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311"/>
  <workbookPr/>
  <mc:AlternateContent xmlns:mc="http://schemas.openxmlformats.org/markup-compatibility/2006">
    <mc:Choice Requires="x15">
      <x15ac:absPath xmlns:x15ac="http://schemas.microsoft.com/office/spreadsheetml/2010/11/ac" url="/Users/dmallett/Dropbox/Graduate School/Biggins Lab - Main/python/published_version/msfiles/"/>
    </mc:Choice>
  </mc:AlternateContent>
  <xr:revisionPtr revIDLastSave="0" documentId="13_ncr:1_{2417A6D8-0593-4748-A569-8A949B272B2D}" xr6:coauthVersionLast="47" xr6:coauthVersionMax="47" xr10:uidLastSave="{00000000-0000-0000-0000-000000000000}"/>
  <bookViews>
    <workbookView xWindow="0" yWindow="500" windowWidth="19160" windowHeight="6860" xr2:uid="{00000000-000D-0000-FFFF-FFFF00000000}"/>
  </bookViews>
  <sheets>
    <sheet name="Proteins &amp; Peptides" sheetId="1" r:id="rId1"/>
    <sheet name="Proteins" sheetId="2" r:id="rId2"/>
    <sheet name="Phospho PeptideGroups" sheetId="3" r:id="rId3"/>
    <sheet name="Processing" sheetId="4" r:id="rId4"/>
    <sheet name="Consensus" sheetId="5"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39" i="5" l="1"/>
  <c r="A40" i="5"/>
  <c r="A43" i="5"/>
  <c r="A46" i="5"/>
  <c r="A47" i="5"/>
  <c r="A67" i="5"/>
  <c r="A74" i="5"/>
  <c r="A75" i="5"/>
  <c r="A82" i="5"/>
  <c r="A126" i="5"/>
  <c r="A129" i="5"/>
  <c r="A130" i="5"/>
  <c r="A134" i="5"/>
  <c r="A153" i="5"/>
  <c r="A176" i="5"/>
  <c r="A29" i="4"/>
  <c r="A36" i="4"/>
  <c r="A37" i="4"/>
  <c r="A43" i="4"/>
  <c r="A45" i="4"/>
  <c r="A60" i="4"/>
  <c r="A63" i="4"/>
  <c r="A69" i="4"/>
  <c r="A70" i="4"/>
  <c r="A71" i="4"/>
  <c r="A72" i="4"/>
  <c r="A86" i="4"/>
  <c r="A126" i="4"/>
  <c r="A127" i="4"/>
  <c r="A146" i="4"/>
  <c r="A27" i="4"/>
</calcChain>
</file>

<file path=xl/sharedStrings.xml><?xml version="1.0" encoding="utf-8"?>
<sst xmlns="http://schemas.openxmlformats.org/spreadsheetml/2006/main" count="49423" uniqueCount="8044">
  <si>
    <t>Protein FDR Confidence: Combined</t>
  </si>
  <si>
    <t>Master</t>
  </si>
  <si>
    <t>Accession</t>
  </si>
  <si>
    <t>Description</t>
  </si>
  <si>
    <t>Exp. q-value: Combined</t>
  </si>
  <si>
    <t>Sum PEP Score</t>
  </si>
  <si>
    <t>Coverage [%]</t>
  </si>
  <si>
    <t># Peptides</t>
  </si>
  <si>
    <t># Isoforms</t>
  </si>
  <si>
    <t># PSMs</t>
  </si>
  <si>
    <t># Unique Peptides</t>
  </si>
  <si>
    <t># AAs</t>
  </si>
  <si>
    <t>MW [kDa]</t>
  </si>
  <si>
    <t>calc. pI</t>
  </si>
  <si>
    <t>Score Sequest HT: Sequest HT</t>
  </si>
  <si>
    <t># Peptides (by Search Engine): Sequest HT</t>
  </si>
  <si>
    <t>Biological Process</t>
  </si>
  <si>
    <t>Cellular Component</t>
  </si>
  <si>
    <t>Molecular Function</t>
  </si>
  <si>
    <t>Pfam IDs</t>
  </si>
  <si>
    <t>Entrez Gene ID</t>
  </si>
  <si>
    <t>Ensembl Gene ID</t>
  </si>
  <si>
    <t>Gene Symbol</t>
  </si>
  <si>
    <t>Gene ID</t>
  </si>
  <si>
    <t>Reactome Pathways</t>
  </si>
  <si>
    <t>WikiPathways</t>
  </si>
  <si>
    <t># Protein Pathway Groups</t>
  </si>
  <si>
    <t>Found in Sample: [S11] F11: Sample</t>
  </si>
  <si>
    <t># Protein Groups</t>
  </si>
  <si>
    <t>Modifications</t>
  </si>
  <si>
    <t>High</t>
  </si>
  <si>
    <t>Master Protein</t>
  </si>
  <si>
    <t>YIL144W</t>
  </si>
  <si>
    <t>TID3 SGDID:S000001406, Chr IX from 78074-80149, Verified ORF, "Component of the evolutionarily conserved kinetochore-associated Ndc80 complex (Ndc80p-Nuf2p-Spc24p-Spc25p); conserved coiled-coil protein involved in chromosome segregation, spindle checkpoint activity, kinetochore assembly and clustering"</t>
  </si>
  <si>
    <t>cell cycle OR cell proliferation;cell organization and biogenesis;other biological processes</t>
  </si>
  <si>
    <t>nucleus;other cell component</t>
  </si>
  <si>
    <t>other molecular function</t>
  </si>
  <si>
    <t>Pf03801, Pf18077</t>
  </si>
  <si>
    <t>854662</t>
  </si>
  <si>
    <t>NDC80</t>
  </si>
  <si>
    <t>D6VVE3; P40460; sce:YIL144W</t>
  </si>
  <si>
    <t/>
  </si>
  <si>
    <t>Acetyl [N-Term]; Phospho [S37(99.4); T71(78.8); T248(100); T252(100); T690(100)]</t>
  </si>
  <si>
    <t>Confidence</t>
  </si>
  <si>
    <t>Annotated Sequence</t>
  </si>
  <si>
    <t>Qvality PEP</t>
  </si>
  <si>
    <t>Qvality q-value</t>
  </si>
  <si>
    <t># Proteins</t>
  </si>
  <si>
    <t>Master Protein Accessions</t>
  </si>
  <si>
    <t>Positions in Master Proteins</t>
  </si>
  <si>
    <t>Modifications in Master Proteins</t>
  </si>
  <si>
    <t># Missed Cleavages</t>
  </si>
  <si>
    <t>Theo. MH+ [Da]</t>
  </si>
  <si>
    <t>Confidence (by Search Engine): Sequest HT</t>
  </si>
  <si>
    <t>Percolator q-Value (by Search Engine): Sequest HT</t>
  </si>
  <si>
    <t>Percolator PEP (by Search Engine): Sequest HT</t>
  </si>
  <si>
    <t>XCorr (by Search Engine): Sequest HT</t>
  </si>
  <si>
    <t>[K].ALQSNISELHK.[I]</t>
  </si>
  <si>
    <t>YIL144W [394-404]</t>
  </si>
  <si>
    <t>[K].DIKNLKHDINEK.[T]</t>
  </si>
  <si>
    <t>YIL144W [549-560]</t>
  </si>
  <si>
    <t>[K].DNITLEKDIK.[N]</t>
  </si>
  <si>
    <t>YIL144W [542-551]</t>
  </si>
  <si>
    <t>[R].ELDKINIQSDK.[L]</t>
  </si>
  <si>
    <t>YIL144W [429-439]</t>
  </si>
  <si>
    <t>[R].ELDKINIQSDKLTSSIK.[S]</t>
  </si>
  <si>
    <t>YIL144W [429-445]</t>
  </si>
  <si>
    <t>[K].FELSKQENER.[L]</t>
  </si>
  <si>
    <t>YIL144W [578-587]</t>
  </si>
  <si>
    <t>[R].FTSQIPTATSSQLR.[R]</t>
  </si>
  <si>
    <t>YIL144W [20-33]</t>
  </si>
  <si>
    <t>[K].GISTEQFELQNQER.[E]</t>
  </si>
  <si>
    <t>YIL144W [410-423]</t>
  </si>
  <si>
    <t>[K].GISTEQFELQNQEREK.[L]</t>
  </si>
  <si>
    <t>YIL144W [410-425]</t>
  </si>
  <si>
    <t>[K].GISTEQFELQNQEREKLTR.[E]</t>
  </si>
  <si>
    <t>YIL144W [410-428]</t>
  </si>
  <si>
    <t>[K].HDINEKTQINEK.[L]</t>
  </si>
  <si>
    <t>YIL144W [555-566]</t>
  </si>
  <si>
    <t>[K].KGISTEQFELQNQEREK.[L]</t>
  </si>
  <si>
    <t>YIL144W [409-425]</t>
  </si>
  <si>
    <t>[R].KKGISTEQFELQNQER.[E]</t>
  </si>
  <si>
    <t>YIL144W [408-423]</t>
  </si>
  <si>
    <t>[K].KINDSNLLMK.[T]</t>
  </si>
  <si>
    <t>YIL144W [602-611]</t>
  </si>
  <si>
    <t>1xOxidation [M9]</t>
  </si>
  <si>
    <t>[K].KINDSNLLMKTK.[I]</t>
  </si>
  <si>
    <t>YIL144W [602-613]</t>
  </si>
  <si>
    <t>[K].LEELKVDLNR.[K]</t>
  </si>
  <si>
    <t>YIL144W [628-637]</t>
  </si>
  <si>
    <t>[R].IEIEKMEK.[K]</t>
  </si>
  <si>
    <t>1xOxidation [M6]</t>
  </si>
  <si>
    <t>YIL144W [594-601]</t>
  </si>
  <si>
    <t>[R].IEIEKMEKK.[I]</t>
  </si>
  <si>
    <t>YIL144W [594-602]</t>
  </si>
  <si>
    <t>[K].LELELSEANSKFELSKQENER.[L]</t>
  </si>
  <si>
    <t>YIL144W [567-587]</t>
  </si>
  <si>
    <t>[K].LHQQVIHVIDITSKFK.[I]</t>
  </si>
  <si>
    <t>YIL144W [642-657]</t>
  </si>
  <si>
    <t>[R].IKTIEKDNITLEK.[D]</t>
  </si>
  <si>
    <t>YIL144W [536-548]</t>
  </si>
  <si>
    <t>[K].LNDEIQER.[I]</t>
  </si>
  <si>
    <t>YIL144W [528-535]</t>
  </si>
  <si>
    <t>[K].INDSNLLMK.[T]</t>
  </si>
  <si>
    <t>YIL144W [603-611]</t>
  </si>
  <si>
    <t>1xOxidation [M8]</t>
  </si>
  <si>
    <t>[K].INDSNLLMKTK.[I]</t>
  </si>
  <si>
    <t>YIL144W [603-613]</t>
  </si>
  <si>
    <t>[K].ISDAEELVTSTELK.[L]</t>
  </si>
  <si>
    <t>YIL144W [614-627]</t>
  </si>
  <si>
    <t>[R].LSINQLGSLQQHLSNRDPRPLR.[D]</t>
  </si>
  <si>
    <t>YIL144W [99-120]</t>
  </si>
  <si>
    <t>[K].MKSECELKEEEIK.[A]</t>
  </si>
  <si>
    <t>1xCarbamidomethyl [C5]</t>
  </si>
  <si>
    <t>YIL144W [381-393]</t>
  </si>
  <si>
    <t>[-].MQSSTSTDQHVLHHMDPHR.[F]</t>
  </si>
  <si>
    <t>1xAcetyl [N-Term]</t>
  </si>
  <si>
    <t>YIL144W [1-19]</t>
  </si>
  <si>
    <t>YIL144W 1xAcetyl [N-Term]</t>
  </si>
  <si>
    <t>[R].NLEFETEHNVTN.[-]</t>
  </si>
  <si>
    <t>YIL144W [680-691]</t>
  </si>
  <si>
    <t>1xPhospho [T11(100)]</t>
  </si>
  <si>
    <t>YIL144W 1xPhospho [T690(100)]</t>
  </si>
  <si>
    <t>[K].NLKHDINEKTQINEK.[L]</t>
  </si>
  <si>
    <t>YIL144W [552-566]</t>
  </si>
  <si>
    <t>[R].NSTNQGLTDMINK.[S]</t>
  </si>
  <si>
    <t>YIL144W [36-48]</t>
  </si>
  <si>
    <t>1xOxidation [M10]</t>
  </si>
  <si>
    <t>[R].NSTNQGLTDMINKSIAR.[N]</t>
  </si>
  <si>
    <t>YIL144W [36-52]</t>
  </si>
  <si>
    <t>[R].NTISGTGIPTGGINK.[N]</t>
  </si>
  <si>
    <t>YIL144W [53-67]</t>
  </si>
  <si>
    <t>[R].NTISGTGIPTGGINKNKR.[T]</t>
  </si>
  <si>
    <t>YIL144W [53-70]</t>
  </si>
  <si>
    <t>[R].RNSTNQGLTDMINK.[S]</t>
  </si>
  <si>
    <t>1xPhospho [S3(98.8)]</t>
  </si>
  <si>
    <t>YIL144W [35-48]</t>
  </si>
  <si>
    <t>YIL144W 1xPhospho [S37(98.8)]</t>
  </si>
  <si>
    <t>[R].RRNSTNQGLTDMINK.[S]</t>
  </si>
  <si>
    <t>YIL144W [34-48]</t>
  </si>
  <si>
    <t>1xPhospho [S4(99.4)]</t>
  </si>
  <si>
    <t>YIL144W 1xPhospho [S37(99.4)]</t>
  </si>
  <si>
    <t>[K].SIARNTISGTGIPTGGINK.[N]</t>
  </si>
  <si>
    <t>YIL144W [49-67]</t>
  </si>
  <si>
    <t>[K].SILKLNDEIQER.[I]</t>
  </si>
  <si>
    <t>YIL144W [524-535]</t>
  </si>
  <si>
    <t>[R].SLINQNTQEITILSQPLK.[T]</t>
  </si>
  <si>
    <t>YIL144W [242-259]</t>
  </si>
  <si>
    <t>2xPhospho [T7(100); T11(100)]</t>
  </si>
  <si>
    <t>YIL144W 2xPhospho [T248(100); T252(100)]</t>
  </si>
  <si>
    <t>[K].SQEWPGKLEK.[M]</t>
  </si>
  <si>
    <t>YIL144W [371-380]</t>
  </si>
  <si>
    <t>[R].SQLGHNVNDSSLK.[I]</t>
  </si>
  <si>
    <t>YIL144W [477-489]</t>
  </si>
  <si>
    <t>[R].SRSQLGHNVNDSSLK.[I]</t>
  </si>
  <si>
    <t>YIL144W [475-489]</t>
  </si>
  <si>
    <t>[R].STVAGGTNGTALALNDK.[S]</t>
  </si>
  <si>
    <t>YIL144W [73-89]</t>
  </si>
  <si>
    <t>[R].STVAGGTNGTALALNDKSNSR.[N]</t>
  </si>
  <si>
    <t>YIL144W [73-93]</t>
  </si>
  <si>
    <t>[R].STVAGGTNGTALALNDKSNSRNSVSR.[L]</t>
  </si>
  <si>
    <t>1xPhospho [S/T]</t>
  </si>
  <si>
    <t>YIL144W [73-98]</t>
  </si>
  <si>
    <t>[K].TLDEQDQRQER.[Y]</t>
  </si>
  <si>
    <t>YIL144W [260-270]</t>
  </si>
  <si>
    <t>[K].TIEKDNITLEKDIK.[N]</t>
  </si>
  <si>
    <t>YIL144W [538-551]</t>
  </si>
  <si>
    <t>[R].TNIKLDMCLNKVDR.[S]</t>
  </si>
  <si>
    <t>1xCarbamidomethyl [C8]</t>
  </si>
  <si>
    <t>YIL144W [228-241]</t>
  </si>
  <si>
    <t>[R].TRSTVAGGTNGTALALNDK.[S]</t>
  </si>
  <si>
    <t>YIL144W [71-89]</t>
  </si>
  <si>
    <t>1xPhospho [T1(78.8)]</t>
  </si>
  <si>
    <t>YIL144W 1xPhospho [T71(78.8)]</t>
  </si>
  <si>
    <t>[R].TRSTVAGGTNGTALALNDKSNSR.[N]</t>
  </si>
  <si>
    <t>YIL144W [71-93]</t>
  </si>
  <si>
    <t>[R].YKLHQQVIHVIDITSK.[F]</t>
  </si>
  <si>
    <t>YIL144W [640-655]</t>
  </si>
  <si>
    <t>YDL028C</t>
  </si>
  <si>
    <t>MPS1 SGDID:S000002186, Chr IV from 403289-400995, reverse complement, Verified ORF, "Dual-specificity kinase required for spindle pole body (SPB) duplication and spindle checkpoint function; substrates include SPB proteins Spc42p, Spc110p, and Spc98p, mitotic exit network protein Mob1p, and checkpoint protein Mad1p"</t>
  </si>
  <si>
    <t>Phospho [S22(100); S50(99.7); S292(95.4); S299(99.1); S312(87.4); S332(83.9); S336(100)]</t>
  </si>
  <si>
    <t>[R].ALKENIDTSNNSNFNSPIHK.[I]</t>
  </si>
  <si>
    <t>YDL028C [321-340]</t>
  </si>
  <si>
    <t>1xPhospho [S12(83.9)]</t>
  </si>
  <si>
    <t>YDL028C 1xPhospho [S332(83.9)]</t>
  </si>
  <si>
    <t>2xPhospho [S16(92.7); S/T]</t>
  </si>
  <si>
    <t>YDL028C 2xPhospho [S336(92.7); S/T]</t>
  </si>
  <si>
    <t>[R].AMTLTNIFDEDVPNSPNQPINAR.[E]</t>
  </si>
  <si>
    <t>YDL028C [171-193]</t>
  </si>
  <si>
    <t>1xOxidation [M2]</t>
  </si>
  <si>
    <t>[K].DNSITSNNGSQPR.[R]</t>
  </si>
  <si>
    <t>YDL028C [290-302]</t>
  </si>
  <si>
    <t>1xPhospho [S3(84.2)]</t>
  </si>
  <si>
    <t>YDL028C 1xPhospho [S292(84.2)]</t>
  </si>
  <si>
    <t>[K].ENIDTSNNSNFNSPIHKIYKGISR.[N]</t>
  </si>
  <si>
    <t>YDL028C [324-347]</t>
  </si>
  <si>
    <t>[R].ETVELPLEDSHQTNFK.[E]</t>
  </si>
  <si>
    <t>YDL028C [194-209]</t>
  </si>
  <si>
    <t>[R].EVLRNISINANHADNLLQQENKR.[L]</t>
  </si>
  <si>
    <t>YDL028C [357-379]</t>
  </si>
  <si>
    <t>[K].GSGNRVYALK.[R]</t>
  </si>
  <si>
    <t>YDL028C [459-468]</t>
  </si>
  <si>
    <t>[K].GSGNRVYALKR.[V]</t>
  </si>
  <si>
    <t>YDL028C [459-469]</t>
  </si>
  <si>
    <t>[K].KVEIVEPAK.[S]</t>
  </si>
  <si>
    <t>YDL028C [414-422]</t>
  </si>
  <si>
    <t>[K].KVEIVEPAKSASLSNNR.[N]</t>
  </si>
  <si>
    <t>YDL028C [414-430]</t>
  </si>
  <si>
    <t>[K].IANRLEEMDR.[S]</t>
  </si>
  <si>
    <t>YDL028C [61-70]</t>
  </si>
  <si>
    <t>[K].IPFPEHTSNNEKIPK.[S]</t>
  </si>
  <si>
    <t>YDL028C [673-687]</t>
  </si>
  <si>
    <t>[K].LSNFGSALLSHTEK.[T]</t>
  </si>
  <si>
    <t>YDL028C [33-46]</t>
  </si>
  <si>
    <t>[K].NLEVFYHRPAPKPPVTK.[K]</t>
  </si>
  <si>
    <t>YDL028C [397-413]</t>
  </si>
  <si>
    <t>[K].NLEVFYHRPAPKPPVTKK.[V]</t>
  </si>
  <si>
    <t>YDL028C [397-414]</t>
  </si>
  <si>
    <t>[R].NIITVNDSQYEK.[I]</t>
  </si>
  <si>
    <t>YDL028C [431-442]</t>
  </si>
  <si>
    <t>[R].NIITVNDSQYEKIELLGR.[G]</t>
  </si>
  <si>
    <t>YDL028C [431-448]</t>
  </si>
  <si>
    <t>[R].NISINANHADNLLQQENK.[R]</t>
  </si>
  <si>
    <t>YDL028C [361-378]</t>
  </si>
  <si>
    <t>[R].NISINANHADNLLQQENKR.[L]</t>
  </si>
  <si>
    <t>YDL028C [361-379]</t>
  </si>
  <si>
    <t>[R].QFSDDEEFTTPPK.[L]</t>
  </si>
  <si>
    <t>YDL028C [20-32]</t>
  </si>
  <si>
    <t>1xPhospho [S3(100)]</t>
  </si>
  <si>
    <t>YDL028C 1xPhospho [S22(100)]</t>
  </si>
  <si>
    <t>[R].RALKENIDTSNNSNFNSPIHK.[I]</t>
  </si>
  <si>
    <t>1xPhospho [S17(100)]</t>
  </si>
  <si>
    <t>YDL028C [320-340]</t>
  </si>
  <si>
    <t>YDL028C 1xPhospho [S336(100)]</t>
  </si>
  <si>
    <t>[K].RSLDDAITNENINSK.[N]</t>
  </si>
  <si>
    <t>YDL028C [382-396]</t>
  </si>
  <si>
    <t>[K].SAIELMK.[A]</t>
  </si>
  <si>
    <t>YDL028C [688-694]</t>
  </si>
  <si>
    <t>[K].SASLSNNRNIITVNDSQYEK.[I]</t>
  </si>
  <si>
    <t>YDL028C [423-442]</t>
  </si>
  <si>
    <t>[R].SHPPPSMGNLTSGHTSTSSHSTLFGR.[Y]</t>
  </si>
  <si>
    <t>YDL028C [75-100]</t>
  </si>
  <si>
    <t>1xOxidation [M7]</t>
  </si>
  <si>
    <t>1xPhospho [T/S]</t>
  </si>
  <si>
    <t>[R].SKRFLISNR.[T]</t>
  </si>
  <si>
    <t>YDL028C [153-161]</t>
  </si>
  <si>
    <t>[R].SLDDAITNENINSK.[N]</t>
  </si>
  <si>
    <t>YDL028C [383-396]</t>
  </si>
  <si>
    <t>[K].SRSSSSSLSSNNLLANK.[D]</t>
  </si>
  <si>
    <t>1xPhospho [S]</t>
  </si>
  <si>
    <t>YDL028C [273-289]</t>
  </si>
  <si>
    <t>[R].SSSSSLSSNNLLANK.[D]</t>
  </si>
  <si>
    <t>YDL028C [275-289]</t>
  </si>
  <si>
    <t>1xPhospho [S7(84.1)]</t>
  </si>
  <si>
    <t>YDL028C 1xPhospho [S281(84.1)]</t>
  </si>
  <si>
    <t>[R].SSSSSLSSNNLLANKDNSITSNNGSQPR.[R]</t>
  </si>
  <si>
    <t>YDL028C [275-302]</t>
  </si>
  <si>
    <t>1xPhospho [S25(99.1)]</t>
  </si>
  <si>
    <t>YDL028C 1xPhospho [S299(99.1)]</t>
  </si>
  <si>
    <t>2xPhospho [S/T]</t>
  </si>
  <si>
    <t>[R].TNTRQFSDDEEFTTPPK.[L]</t>
  </si>
  <si>
    <t>YDL028C [16-32]</t>
  </si>
  <si>
    <t>[K].TSASEILSSHNNDK.[I]</t>
  </si>
  <si>
    <t>YDL028C [47-60]</t>
  </si>
  <si>
    <t>[K].TSASEILSSHNNDKIANR.[L]</t>
  </si>
  <si>
    <t>YDL028C [47-64]</t>
  </si>
  <si>
    <t>1xPhospho [S4(99.7)]</t>
  </si>
  <si>
    <t>YDL028C 1xPhospho [S50(99.7)]</t>
  </si>
  <si>
    <t>[K].TSASEILSSHNNDKIANRLEEMDR.[S]</t>
  </si>
  <si>
    <t>YDL028C [47-70]</t>
  </si>
  <si>
    <t>1xOxidation [M22]</t>
  </si>
  <si>
    <t>[K].VEIVEPAKSASLSNNR.[N]</t>
  </si>
  <si>
    <t>YDL028C [415-430]</t>
  </si>
  <si>
    <t>[K].VSTGSSSSKSSIEIRR.[A]</t>
  </si>
  <si>
    <t>1xPhospho [S8(87.4)]</t>
  </si>
  <si>
    <t>YDL028C [305-320]</t>
  </si>
  <si>
    <t>YDL028C 1xPhospho [S312(87.4)]</t>
  </si>
  <si>
    <t>YGL093W</t>
  </si>
  <si>
    <t>SPC105 SGDID:S000003061, Chr VII from 334889-337642, Verified ORF, "Protein required for accurate chromosome segregation, localizes to the nuclear side of the spindle pole body; forms a complex with Ydr532cp"</t>
  </si>
  <si>
    <t>cell cycle OR cell proliferation;cell organization and biogenesis;signal transduction;other biological processes</t>
  </si>
  <si>
    <t>other membranes;cytoskeleton;nucleus;other cell component</t>
  </si>
  <si>
    <t>cytoskeletal activity</t>
  </si>
  <si>
    <t>Pf08317, Pf18210</t>
  </si>
  <si>
    <t>852787</t>
  </si>
  <si>
    <t>SPC105</t>
  </si>
  <si>
    <t>D6VU52; P53148; sce:YGL093W</t>
  </si>
  <si>
    <t>Phospho [T59(79.1); T65(98.6); S250(90.4); S258(100); S329(99.1); T356(89.5); S385(100)]; Acetyl [N-Term]</t>
  </si>
  <si>
    <t>[K].ASQHDPTSMEMTEVFPR.[S]</t>
  </si>
  <si>
    <t>1xOxidation [M]</t>
  </si>
  <si>
    <t>YGL093W [161-177]</t>
  </si>
  <si>
    <t>[K].DFEAQIDK.[S]</t>
  </si>
  <si>
    <t>YGL093W [532-539]</t>
  </si>
  <si>
    <t>[R].DNHHIDESPSEKHAFSSNK.[R]</t>
  </si>
  <si>
    <t>1xPhospho [S8(99.1)]</t>
  </si>
  <si>
    <t>YGL093W [322-340]</t>
  </si>
  <si>
    <t>YGL093W 1xPhospho [S329(99.1)]</t>
  </si>
  <si>
    <t>[R].DNHHIDESPSEKHAFSSNKR.[R]</t>
  </si>
  <si>
    <t>1xPhospho [S8(83.6)]</t>
  </si>
  <si>
    <t>YGL093W [322-341]</t>
  </si>
  <si>
    <t>YGL093W 1xPhospho [S329(83.6)]</t>
  </si>
  <si>
    <t>[K].DTSGEDNDGDLEMMEK.[M]</t>
  </si>
  <si>
    <t>YGL093W [363-378]</t>
  </si>
  <si>
    <t>[R].EKDAGPGKGILK.[Q]</t>
  </si>
  <si>
    <t>YGL093W [13-24]</t>
  </si>
  <si>
    <t>[K].EVLDGSNTTSR.[I]</t>
  </si>
  <si>
    <t>YGL093W [52-62]</t>
  </si>
  <si>
    <t>[K].EVLDGSNTTSRINTSNLQSMVK.[R]</t>
  </si>
  <si>
    <t>2xPhospho [T8(79.1); T/S]</t>
  </si>
  <si>
    <t>YGL093W [52-73]</t>
  </si>
  <si>
    <t>YGL093W 2xPhospho [T59(79.1); T/S]</t>
  </si>
  <si>
    <t>[K].EVLDGSNTTSRINTSNLQSMVKR.[R]</t>
  </si>
  <si>
    <t>2xPhospho [T8(95.2); T/S]</t>
  </si>
  <si>
    <t>YGL093W [52-74]</t>
  </si>
  <si>
    <t>YGL093W 2xPhospho [T59(95.2); T/S]</t>
  </si>
  <si>
    <t>[R].EVLSDRITHK.[I]</t>
  </si>
  <si>
    <t>YGL093W [890-899]</t>
  </si>
  <si>
    <t>[R].EYEKLNEEVEK.[V]</t>
  </si>
  <si>
    <t>YGL093W [604-614]</t>
  </si>
  <si>
    <t>[K].KEVLDGSNTTSR.[I]</t>
  </si>
  <si>
    <t>YGL093W [51-62]</t>
  </si>
  <si>
    <t>[R].KLDTVSDYAASVTTPVKEAK.[D]</t>
  </si>
  <si>
    <t>YGL093W [343-362]</t>
  </si>
  <si>
    <t>1xPhospho [T14(89.5)]</t>
  </si>
  <si>
    <t>YGL093W 1xPhospho [T356(89.5)]</t>
  </si>
  <si>
    <t>[K].LDTVSDYAASVTTPVKEAK.[D]</t>
  </si>
  <si>
    <t>1xPhospho [T/S/Y]</t>
  </si>
  <si>
    <t>YGL093W [344-362]</t>
  </si>
  <si>
    <t>[K].LIDDLDKK.[V]</t>
  </si>
  <si>
    <t>YGL093W [472-479]</t>
  </si>
  <si>
    <t>[K].LNEEVEKVNSIR.[G]</t>
  </si>
  <si>
    <t>YGL093W [608-619]</t>
  </si>
  <si>
    <t>[R].INTSNLQSMVK.[R]</t>
  </si>
  <si>
    <t>YGL093W [63-73]</t>
  </si>
  <si>
    <t>1xPhospho [T3(98.6)]</t>
  </si>
  <si>
    <t>YGL093W 1xPhospho [T65(98.6)]</t>
  </si>
  <si>
    <t>[R].INTSNLQSMVKR.[R]</t>
  </si>
  <si>
    <t>YGL093W [63-74]</t>
  </si>
  <si>
    <t>[R].INTSNLQSMVKRR.[V]</t>
  </si>
  <si>
    <t>YGL093W [63-75]</t>
  </si>
  <si>
    <t>[-].MNVDER.[S]</t>
  </si>
  <si>
    <t>YGL093W [1-6]</t>
  </si>
  <si>
    <t>YGL093W 1xAcetyl [N-Term]</t>
  </si>
  <si>
    <t>[-].MNVDERSR.[I]</t>
  </si>
  <si>
    <t>YGL093W [1-8]</t>
  </si>
  <si>
    <t>[K].MSPITFSDVDNKIGTR.[S]</t>
  </si>
  <si>
    <t>YGL093W [379-394]</t>
  </si>
  <si>
    <t>1xOxidation [M1]</t>
  </si>
  <si>
    <t>1xPhospho [S7(100)]</t>
  </si>
  <si>
    <t>YGL093W 1xPhospho [S385(100)]</t>
  </si>
  <si>
    <t>[K].NLPSDSYKPTLMNR.[I]</t>
  </si>
  <si>
    <t>YGL093W [638-651]</t>
  </si>
  <si>
    <t>[K].NNPLSSMK.[V]</t>
  </si>
  <si>
    <t>YGL093W [764-771]</t>
  </si>
  <si>
    <t>[R].SEVASIDKKIEK.[R]</t>
  </si>
  <si>
    <t>YGL093W [697-708]</t>
  </si>
  <si>
    <t>[R].SLKLAIAK.[K]</t>
  </si>
  <si>
    <t>YGL093W [680-687]</t>
  </si>
  <si>
    <t>[K].SNDILTLRSEVASIDKK.[I]</t>
  </si>
  <si>
    <t>YGL093W [689-705]</t>
  </si>
  <si>
    <t>[K].SSDYSVER.[S]</t>
  </si>
  <si>
    <t>YGL093W [254-261]</t>
  </si>
  <si>
    <t>1xPhospho [S5(100)]</t>
  </si>
  <si>
    <t>YGL093W 1xPhospho [S258(100)]</t>
  </si>
  <si>
    <t>[R].STGKSSDYSVER.[S]</t>
  </si>
  <si>
    <t>YGL093W [250-261]</t>
  </si>
  <si>
    <t>1xPhospho [S1(90.4)]</t>
  </si>
  <si>
    <t>YGL093W 1xPhospho [S250(90.4)]</t>
  </si>
  <si>
    <t>[K].TSTNSPTKISSQEEPLVTSTQIDDARTEEK.[T]</t>
  </si>
  <si>
    <t>YGL093W [105-134]</t>
  </si>
  <si>
    <t>[R].VSFAPDVTLHSFTFVPEQNNEIKEPR.[R]</t>
  </si>
  <si>
    <t>YGL093W [76-101]</t>
  </si>
  <si>
    <t>YGR188C</t>
  </si>
  <si>
    <t>BUB1 SGDID:S000003420, Chr VII from 875114-872049, reverse complement, Verified ORF, "Protein kinase that forms a complex with Mad1p and Bub3p that is crucial in the checkpoint mechanism required to prevent cell cycle progression into anaphase in the presence of spindle damage, associates with centromere DNA via Skp1p"</t>
  </si>
  <si>
    <t>cell cycle OR cell proliferation;cell organization and biogenesis;other metabolic processes;signal transduction;other biological processes</t>
  </si>
  <si>
    <t>kinase activity;other molecular function</t>
  </si>
  <si>
    <t>Pf00069, Pf08171, Pf08311</t>
  </si>
  <si>
    <t>853100</t>
  </si>
  <si>
    <t>BUB1</t>
  </si>
  <si>
    <t>D6VUX1; P41695; sce:YGR188C</t>
  </si>
  <si>
    <t>Inactivation of APC/C via direct inhibition of the APC/C complex</t>
  </si>
  <si>
    <t>Acetyl [N-Term]</t>
  </si>
  <si>
    <t>[K].ADQQDCWEMR.[A]</t>
  </si>
  <si>
    <t>1xCarbamidomethyl [C6]</t>
  </si>
  <si>
    <t>YGR188C [893-902]</t>
  </si>
  <si>
    <t>[R].ANLNSNVGVGK.[S]</t>
  </si>
  <si>
    <t>YGR188C [240-250]</t>
  </si>
  <si>
    <t>[R].EMNIVENQNSVPDSR.[E]</t>
  </si>
  <si>
    <t>YGR188C [193-207]</t>
  </si>
  <si>
    <t>[R].EMNIVENQNSVPDSRER.[L]</t>
  </si>
  <si>
    <t>YGR188C [193-209]</t>
  </si>
  <si>
    <t>[K].FIETIQLQNGR.[C]</t>
  </si>
  <si>
    <t>YGR188C [928-938]</t>
  </si>
  <si>
    <t>[K].GVSSSQKEQHSQLNQTK.[I]</t>
  </si>
  <si>
    <t>YGR188C [24-40]</t>
  </si>
  <si>
    <t>[R].GYESDKDTFPQSK.[G]</t>
  </si>
  <si>
    <t>YGR188C [11-23]</t>
  </si>
  <si>
    <t>[R].KFLTSSLMTDDKENR.[A]</t>
  </si>
  <si>
    <t>YGR188C [225-239]</t>
  </si>
  <si>
    <t>[R].KLDVLVER.[R]</t>
  </si>
  <si>
    <t>YGR188C [370-377]</t>
  </si>
  <si>
    <t>[R].LEKPGEPLGAHYMR.[N]</t>
  </si>
  <si>
    <t>YGR188C [843-856]</t>
  </si>
  <si>
    <t>1xOxidation [M13]</t>
  </si>
  <si>
    <t>[R].IEVFKDDDNPSQSTHHK.[N]</t>
  </si>
  <si>
    <t>YGR188C [395-411]</t>
  </si>
  <si>
    <t>[K].IKNQPPVIIENPLSNNLR.[A]</t>
  </si>
  <si>
    <t>YGR188C [633-650]</t>
  </si>
  <si>
    <t>[K].IKNQPPVIIENPLSNNLRAK.[F]</t>
  </si>
  <si>
    <t>YGR188C [633-652]</t>
  </si>
  <si>
    <t>[K].LLQTAEHSEK.[S]</t>
  </si>
  <si>
    <t>YGR188C [609-618]</t>
  </si>
  <si>
    <t>[K].LLQTAEHSEKSKEHYPTIIPPFTK.[I]</t>
  </si>
  <si>
    <t>YGR188C [609-632]</t>
  </si>
  <si>
    <t>1xPhospho [S/T/Y]</t>
  </si>
  <si>
    <t>[R].LNLNSSKQPSNQR.[L]</t>
  </si>
  <si>
    <t>YGR188C [272-284]</t>
  </si>
  <si>
    <t>[R].LREMNIVENQNSVPDSRER.[L]</t>
  </si>
  <si>
    <t>YGR188C [191-209]</t>
  </si>
  <si>
    <t>[-].MNLDLGSTVR.[G]</t>
  </si>
  <si>
    <t>YGR188C [1-10]</t>
  </si>
  <si>
    <t>YGR188C 1xAcetyl [N-Term]</t>
  </si>
  <si>
    <t>[R].NENKNPIVDFKK.[T]</t>
  </si>
  <si>
    <t>YGR188C [689-700]</t>
  </si>
  <si>
    <t>[R].NGEDGWENKGIYLIDFGR.[S]</t>
  </si>
  <si>
    <t>YGR188C [857-874]</t>
  </si>
  <si>
    <t>[K].QSNNPVYKLINTPGR.[K]</t>
  </si>
  <si>
    <t>YGR188C [300-314]</t>
  </si>
  <si>
    <t>[K].QSNNPVYKLINTPGRKPER.[I]</t>
  </si>
  <si>
    <t>YGR188C [300-318]</t>
  </si>
  <si>
    <t>[K].RKLDVLVER.[R]</t>
  </si>
  <si>
    <t>YGR188C [369-377]</t>
  </si>
  <si>
    <t>[R].RQDLPSSQPPVVPK.[S]</t>
  </si>
  <si>
    <t>YGR188C [378-391]</t>
  </si>
  <si>
    <t>[K].SAPNVYQDSIVVADFKSETER.[L]</t>
  </si>
  <si>
    <t>YGR188C [251-271]</t>
  </si>
  <si>
    <t>[K].SETERLNLNSSKQPSNQR.[L]</t>
  </si>
  <si>
    <t>YGR188C [267-284]</t>
  </si>
  <si>
    <t>[R].SFDMTLLPPGTK.[F]</t>
  </si>
  <si>
    <t>YGR188C [875-886]</t>
  </si>
  <si>
    <t>[K].SKEHYPTIIPPFTK.[I]</t>
  </si>
  <si>
    <t>YGR188C [619-632]</t>
  </si>
  <si>
    <t>[R].SLSNYEDR.[L]</t>
  </si>
  <si>
    <t>YGR188C [183-190]</t>
  </si>
  <si>
    <t>[R].SLSNYEDRLR.[E]</t>
  </si>
  <si>
    <t>YGR188C [183-192]</t>
  </si>
  <si>
    <t>[K].STRIEVFKDDDNPSQSTHHK.[N]</t>
  </si>
  <si>
    <t>YGR188C [392-411]</t>
  </si>
  <si>
    <t>[K].TGDLYCIR.[G]</t>
  </si>
  <si>
    <t>YGR188C [701-708]</t>
  </si>
  <si>
    <t>[K].TSIYADQKQSNNPVYKLINTPGR.[K]</t>
  </si>
  <si>
    <t>YGR188C [292-314]</t>
  </si>
  <si>
    <t>sp</t>
  </si>
  <si>
    <t>GAG_SCVLA</t>
  </si>
  <si>
    <t>other cell component</t>
  </si>
  <si>
    <t>Pf09220</t>
  </si>
  <si>
    <t>940477</t>
  </si>
  <si>
    <t>gag</t>
  </si>
  <si>
    <t>P32503; vg:940477</t>
  </si>
  <si>
    <t>[R].ARHFVELPR.[L]</t>
  </si>
  <si>
    <t>sp [569-577]</t>
  </si>
  <si>
    <t>[R].ARHFVELPRLNSPAFFR.[S]</t>
  </si>
  <si>
    <t>sp [569-585]</t>
  </si>
  <si>
    <t>[K].FDNLVFNR.[V]</t>
  </si>
  <si>
    <t>sp [38-45]</t>
  </si>
  <si>
    <t>[K].GAVYDKLEAWK.[L]</t>
  </si>
  <si>
    <t>sp [501-511]</t>
  </si>
  <si>
    <t>[R].GTFVAHNR.[V]</t>
  </si>
  <si>
    <t>sp [24-31]</t>
  </si>
  <si>
    <t>[R].HALTVQDADEWIEGDR.[T]</t>
  </si>
  <si>
    <t>sp [244-259]</t>
  </si>
  <si>
    <t>[R].HALTVQDADEWIEGDRTDDQFRPPSSK.[V]</t>
  </si>
  <si>
    <t>sp [244-270]</t>
  </si>
  <si>
    <t>[R].HFVELPR.[L]</t>
  </si>
  <si>
    <t>sp [571-577]</t>
  </si>
  <si>
    <t>[R].HFVELPRLNSPAFFR.[S]</t>
  </si>
  <si>
    <t>sp [571-585]</t>
  </si>
  <si>
    <t>[R].LNSPAFFR.[S]</t>
  </si>
  <si>
    <t>sp [578-585]</t>
  </si>
  <si>
    <t>[K].LPVTIDDTAGPTQFAWPSDR.[S]</t>
  </si>
  <si>
    <t>sp [159-178]</t>
  </si>
  <si>
    <t>[-].MLRFVTK.[N]</t>
  </si>
  <si>
    <t>sp [1-7]</t>
  </si>
  <si>
    <t>sp 1xAcetyl [N-Term]</t>
  </si>
  <si>
    <t>[-].MLRFVTKNSQDK.[S]</t>
  </si>
  <si>
    <t>sp [1-12]</t>
  </si>
  <si>
    <t>[K].NSQDKSSDLFSICSDR.[G]</t>
  </si>
  <si>
    <t>1xCarbamidomethyl [C13]</t>
  </si>
  <si>
    <t>sp [8-23]</t>
  </si>
  <si>
    <t>[K].NSQDKSSDLFSICSDRGTFVAHNR.[V]</t>
  </si>
  <si>
    <t>sp [8-31]</t>
  </si>
  <si>
    <t>[R].RTNLAIDYEAPQLADK.[F]</t>
  </si>
  <si>
    <t>sp [224-239]</t>
  </si>
  <si>
    <t>[R].RTNLAIDYEAPQLADKFAYR.[H]</t>
  </si>
  <si>
    <t>sp [224-243]</t>
  </si>
  <si>
    <t>[K].SSDLFSICSDR.[G]</t>
  </si>
  <si>
    <t>sp [13-23]</t>
  </si>
  <si>
    <t>[K].SSDLFSICSDRGTFVAHNR.[V]</t>
  </si>
  <si>
    <t>sp [13-31]</t>
  </si>
  <si>
    <t>[R].TDFKFDNLVFNR.[V]</t>
  </si>
  <si>
    <t>sp [34-45]</t>
  </si>
  <si>
    <t>[R].TNLAIDYEAPQLADK.[F]</t>
  </si>
  <si>
    <t>sp [225-239]</t>
  </si>
  <si>
    <t>[R].TNLAIDYEAPQLADKFAYR.[H]</t>
  </si>
  <si>
    <t>sp [225-243]</t>
  </si>
  <si>
    <t>[R].VAGYDTHFK.[V]</t>
  </si>
  <si>
    <t>sp [518-526]</t>
  </si>
  <si>
    <t>[R].VAGYDTHFKVYGDTHGLTK.[F]</t>
  </si>
  <si>
    <t>sp [518-536]</t>
  </si>
  <si>
    <t>[K].VMLSALR.[K]</t>
  </si>
  <si>
    <t>sp [271-277]</t>
  </si>
  <si>
    <t>[K].VMLSALRK.[Y]</t>
  </si>
  <si>
    <t>sp [271-278]</t>
  </si>
  <si>
    <t>[K].VMLSALRKYVNHNR.[L]</t>
  </si>
  <si>
    <t>sp [271-284]</t>
  </si>
  <si>
    <t>[R].VRTDFKFDNLVFNR.[V]</t>
  </si>
  <si>
    <t>sp [32-45]</t>
  </si>
  <si>
    <t>[K].VYGDTHGLTK.[F]</t>
  </si>
  <si>
    <t>sp [527-536]</t>
  </si>
  <si>
    <t>YIR010W</t>
  </si>
  <si>
    <t>DSN1 SGDID:S000001449, Chr IX from 375428-377158, Verified ORF, "Essential component of the MIND kinetochore complex (Mtw1p Including Nnf1p-Nsl1p-Dsn1p) which joins kinetochore subunits contacting DNA to those contacting microtubules; important for chromosome segregation"</t>
  </si>
  <si>
    <t>cytoskeleton;nucleus;other cell component</t>
  </si>
  <si>
    <t>Pf08202</t>
  </si>
  <si>
    <t>854827</t>
  </si>
  <si>
    <t>DSN1</t>
  </si>
  <si>
    <t>D6VVU0; P40568; sce:YIR010W</t>
  </si>
  <si>
    <t>Neutrophil degranulation</t>
  </si>
  <si>
    <t>Phospho [T49(82.7); S69(100); S250(85.1)]</t>
  </si>
  <si>
    <t>[K].AETDYVDPK.[R]</t>
  </si>
  <si>
    <t>YIR010W [331-339]</t>
  </si>
  <si>
    <t>[K].AETDYVDPKR.[L]</t>
  </si>
  <si>
    <t>YIR010W [331-340]</t>
  </si>
  <si>
    <t>[K].AKNQEEEGELEHLTK.[K]</t>
  </si>
  <si>
    <t>YIR010W [308-322]</t>
  </si>
  <si>
    <t>[K].AKNQEEEGELEHLTKK.[S]</t>
  </si>
  <si>
    <t>YIR010W [308-323]</t>
  </si>
  <si>
    <t>[K].ATLQSNEPTQK.[D]</t>
  </si>
  <si>
    <t>YIR010W [41-51]</t>
  </si>
  <si>
    <t>[K].ATLQSNEPTQKDEEETEYFENK.[Q]</t>
  </si>
  <si>
    <t>1xPhospho [T9(82.7)]</t>
  </si>
  <si>
    <t>YIR010W [41-62]</t>
  </si>
  <si>
    <t>YIR010W 1xPhospho [T49(82.7)]</t>
  </si>
  <si>
    <t>[K].EPKKLLPNSK.[N]</t>
  </si>
  <si>
    <t>YIR010W [427-436]</t>
  </si>
  <si>
    <t>[R].GRRLSMLASQANGGSTIISPHK.[D]</t>
  </si>
  <si>
    <t>YIR010W [246-267]</t>
  </si>
  <si>
    <t>[R].HKNKHIQGFPTLGER.[L]</t>
  </si>
  <si>
    <t>YIR010W [77-91]</t>
  </si>
  <si>
    <t>[K].HIQGFPTLGER.[L]</t>
  </si>
  <si>
    <t>YIR010W [81-91]</t>
  </si>
  <si>
    <t>[K].HIQGFPTLGERLDNLQDIKK.[A]</t>
  </si>
  <si>
    <t>YIR010W [81-100]</t>
  </si>
  <si>
    <t>[K].KLLPNSKNVENTK.[N]</t>
  </si>
  <si>
    <t>YIR010W [430-442]</t>
  </si>
  <si>
    <t>[R].LAMVIIK.[E]</t>
  </si>
  <si>
    <t>YIR010W [341-347]</t>
  </si>
  <si>
    <t>[R].LAMVIIKEFVDDLKK.[D]</t>
  </si>
  <si>
    <t>1xOxidation [M3]</t>
  </si>
  <si>
    <t>YIR010W [341-355]</t>
  </si>
  <si>
    <t>[R].LDNLQDIK.[K]</t>
  </si>
  <si>
    <t>YIR010W [92-99]</t>
  </si>
  <si>
    <t>[R].LDNLQDIKK.[A]</t>
  </si>
  <si>
    <t>YIR010W [92-100]</t>
  </si>
  <si>
    <t>[R].LDNLQDIKKAK.[R]</t>
  </si>
  <si>
    <t>YIR010W [92-102]</t>
  </si>
  <si>
    <t>[K].LESTKAETDYVDPK.[R]</t>
  </si>
  <si>
    <t>YIR010W [326-339]</t>
  </si>
  <si>
    <t>[K].LESTKAETDYVDPKR.[L]</t>
  </si>
  <si>
    <t>YIR010W [326-340]</t>
  </si>
  <si>
    <t>[K].LETKVDELR.[Y]</t>
  </si>
  <si>
    <t>YIR010W [505-513]</t>
  </si>
  <si>
    <t>[R].LSMLASQANGGSTIISPHK.[D]</t>
  </si>
  <si>
    <t>YIR010W [249-267]</t>
  </si>
  <si>
    <t>[R].METIPILESDSK.[A]</t>
  </si>
  <si>
    <t>YIR010W [29-40]</t>
  </si>
  <si>
    <t>[K].NKHIQGFPTLGER.[L]</t>
  </si>
  <si>
    <t>YIR010W [79-91]</t>
  </si>
  <si>
    <t>[K].NQEEEGELEHLTKK.[S]</t>
  </si>
  <si>
    <t>YIR010W [310-323]</t>
  </si>
  <si>
    <t>[K].QSVSNLSPDLK.[F]</t>
  </si>
  <si>
    <t>YIR010W [63-73]</t>
  </si>
  <si>
    <t>YIR010W 1xPhospho [S69(100)]</t>
  </si>
  <si>
    <t>[K].QSVSNLSPDLKFKR.[H]</t>
  </si>
  <si>
    <t>YIR010W [63-76]</t>
  </si>
  <si>
    <t>1xPhospho [S7(99.9)]</t>
  </si>
  <si>
    <t>YIR010W 1xPhospho [S69(99.9)]</t>
  </si>
  <si>
    <t>[K].RLAMVIIK.[E]</t>
  </si>
  <si>
    <t>YIR010W [340-347]</t>
  </si>
  <si>
    <t>[R].RLSMLASQANGGSTIISPHK.[D]</t>
  </si>
  <si>
    <t>1xPhospho [S3(85.1)]</t>
  </si>
  <si>
    <t>YIR010W [248-267]</t>
  </si>
  <si>
    <t>YIR010W 1xPhospho [S250(85.1)]</t>
  </si>
  <si>
    <t>[R].THKQVYPLR.[M]</t>
  </si>
  <si>
    <t>YIR010W [20-28]</t>
  </si>
  <si>
    <t>[R].THKQVYPLRMETIPILESDSK.[A]</t>
  </si>
  <si>
    <t>YIR010W [20-40]</t>
  </si>
  <si>
    <t>[K].VNAIKNEVK.[E]</t>
  </si>
  <si>
    <t>YIR010W [451-459]</t>
  </si>
  <si>
    <t>[K].VNKLNIETMR.[K]</t>
  </si>
  <si>
    <t>YIR010W [534-543]</t>
  </si>
  <si>
    <t>[K].VNKLNIETMRK.[I]</t>
  </si>
  <si>
    <t>YIR010W [534-544]</t>
  </si>
  <si>
    <t>YOL069W</t>
  </si>
  <si>
    <t>NUF2 SGDID:S000005430, Chr XV from 198942-200297, Verified ORF, "Component of the evolutionarily conserved kinetochore-associated Ndc80 complex (Ndc80p-Nuf2p-Spc24p-Spc25p); involved in chromosome segregation, spindle checkpoint activity and kinetochore clustering"</t>
  </si>
  <si>
    <t>Pf03800</t>
  </si>
  <si>
    <t>854085</t>
  </si>
  <si>
    <t>NUF2</t>
  </si>
  <si>
    <t>D6W1Z8; P33895; Q6B1X5; sce:YOL069W</t>
  </si>
  <si>
    <t>[K].DFEVEVK.[E]</t>
  </si>
  <si>
    <t>YOL069W [420-426]</t>
  </si>
  <si>
    <t>[K].ELEIQLK.[K]</t>
  </si>
  <si>
    <t>YOL069W [194-200]</t>
  </si>
  <si>
    <t>[K].ELNDLLIQR.[K]</t>
  </si>
  <si>
    <t>YOL069W [261-269]</t>
  </si>
  <si>
    <t>[R].KKTLDDLTAQQK.[N]</t>
  </si>
  <si>
    <t>YOL069W [270-281]</t>
  </si>
  <si>
    <t>[K].KTLDDLTAQQK.[N]</t>
  </si>
  <si>
    <t>YOL069W [271-281]</t>
  </si>
  <si>
    <t>[K].IDKTDIFIQEELISGK.[I]</t>
  </si>
  <si>
    <t>YOL069W [391-406]</t>
  </si>
  <si>
    <t>[K].IDKTDIFIQEELISGKINK.[L]</t>
  </si>
  <si>
    <t>YOL069W [391-409]</t>
  </si>
  <si>
    <t>[K].LEEQNKELEIQLKK.[L]</t>
  </si>
  <si>
    <t>YOL069W [188-201]</t>
  </si>
  <si>
    <t>[R].LLSAVVNYAR.[F]</t>
  </si>
  <si>
    <t>YOL069W [122-131]</t>
  </si>
  <si>
    <t>[R].IISSEVQESNR.[T]</t>
  </si>
  <si>
    <t>YOL069W [303-313]</t>
  </si>
  <si>
    <t>[K].LMDLQIKYENEIKPK.[I]</t>
  </si>
  <si>
    <t>YOL069W [376-390]</t>
  </si>
  <si>
    <t>[R].LNDTKLMDLQIKYENEIKPK.[I]</t>
  </si>
  <si>
    <t>YOL069W [371-390]</t>
  </si>
  <si>
    <t>[K].INKLNDEIK.[Q]</t>
  </si>
  <si>
    <t>YOL069W [407-415]</t>
  </si>
  <si>
    <t>[K].INKLNDEIKQLQK.[D]</t>
  </si>
  <si>
    <t>YOL069W [407-419]</t>
  </si>
  <si>
    <t>[K].IQETLSIDYNDYK.[I]</t>
  </si>
  <si>
    <t>YOL069W [205-217]</t>
  </si>
  <si>
    <t>[K].IQETLSIDYNDYKISK.[Q]</t>
  </si>
  <si>
    <t>YOL069W [205-220]</t>
  </si>
  <si>
    <t>[K].LSQDTKEESR.[L]</t>
  </si>
  <si>
    <t>YOL069W [361-370]</t>
  </si>
  <si>
    <t>[K].LSQDTKEESRLNDTK.[L]</t>
  </si>
  <si>
    <t>YOL069W [361-375]</t>
  </si>
  <si>
    <t>[K].NLEKLSQDTKEESR.[L]</t>
  </si>
  <si>
    <t>YOL069W [357-370]</t>
  </si>
  <si>
    <t>[R].SKFDDYNLIQQQLK.[Q]</t>
  </si>
  <si>
    <t>YOL069W [156-169]</t>
  </si>
  <si>
    <t>[K].TLDDLTAQQK.[N]</t>
  </si>
  <si>
    <t>YOL069W [272-281]</t>
  </si>
  <si>
    <t>[R].TQRLLSAVVNYAR.[F]</t>
  </si>
  <si>
    <t>YOL069W [119-131]</t>
  </si>
  <si>
    <t>[K].YENEIKPK.[I]</t>
  </si>
  <si>
    <t>YOL069W [383-390]</t>
  </si>
  <si>
    <t>[K].YMNEMLEYMQ.[-]</t>
  </si>
  <si>
    <t>YOL069W [442-451]</t>
  </si>
  <si>
    <t>YMR117C</t>
  </si>
  <si>
    <t>SPC24 SGDID:S000004723, Chr XIII from 501890-501249, reverse complement, Verified ORF, "Component of the evolutionarily conserved kinetochore-associated Ndc80 complex (Ndc80p-Nuf2p-Spc24p-Spc25p); involved in chromosome segregation, spindle checkpoint activity and kinetochore clustering"</t>
  </si>
  <si>
    <t>Pf08286</t>
  </si>
  <si>
    <t>855144</t>
  </si>
  <si>
    <t>SPC24</t>
  </si>
  <si>
    <t>D6VZU0; Q04477; sce:YMR117C</t>
  </si>
  <si>
    <t>Phospho [T130(90); S134(97.9)]</t>
  </si>
  <si>
    <t>[K].DLDGLER.[N]</t>
  </si>
  <si>
    <t>YMR117C [99-105]</t>
  </si>
  <si>
    <t>[K].DNLLDNPVEFLKEVR.[E]</t>
  </si>
  <si>
    <t>YMR117C [5-19]</t>
  </si>
  <si>
    <t>[K].DSEIISTPNGSK.[I]</t>
  </si>
  <si>
    <t>YMR117C [124-135]</t>
  </si>
  <si>
    <t>[K].DSEIISTPNGSKIK.[A]</t>
  </si>
  <si>
    <t>1xPhospho [T7(90)]</t>
  </si>
  <si>
    <t>YMR117C [124-137]</t>
  </si>
  <si>
    <t>YMR117C 1xPhospho [T130(90)]</t>
  </si>
  <si>
    <t>[R].ESFDIQQDVDAMKR.[I]</t>
  </si>
  <si>
    <t>YMR117C [20-33]</t>
  </si>
  <si>
    <t>1xOxidation [M12]</t>
  </si>
  <si>
    <t>[R].HDLDVIKEESEAR.[I]</t>
  </si>
  <si>
    <t>YMR117C [36-48]</t>
  </si>
  <si>
    <t>[K].LEGDLEYTNEESNEFGSKDELVK.[L]</t>
  </si>
  <si>
    <t>YMR117C [73-95]</t>
  </si>
  <si>
    <t>[K].LLKDLDGLER.[N]</t>
  </si>
  <si>
    <t>YMR117C [96-105]</t>
  </si>
  <si>
    <t>[R].IRHDLDVIKEESEAR.[I]</t>
  </si>
  <si>
    <t>YMR117C [34-48]</t>
  </si>
  <si>
    <t>[R].ISKEHSK.[V]</t>
  </si>
  <si>
    <t>YMR117C [49-55]</t>
  </si>
  <si>
    <t>[K].LYLKDSEIISTPNGSK.[I]</t>
  </si>
  <si>
    <t>YMR117C [120-135]</t>
  </si>
  <si>
    <t>[K].LYLKDSEIISTPNGSKIK.[A]</t>
  </si>
  <si>
    <t>1xPhospho [S15(75.7)]</t>
  </si>
  <si>
    <t>YMR117C [120-137]</t>
  </si>
  <si>
    <t>YMR117C 1xPhospho [S134(75.7)]</t>
  </si>
  <si>
    <t>[K].MKLYLKDSEIISTPNGSK.[I]</t>
  </si>
  <si>
    <t>1xPhospho [S17(97.9)]</t>
  </si>
  <si>
    <t>YMR117C [118-135]</t>
  </si>
  <si>
    <t>YMR117C 1xPhospho [S134(97.9)]</t>
  </si>
  <si>
    <t>[K].TKYIWER.[L]</t>
  </si>
  <si>
    <t>YMR117C [204-210]</t>
  </si>
  <si>
    <t>[K].TKYIWERLGK.[-]</t>
  </si>
  <si>
    <t>YMR117C [204-213]</t>
  </si>
  <si>
    <t>[K].VIEPELEEQSAVTPEANENILK.[L]</t>
  </si>
  <si>
    <t>YMR117C [140-161]</t>
  </si>
  <si>
    <t>[K].VSESNKK.[L]</t>
  </si>
  <si>
    <t>YMR117C [56-62]</t>
  </si>
  <si>
    <t>YGL086W</t>
  </si>
  <si>
    <t>MAD1 SGDID:S000003054, Chr VII from 347122-349371, Verified ORF, "Coiled-coil protein involved in the spindle-assembly checkpoint; phosphorylated by Mps1p upon checkpoint activation which leads to inhibition of the activity of the anaphase promoting complex; forms a complex with Mad2p"</t>
  </si>
  <si>
    <t>cell cycle OR cell proliferation;cell organization and biogenesis;transport;signal transduction;other biological processes</t>
  </si>
  <si>
    <t>Pf05557</t>
  </si>
  <si>
    <t>852794</t>
  </si>
  <si>
    <t>MAD1</t>
  </si>
  <si>
    <t>D6VU58; P40957; sce:YGL086W</t>
  </si>
  <si>
    <t>[K].ATIDELEK.[A]</t>
  </si>
  <si>
    <t>YGL086W [98-105]</t>
  </si>
  <si>
    <t>[R].DGPFIKDQFIKK.[N]</t>
  </si>
  <si>
    <t>YGL086W [587-598]</t>
  </si>
  <si>
    <t>[K].ECLILTDMNDKLR.[L]</t>
  </si>
  <si>
    <t>1xCarbamidomethyl [C2]</t>
  </si>
  <si>
    <t>YGL086W [386-398]</t>
  </si>
  <si>
    <t>1xCarbamidomethyl [C2]; 1xOxidation [M8]</t>
  </si>
  <si>
    <t>[K].ELELANMQQANELK.[K]</t>
  </si>
  <si>
    <t>YGL086W [255-268]</t>
  </si>
  <si>
    <t>[K].ELELANMQQANELKK.[L]</t>
  </si>
  <si>
    <t>YGL086W [255-269]</t>
  </si>
  <si>
    <t>[K].ENADLLNELKK.[N]</t>
  </si>
  <si>
    <t>YGL086W [607-617]</t>
  </si>
  <si>
    <t>[R].KLTSDQIGLNYSQR.[L]</t>
  </si>
  <si>
    <t>YGL086W [527-540]</t>
  </si>
  <si>
    <t>[K].LEAESSHSLLMK.[Y]</t>
  </si>
  <si>
    <t>YGL086W [179-190]</t>
  </si>
  <si>
    <t>[K].LLNDEMALER.[N]</t>
  </si>
  <si>
    <t>YGL086W [406-415]</t>
  </si>
  <si>
    <t>[R].LNELQLENVSVSR.[E]</t>
  </si>
  <si>
    <t>YGL086W [541-553]</t>
  </si>
  <si>
    <t>[R].LNHELEQQK.[S]</t>
  </si>
  <si>
    <t>YGL086W [435-443]</t>
  </si>
  <si>
    <t>[K].LTSDQIGLNYSQR.[L]</t>
  </si>
  <si>
    <t>YGL086W [528-540]</t>
  </si>
  <si>
    <t>[K].MIQDQVQYTK.[E]</t>
  </si>
  <si>
    <t>YGL086W [245-254]</t>
  </si>
  <si>
    <t>[K].NKTEDLTNELKK.[L]</t>
  </si>
  <si>
    <t>YGL086W [496-507]</t>
  </si>
  <si>
    <t>[R].NNPEEIIRDWK.[L]</t>
  </si>
  <si>
    <t>YGL086W [371-381]</t>
  </si>
  <si>
    <t>[R].NQILDLNK.[N]</t>
  </si>
  <si>
    <t>YGL086W [416-423]</t>
  </si>
  <si>
    <t>[R].NQILDLNKNYENNIVNLKR.[L]</t>
  </si>
  <si>
    <t>YGL086W [416-434]</t>
  </si>
  <si>
    <t>[K].NYENNIVNLKR.[L]</t>
  </si>
  <si>
    <t>YGL086W [424-434]</t>
  </si>
  <si>
    <t>[K].QFEQEVFK.[S]</t>
  </si>
  <si>
    <t>YGL086W [639-646]</t>
  </si>
  <si>
    <t>[R].QIQALQFK.[L]</t>
  </si>
  <si>
    <t>YGL086W [63-70]</t>
  </si>
  <si>
    <t>[K].QTNILEK.[K]</t>
  </si>
  <si>
    <t>YGL086W [88-94]</t>
  </si>
  <si>
    <t>[K].SLSFEECR.[L]</t>
  </si>
  <si>
    <t>1xCarbamidomethyl [C7]</t>
  </si>
  <si>
    <t>YGL086W [444-451]</t>
  </si>
  <si>
    <t>[R].TTLQNKDLEMETLR.[Q]</t>
  </si>
  <si>
    <t>YGL086W [147-160]</t>
  </si>
  <si>
    <t>[R].TTLQNKDLEMETLRQQYDSK.[L]</t>
  </si>
  <si>
    <t>YGL086W [147-166]</t>
  </si>
  <si>
    <t>[K].YKATIDELEK.[A]</t>
  </si>
  <si>
    <t>YGL086W [96-105]</t>
  </si>
  <si>
    <t>YPL233W</t>
  </si>
  <si>
    <t>NSL1 SGDID:S000006154, Chr XVI from 106172-106822, Verified ORF, "Essential component of the MIND kinetochore complex (Mtw1p Including Nnf1p-Nsl1p-Dsn1p) which joins kinetochore subunits contacting DNA to those contacting microtubules; required for accurate chromosome segregation"</t>
  </si>
  <si>
    <t>Pf08641</t>
  </si>
  <si>
    <t>855843</t>
  </si>
  <si>
    <t>NSL1</t>
  </si>
  <si>
    <t>D6W3D7; Q12143; Q6B152; sce:YPL233W</t>
  </si>
  <si>
    <t>[K].DEYLAQLDGR.[I]</t>
  </si>
  <si>
    <t>YPL233W [137-146]</t>
  </si>
  <si>
    <t>[K].KEYDDDAVRR.[E]</t>
  </si>
  <si>
    <t>YPL233W [38-47]</t>
  </si>
  <si>
    <t>[R].KMYQEWEDETVK.[V]</t>
  </si>
  <si>
    <t>YPL233W [105-116]</t>
  </si>
  <si>
    <t>[R].KMYQEWEDETVKVAQLR.[Q]</t>
  </si>
  <si>
    <t>YPL233W [105-121]</t>
  </si>
  <si>
    <t>[R].IGVLQAR.[M]</t>
  </si>
  <si>
    <t>YPL233W [147-153]</t>
  </si>
  <si>
    <t>[K].INEVYNNSKDEYLAQLDGR.[I]</t>
  </si>
  <si>
    <t>YPL233W [128-146]</t>
  </si>
  <si>
    <t>[R].MMQQQSADHDDSTDDADDHINWEHIK.[Q]</t>
  </si>
  <si>
    <t>YPL233W [154-179]</t>
  </si>
  <si>
    <t>[K].MYQEWEDETVK.[V]</t>
  </si>
  <si>
    <t>YPL233W [106-116]</t>
  </si>
  <si>
    <t>[K].MYQEWEDETVKVAQLR.[Q]</t>
  </si>
  <si>
    <t>YPL233W [106-121]</t>
  </si>
  <si>
    <t>[K].QLIMESQEK.[Y]</t>
  </si>
  <si>
    <t>YPL233W [82-90]</t>
  </si>
  <si>
    <t>[K].SLEVVNADTVGK.[T]</t>
  </si>
  <si>
    <t>YPL233W [67-78]</t>
  </si>
  <si>
    <t>[K].SLEVVNADTVGKTVK.[Q]</t>
  </si>
  <si>
    <t>YPL233W [67-81]</t>
  </si>
  <si>
    <t>[K].TVKQLIMESQEK.[Y]</t>
  </si>
  <si>
    <t>YPL233W [79-90]</t>
  </si>
  <si>
    <t>[K].YMEPFDLDLNEQVR.[K]</t>
  </si>
  <si>
    <t>YPL233W [91-104]</t>
  </si>
  <si>
    <t>[R].YNVEKVK.[R]</t>
  </si>
  <si>
    <t>YPL233W [201-207]</t>
  </si>
  <si>
    <t>YLR024C</t>
  </si>
  <si>
    <t>UBR2 SGDID:S000004014, Chr XII from 193282-187664, reverse complement, Verified ORF, "Cytoplasmic ubiquitin-protein ligase (E3)"</t>
  </si>
  <si>
    <t>protein metabolism;other metabolic processes;stress response</t>
  </si>
  <si>
    <t>Pf02207, Pf18995</t>
  </si>
  <si>
    <t>850711</t>
  </si>
  <si>
    <t>UBR2</t>
  </si>
  <si>
    <t>D6VY26; Q07963; sce:YLR024C</t>
  </si>
  <si>
    <t>Antigen processing: Ubiquitination &amp; Proteasome degradation</t>
  </si>
  <si>
    <t>[K].DSAIQENPQDDDGTR.[L]</t>
  </si>
  <si>
    <t>YLR024C [1292-1306]</t>
  </si>
  <si>
    <t>[K].DSAIQENPQDDDGTRLK.[F]</t>
  </si>
  <si>
    <t>YLR024C [1292-1308]</t>
  </si>
  <si>
    <t>[K].DSAIQENPQDDDGTRLKFTSCEPVLR.[A]</t>
  </si>
  <si>
    <t>1xCarbamidomethyl [C21]</t>
  </si>
  <si>
    <t>YLR024C [1292-1317]</t>
  </si>
  <si>
    <t>[K].FMENNSVDTSDISTPR.[T]</t>
  </si>
  <si>
    <t>YLR024C [1200-1215]</t>
  </si>
  <si>
    <t>[K].FSLDNDEISNK.[C]</t>
  </si>
  <si>
    <t>YLR024C [1733-1743]</t>
  </si>
  <si>
    <t>[K].FTSCEPVLR.[A]</t>
  </si>
  <si>
    <t>1xCarbamidomethyl [C4]</t>
  </si>
  <si>
    <t>YLR024C [1309-1317]</t>
  </si>
  <si>
    <t>[R].ICHCGDPFAFNDPSDAFK.[C]</t>
  </si>
  <si>
    <t>2xCarbamidomethyl [C2; C4]</t>
  </si>
  <si>
    <t>YLR024C [149-166]</t>
  </si>
  <si>
    <t>[K].ILTNYNER.[L]</t>
  </si>
  <si>
    <t>YLR024C [439-446]</t>
  </si>
  <si>
    <t>[R].LNMANLK.[K]</t>
  </si>
  <si>
    <t>YLR024C [1009-1015]</t>
  </si>
  <si>
    <t>[R].ISKILTNYNER.[L]</t>
  </si>
  <si>
    <t>YLR024C [436-446]</t>
  </si>
  <si>
    <t>[K].NIRLNMANLKK.[M]</t>
  </si>
  <si>
    <t>YLR024C [1006-1016]</t>
  </si>
  <si>
    <t>[K].QTKDSAIQENPQDDDGTRLK.[F]</t>
  </si>
  <si>
    <t>YLR024C [1289-1308]</t>
  </si>
  <si>
    <t>[K].SIALQGYLQGECTDHMR.[N]</t>
  </si>
  <si>
    <t>1xCarbamidomethyl [C12]; 1xOxidation [M16]</t>
  </si>
  <si>
    <t>YLR024C [1764-1780]</t>
  </si>
  <si>
    <t>[K].SIRGIQNQTTK.[N]</t>
  </si>
  <si>
    <t>YLR024C [1334-1344]</t>
  </si>
  <si>
    <t>[R].TSSQFFMCIEKR.[S]</t>
  </si>
  <si>
    <t>YLR024C [1378-1389]</t>
  </si>
  <si>
    <t>[R].VSPTNTNPDFSK.[I]</t>
  </si>
  <si>
    <t>YLR024C [393-404]</t>
  </si>
  <si>
    <t>[K].YGETNEDYKFGTPVYLNR.[A]</t>
  </si>
  <si>
    <t>YLR024C [1819-1836]</t>
  </si>
  <si>
    <t>[K].YKDEIDPYYIGLSSSR.[R]</t>
  </si>
  <si>
    <t>YLR024C [984-999]</t>
  </si>
  <si>
    <t>[R].YNDGNDNLR.[I]</t>
  </si>
  <si>
    <t>YLR024C [1690-1698]</t>
  </si>
  <si>
    <t>YOL078W</t>
  </si>
  <si>
    <t>AVO1 SGDID:S000005438, Chr XV from 181682-185212, Verified ORF, "Component of a membrane-bound complex containing the Tor2p kinase and other proteins, which may have a role in regulation of cell growth"</t>
  </si>
  <si>
    <t>cell organization and biogenesis;signal transduction;other biological processes</t>
  </si>
  <si>
    <t>plasma membrane;other membranes;other cytoplasmic organelle;other cell component</t>
  </si>
  <si>
    <t>Pf16978, Pf16979</t>
  </si>
  <si>
    <t>854076</t>
  </si>
  <si>
    <t>AVO1</t>
  </si>
  <si>
    <t>D6W1Y9; Q08236; sce:YOL078W</t>
  </si>
  <si>
    <t>VEGFR2 mediated vascular permeability; PIP3 activates AKT signaling; CD28 dependent PI3K/Akt signaling; Regulation of TP53 Degradation</t>
  </si>
  <si>
    <t>Phospho [S144(75.8); S317(97.3)]</t>
  </si>
  <si>
    <t>[K].ADAGGAVAAIPENTK.[V]</t>
  </si>
  <si>
    <t>YOL078W [961-975]</t>
  </si>
  <si>
    <t>[R].DHSNTSGNKNVMNTTNTR.[A]</t>
  </si>
  <si>
    <t>YOL078W [194-211]</t>
  </si>
  <si>
    <t>[R].DTVISGKEPTSLTSSNRK.[F]</t>
  </si>
  <si>
    <t>YOL078W [533-550]</t>
  </si>
  <si>
    <t>[K].GKIFLTDNKNDGQK.[S]</t>
  </si>
  <si>
    <t>YOL078W [329-342]</t>
  </si>
  <si>
    <t>[K].GINGMSNNKNNTYTNNR.[N]</t>
  </si>
  <si>
    <t>YOL078W [281-297]</t>
  </si>
  <si>
    <t>1xOxidation [M5]</t>
  </si>
  <si>
    <t>[R].KFSVSSNLTSTR.[S]</t>
  </si>
  <si>
    <t>YOL078W [550-561]</t>
  </si>
  <si>
    <t>[R].KSTIQSISDSEVVLCK.[V]</t>
  </si>
  <si>
    <t>1xCarbamidomethyl [C15]</t>
  </si>
  <si>
    <t>YOL078W [761-776]</t>
  </si>
  <si>
    <t>[R].LKSHFPTSQK.[G]</t>
  </si>
  <si>
    <t>YOL078W [319-328]</t>
  </si>
  <si>
    <t>[R].NSISILDDRESSNGNIGSASR.[L]</t>
  </si>
  <si>
    <t>YOL078W [298-318]</t>
  </si>
  <si>
    <t>1xPhospho [S20(97.3)]</t>
  </si>
  <si>
    <t>YOL078W 1xPhospho [S317(97.3)]</t>
  </si>
  <si>
    <t>[K].NTLIVEENGTLR.[Y]</t>
  </si>
  <si>
    <t>YOL078W [122-133]</t>
  </si>
  <si>
    <t>[K].NVMNTTNTR.[A]</t>
  </si>
  <si>
    <t>YOL078W [203-211]</t>
  </si>
  <si>
    <t>[R].RDHSNTSGNKNVMNTTNTR.[A]</t>
  </si>
  <si>
    <t>YOL078W [193-211]</t>
  </si>
  <si>
    <t>[K].SAKNTLIVEENGTLR.[Y]</t>
  </si>
  <si>
    <t>YOL078W [119-133]</t>
  </si>
  <si>
    <t>[K].SLHISQVVLVK.[K]</t>
  </si>
  <si>
    <t>YOL078W [1113-1123]</t>
  </si>
  <si>
    <t>[K].SLHISQVVLVKK.[S]</t>
  </si>
  <si>
    <t>YOL078W [1113-1124]</t>
  </si>
  <si>
    <t>[R].SNSNEFNAQNR.[D]</t>
  </si>
  <si>
    <t>YOL078W [431-441]</t>
  </si>
  <si>
    <t>[K].SSLHGTLQFHNINR.[S]</t>
  </si>
  <si>
    <t>YOL078W [1026-1039]</t>
  </si>
  <si>
    <t>[R].SSLPFVRIFKSR.[R]</t>
  </si>
  <si>
    <t>YOL078W [181-192]</t>
  </si>
  <si>
    <t>[K].STLTLKQDHSQPSVPSSVHK.[S]</t>
  </si>
  <si>
    <t>YOL078W [596-615]</t>
  </si>
  <si>
    <t>[K].TERDEEETRNLQDK.[S]</t>
  </si>
  <si>
    <t>YOL078W [105-118]</t>
  </si>
  <si>
    <t>[K].TKSLHISQVVLVKK.[S]</t>
  </si>
  <si>
    <t>YOL078W [1111-1124]</t>
  </si>
  <si>
    <t>[K].VSDSVLHR.[A]</t>
  </si>
  <si>
    <t>YOL078W [585-592]</t>
  </si>
  <si>
    <t>[R].YNPLNSSASNSLLNDDDHTSGKHHK.[T]</t>
  </si>
  <si>
    <t>2xPhospho [S11(75.8); S/Y/T]</t>
  </si>
  <si>
    <t>YOL078W [134-158]</t>
  </si>
  <si>
    <t>YOL078W 2xPhospho [S144(75.8); S/Y/T]</t>
  </si>
  <si>
    <t>YJR112W</t>
  </si>
  <si>
    <t>NNF1 SGDID:S000003873, Chr X from 637021-637626, Verified ORF, "Essential component of the MIND kinetochore complex (Mtw1p Including Nnf1p-Nsl1p-Dsn1p) which joins kinetochore subunits contacting DNA to those contacting microtubules; required for accurate chromosome segregation"</t>
  </si>
  <si>
    <t>cell cycle OR cell proliferation;other biological processes</t>
  </si>
  <si>
    <t>Pf03980</t>
  </si>
  <si>
    <t>853576</t>
  </si>
  <si>
    <t>NNF1</t>
  </si>
  <si>
    <t>D6VWT1; P47149; Q06779; sce:YJR112W</t>
  </si>
  <si>
    <t>[K].DLETQVEVEK.[N]</t>
  </si>
  <si>
    <t>YJR112W [154-163]</t>
  </si>
  <si>
    <t>[K].DLETQVEVEKNEIGK.[M]</t>
  </si>
  <si>
    <t>YJR112W [154-168]</t>
  </si>
  <si>
    <t>[R].EFKEIMEER.[N]</t>
  </si>
  <si>
    <t>YJR112W [68-76]</t>
  </si>
  <si>
    <t>[K].EIMEERNVEQK.[L]</t>
  </si>
  <si>
    <t>YJR112W [71-81]</t>
  </si>
  <si>
    <t>[K].ELVECHLYSQR.[M]</t>
  </si>
  <si>
    <t>YJR112W [117-127]</t>
  </si>
  <si>
    <t>[R].LAKVNEMNDQLAQELK.[D]</t>
  </si>
  <si>
    <t>YJR112W [138-153]</t>
  </si>
  <si>
    <t>[K].LNELDELILEAK.[E]</t>
  </si>
  <si>
    <t>YJR112W [82-93]</t>
  </si>
  <si>
    <t>[R].MHAIHEIDER.[L]</t>
  </si>
  <si>
    <t>YJR112W [128-137]</t>
  </si>
  <si>
    <t>[R].MHAIHEIDERLAK.[V]</t>
  </si>
  <si>
    <t>YJR112W [128-140]</t>
  </si>
  <si>
    <t>[K].QGAINVANCQR.[Q]</t>
  </si>
  <si>
    <t>1xCarbamidomethyl [C9]</t>
  </si>
  <si>
    <t>YJR112W [45-55]</t>
  </si>
  <si>
    <t>[K].VNEMNDQLAQELK.[D]</t>
  </si>
  <si>
    <t>YJR112W [141-153]</t>
  </si>
  <si>
    <t>[R].YIRLKQVFNR.[A]</t>
  </si>
  <si>
    <t>YJR112W [9-18]</t>
  </si>
  <si>
    <t>[R].YTDRDQDEVNKGPAIDELSSK.[E]</t>
  </si>
  <si>
    <t>YJR112W [96-116]</t>
  </si>
  <si>
    <t>YAL034W-A</t>
  </si>
  <si>
    <t>MTW1 SGDID:S000000032, Chr I from 79719-80588, Verified ORF, "Essential component of the MIND kinetochore complex (Mtw1p Including Nnf1p-Nsl1p-Dsn1p) which joins kinetochore subunits contacting DNA to those contacting microtubules; critical to kinetochore assembly"</t>
  </si>
  <si>
    <t>Pf05859</t>
  </si>
  <si>
    <t>851197</t>
  </si>
  <si>
    <t>MTW1</t>
  </si>
  <si>
    <t>D6VPI3; P39731; sce:YAL034W-A</t>
  </si>
  <si>
    <t>[K].DLVIVDENELK.[K]</t>
  </si>
  <si>
    <t>YAL034W-A [111-121]</t>
  </si>
  <si>
    <t>[K].DLVIVDENELKKSEEK.[L]</t>
  </si>
  <si>
    <t>YAL034W-A [111-126]</t>
  </si>
  <si>
    <t>[R].EKVNDVELAFK.[K]</t>
  </si>
  <si>
    <t>YAL034W-A [129-139]</t>
  </si>
  <si>
    <t>[R].KLGLLGDKEDEK.[Q]</t>
  </si>
  <si>
    <t>YAL034W-A [247-258]</t>
  </si>
  <si>
    <t>[R].LENQKDLVIVDENELK.[K]</t>
  </si>
  <si>
    <t>YAL034W-A [106-121]</t>
  </si>
  <si>
    <t>[R].LENQKDLVIVDENELKK.[S]</t>
  </si>
  <si>
    <t>YAL034W-A [106-122]</t>
  </si>
  <si>
    <t>[K].LGLLGDKEDEKQSAKPDAR.[T]</t>
  </si>
  <si>
    <t>YAL034W-A [248-266]</t>
  </si>
  <si>
    <t>[R].IPEEYLDANVFR.[L]</t>
  </si>
  <si>
    <t>YAL034W-A [94-105]</t>
  </si>
  <si>
    <t>[K].SKIGEEDYGEEIK.[S]</t>
  </si>
  <si>
    <t>YAL034W-A [50-62]</t>
  </si>
  <si>
    <t>[K].VNDVELAFK.[K]</t>
  </si>
  <si>
    <t>YAL034W-A [131-139]</t>
  </si>
  <si>
    <t>[K].VNDVELAFKK.[N]</t>
  </si>
  <si>
    <t>YAL034W-A [131-140]</t>
  </si>
  <si>
    <t>[R].YIDIRTNNVLR.[K]</t>
  </si>
  <si>
    <t>YAL034W-A [236-246]</t>
  </si>
  <si>
    <t>YDL229W</t>
  </si>
  <si>
    <t>SSB1 SGDID:S000002388, Chr IV from 44066-45907, Verified ORF, "Cytoplasmic ATPase that is a ribosome-associated molecular chaperone, functions with J-protein partner Zuo1p; may be involved in folding of newly-made polypeptide chains; member of the HSP70 family; interacts with phosphatase subunit Reg1p"</t>
  </si>
  <si>
    <t>cell organization and biogenesis;protein metabolism;RNA metabolism OR transcription;other metabolic processes;stress response;transport;other biological processes</t>
  </si>
  <si>
    <t>cytosol;nucleus;other cell component</t>
  </si>
  <si>
    <t>Pf00012</t>
  </si>
  <si>
    <t>851369</t>
  </si>
  <si>
    <t>SSB1</t>
  </si>
  <si>
    <t>D6VRC7; P11484; Q05834; sce:YDL229W</t>
  </si>
  <si>
    <t>Neutrophil degranulation; HSP90 chaperone cycle for steroid hormone receptors (SHR) in the presence of ligand; HSF1-dependent transactivation; Regulation of HSF1-mediated heat shock response</t>
  </si>
  <si>
    <t>[K].AVITVPAYFNDAQR.[Q]</t>
  </si>
  <si>
    <t>YDL229W [144-157]</t>
  </si>
  <si>
    <t>[K].DAGAISGLNVLR.[I]</t>
  </si>
  <si>
    <t>YDL229W [162-173]</t>
  </si>
  <si>
    <t>[R].FDDESVQK.[D]</t>
  </si>
  <si>
    <t>YDL229W [80-87]</t>
  </si>
  <si>
    <t>[K].KKTGLDISDDAR.[A]</t>
  </si>
  <si>
    <t>YDL229W [250-261]</t>
  </si>
  <si>
    <t>[R].LIGDAAKNQAALNPR.[N]</t>
  </si>
  <si>
    <t>YDL229W [52-66]</t>
  </si>
  <si>
    <t>[R].IINEPTAAAIAYGLGAGKSEKER.[H]</t>
  </si>
  <si>
    <t>YDL229W [174-196]</t>
  </si>
  <si>
    <t>[R].LSSEEIEK.[M]</t>
  </si>
  <si>
    <t>YDL229W [514-521]</t>
  </si>
  <si>
    <t>[R].NTVFDAKR.[L]</t>
  </si>
  <si>
    <t>YDL229W [67-74]</t>
  </si>
  <si>
    <t>[R].NTVFDAKRLIGR.[R]</t>
  </si>
  <si>
    <t>YDL229W [67-78]</t>
  </si>
  <si>
    <t>[R].QATKDAGAISGLNVLR.[I]</t>
  </si>
  <si>
    <t>YDL229W [158-173]</t>
  </si>
  <si>
    <t>[K].SQIDEVVLVGGSTR.[I]</t>
  </si>
  <si>
    <t>YDL229W [332-345]</t>
  </si>
  <si>
    <t>[K].SSNITISNAVGR.[L]</t>
  </si>
  <si>
    <t>YDL229W [502-513]</t>
  </si>
  <si>
    <t>[K].STGKSSNITISNAVGR.[L]</t>
  </si>
  <si>
    <t>YDL229W [498-513]</t>
  </si>
  <si>
    <t>[K].TGLDISDDAR.[A]</t>
  </si>
  <si>
    <t>YDL229W [252-261]</t>
  </si>
  <si>
    <t>[R].VNCKENTLLGEFDLK.[N]</t>
  </si>
  <si>
    <t>1xCarbamidomethyl [C3]</t>
  </si>
  <si>
    <t>YDL229W [452-466]</t>
  </si>
  <si>
    <t>[R].VTPSFVAFTPEER.[L]</t>
  </si>
  <si>
    <t>YDL229W [39-51]</t>
  </si>
  <si>
    <t>YGR179C</t>
  </si>
  <si>
    <t>OKP1 SGDID:S000003411, Chr VII from 854900-853680, reverse complement, Verified ORF, "Outer kinetochore protein, required for accurate mitotic chromosome segregation; component of the kinetochore sub-complex COMA (Ctf19p, Okp1p, Mcm21p, Ame1p) that functions as a platform for kinetochore assembly"</t>
  </si>
  <si>
    <t>853090</t>
  </si>
  <si>
    <t>OKP1</t>
  </si>
  <si>
    <t>D6VUW3; P53298; sce:YGR179C</t>
  </si>
  <si>
    <t>[R].DLDIEYIYSKR.[Q]</t>
  </si>
  <si>
    <t>YGR179C [231-241]</t>
  </si>
  <si>
    <t>[K].DLHPVLNK.[A]</t>
  </si>
  <si>
    <t>YGR179C [295-302]</t>
  </si>
  <si>
    <t>[K].EMNQMTHGDNNEVK.[R]</t>
  </si>
  <si>
    <t>YGR179C [184-197]</t>
  </si>
  <si>
    <t>[K].EMNQMTHGDNNEVKR.[I]</t>
  </si>
  <si>
    <t>YGR179C [184-198]</t>
  </si>
  <si>
    <t>[R].EQNLLEETR.[K]</t>
  </si>
  <si>
    <t>YGR179C [265-273]</t>
  </si>
  <si>
    <t>[K].ETMGQMISDSHEEEIK.[E]</t>
  </si>
  <si>
    <t>YGR179C [372-387]</t>
  </si>
  <si>
    <t>[K].EVFVPHHESHQDKTEEDIH.[-]</t>
  </si>
  <si>
    <t>YGR179C [388-406]</t>
  </si>
  <si>
    <t>[R].FEVGKESTGK.[L]</t>
  </si>
  <si>
    <t>YGR179C [99-108]</t>
  </si>
  <si>
    <t>[R].KVIQAEYR.[E]</t>
  </si>
  <si>
    <t>YGR179C [132-139]</t>
  </si>
  <si>
    <t>[R].KVIQAEYRER.[L]</t>
  </si>
  <si>
    <t>YGR179C [132-141]</t>
  </si>
  <si>
    <t>[R].LDVAPEAK.[S]</t>
  </si>
  <si>
    <t>YGR179C [50-57]</t>
  </si>
  <si>
    <t>[K].LIQKDLHPVLNK.[A]</t>
  </si>
  <si>
    <t>YGR179C [291-302]</t>
  </si>
  <si>
    <t>[R].ISERDLDIEYIYSKR.[Q]</t>
  </si>
  <si>
    <t>YGR179C [227-241]</t>
  </si>
  <si>
    <t>[R].LTEKLIQKDLHPVLNK.[A]</t>
  </si>
  <si>
    <t>YGR179C [287-302]</t>
  </si>
  <si>
    <t>[K].TLRLDVAPEAK.[S]</t>
  </si>
  <si>
    <t>YGR179C [47-57]</t>
  </si>
  <si>
    <t>[K].VIQAEYRER.[L]</t>
  </si>
  <si>
    <t>YGR179C [133-141]</t>
  </si>
  <si>
    <t>[K].YEKEMNQMTHGDNNEVKR.[I]</t>
  </si>
  <si>
    <t>YGR179C [181-198]</t>
  </si>
  <si>
    <t>[R].YSQELQNNER.[L]</t>
  </si>
  <si>
    <t>YGR179C [248-257]</t>
  </si>
  <si>
    <t>YLL024C</t>
  </si>
  <si>
    <t>SSA2 SGDID:S000003947, Chr XII from 97484-95565, reverse complement, Verified ORF, "ATP binding protein involved in protein folding and vacuolar import of proteins; member of heat shock protein 70 (HSP70) family; associated with the chaperonin-containing T-complex; present in the cytoplasm, vacuolar membrane and cell wall"</t>
  </si>
  <si>
    <t>protein metabolism;other metabolic processes;transport;other biological processes</t>
  </si>
  <si>
    <t>non-structural extracellular;other membranes;cytosol;mitochondrion;nucleus;other cytoplasmic organelle;other cell component</t>
  </si>
  <si>
    <t>nucleic acid binding activity;other molecular function</t>
  </si>
  <si>
    <t>850636</t>
  </si>
  <si>
    <t>SSA2</t>
  </si>
  <si>
    <t>D6VXY0; P10592; sce:YLL024C</t>
  </si>
  <si>
    <t>Neutrophil degranulation; HSP90 chaperone cycle for steroid hormone receptors (SHR) in the presence of ligand; HSF1-dependent transactivation; Protein methylation; Regulation of HSF1-mediated heat shock response</t>
  </si>
  <si>
    <t>[K].DAGTIAGLNVLR.[I]</t>
  </si>
  <si>
    <t>YAL005C; YJL034W; YER103W; YLL024C</t>
  </si>
  <si>
    <t>YAL005C [158-169]; YJL034W [206-217]; YER103W [158-169]; YLL024C [158-169]</t>
  </si>
  <si>
    <t>[K].FELSGIPPAPR.[G]</t>
  </si>
  <si>
    <t>YAL005C; YER103W; YLL024C</t>
  </si>
  <si>
    <t>YAL005C [456-466]; YER103W [457-467]; YLL024C [456-466]</t>
  </si>
  <si>
    <t>[R].IINEPTAAAIAYGLDK.[K]</t>
  </si>
  <si>
    <t>YAL005C [170-185]; YER103W [170-185]; YLL024C [170-185]</t>
  </si>
  <si>
    <t>[R].IINEPTAAAIAYGLDKK.[GS]</t>
  </si>
  <si>
    <t>YAL005C [170-186]; YER103W [170-186]; YLL024C [170-186]</t>
  </si>
  <si>
    <t>[R].LSKEDIEK.[M]</t>
  </si>
  <si>
    <t>YAL005C; YLL024C</t>
  </si>
  <si>
    <t>YAL005C [507-514]; YLL024C [507-514]</t>
  </si>
  <si>
    <t>[K].ITITNDKGR.[L]</t>
  </si>
  <si>
    <t>YAL005C [498-506]; YER103W [499-507]; YLL024C [498-506]</t>
  </si>
  <si>
    <t>[K].LVTDYFNGKEPNR.[S]</t>
  </si>
  <si>
    <t>YAL005C [346-358]; YLL024C [346-358]</t>
  </si>
  <si>
    <t>[K].NQAAMNPANTVFDAK.[R]</t>
  </si>
  <si>
    <t>YLL024C [55-69]</t>
  </si>
  <si>
    <t>[K].NQAAMNPANTVFDAKR.[L]</t>
  </si>
  <si>
    <t>YLL024C [55-70]</t>
  </si>
  <si>
    <t>[K].NQAAMNPANTVFDAKRLIGR.[N]</t>
  </si>
  <si>
    <t>YLL024C [55-74]</t>
  </si>
  <si>
    <t>[K].SNKITITNDKGR.[L]</t>
  </si>
  <si>
    <t>YAL005C [495-506]; YER103W [496-507]; YLL024C [495-506]</t>
  </si>
  <si>
    <t>[K].SQVDEIVLVGGSTR.[I]</t>
  </si>
  <si>
    <t>YAL005C [326-339]; YLL024C [326-339]</t>
  </si>
  <si>
    <t>[KR].TKDNNLLGKFELSGIPPAPR.[G]</t>
  </si>
  <si>
    <t>YAL005C [447-466]; YER103W [448-467]; YLL024C [447-466]</t>
  </si>
  <si>
    <t>[R].TTPSFVGFTDTER.[L]</t>
  </si>
  <si>
    <t>YLL024C [35-47]</t>
  </si>
  <si>
    <t>[K].VNDAVVTVPAYFNDSQR.[Q]</t>
  </si>
  <si>
    <t>YAL005C [137-153]; YLL024C [137-153]</t>
  </si>
  <si>
    <t>YDR532C</t>
  </si>
  <si>
    <t>YDR532C SGDID:S000002940, Chr IV from 1500546-1499389, reverse complement, Uncharacterized ORF, "Protein of unknown function that localizes to the nuclear side of the spindle pole body and along short spindles; deletion mutants have short telomeres; forms a complex with Spc105p"</t>
  </si>
  <si>
    <t>Pf17097</t>
  </si>
  <si>
    <t>852145</t>
  </si>
  <si>
    <t>KRE28</t>
  </si>
  <si>
    <t>D6VTF3; Q04431; Q6Q537; sce:YDR532C</t>
  </si>
  <si>
    <t>[K].ELKEMHEVK.[N]</t>
  </si>
  <si>
    <t>YDR532C [244-252]</t>
  </si>
  <si>
    <t>[K].ELKEMHEVKNQIIR.[K]</t>
  </si>
  <si>
    <t>YDR532C [244-257]</t>
  </si>
  <si>
    <t>[K].EMHEVKNQIIR.[K]</t>
  </si>
  <si>
    <t>YDR532C [247-257]</t>
  </si>
  <si>
    <t>[K].EVFVNPK.[I]</t>
  </si>
  <si>
    <t>YDR532C [73-79]</t>
  </si>
  <si>
    <t>[R].FTLSSTKPLQLDSEKDPQFVK.[L]</t>
  </si>
  <si>
    <t>YDR532C [111-131]</t>
  </si>
  <si>
    <t>[K].IEQIKAEIQETGHNFAER.[Q]</t>
  </si>
  <si>
    <t>YDR532C [151-168]</t>
  </si>
  <si>
    <t>[KR].LLFLQK.[QG]</t>
  </si>
  <si>
    <t>YDR532C [231-236]</t>
  </si>
  <si>
    <t>[K].LLFLQKQNQR.[L]</t>
  </si>
  <si>
    <t>YDR532C [231-240]</t>
  </si>
  <si>
    <t>[R].NDESLDVEGK.[E]</t>
  </si>
  <si>
    <t>YDR532C [63-72]</t>
  </si>
  <si>
    <t>[K].NLTNKEDKNMMGEK.[D]</t>
  </si>
  <si>
    <t>YDR532C [195-208]</t>
  </si>
  <si>
    <t>[R].VNDLKEEISNVQESK.[I]</t>
  </si>
  <si>
    <t>YDR532C [136-150]</t>
  </si>
  <si>
    <t>[R].VNDLKEEISNVQESKIEQIK.[A]</t>
  </si>
  <si>
    <t>YDR532C [136-155]</t>
  </si>
  <si>
    <t>YER018C</t>
  </si>
  <si>
    <t>SPC25 SGDID:S000000820, Chr V from 192623-191958, reverse complement, Verified ORF, "Component of the evolutionarily conserved kinetochore-associated Ndc80 complex (Ndc80p-Nuf2p-Spc24p-Spc25p); involved in chromosome segregation, spindle checkpoint activity and kinetochore clustering"</t>
  </si>
  <si>
    <t>856738</t>
  </si>
  <si>
    <t>SPC25</t>
  </si>
  <si>
    <t>D3DLR6; P40014; sce:YER018C</t>
  </si>
  <si>
    <t>[R].ARWAAQSGNDAAEVALYER.[L]</t>
  </si>
  <si>
    <t>YER018C [125-143]</t>
  </si>
  <si>
    <t>[K].DVAQVLAR.[Q]</t>
  </si>
  <si>
    <t>YER018C [20-27]</t>
  </si>
  <si>
    <t>[R].ELDSLLQQR.[G]</t>
  </si>
  <si>
    <t>YER018C [108-116]</t>
  </si>
  <si>
    <t>[R].GKECVQLR.[A]</t>
  </si>
  <si>
    <t>YER018C [117-124]</t>
  </si>
  <si>
    <t>[R].LLQLRVLPGASDVHDVR.[F]</t>
  </si>
  <si>
    <t>YER018C [144-160]</t>
  </si>
  <si>
    <t>[R].MDGFQKDVAQVLAR.[Q]</t>
  </si>
  <si>
    <t>YER018C [14-27]</t>
  </si>
  <si>
    <t>[R].QQLQQFQAEMR.[Q]</t>
  </si>
  <si>
    <t>YER018C [34-44]</t>
  </si>
  <si>
    <t>[R].QSTLAAQSR.[E]</t>
  </si>
  <si>
    <t>YER018C [99-107]</t>
  </si>
  <si>
    <t>[R].RMDGFQKDVAQVLAR.[Q]</t>
  </si>
  <si>
    <t>YER018C [13-27]</t>
  </si>
  <si>
    <t>[R].TALQQQIHAAQQATNTTR.[E]</t>
  </si>
  <si>
    <t>YER018C [65-82]</t>
  </si>
  <si>
    <t>[R].WAAQSGNDAAEVALYER.[L]</t>
  </si>
  <si>
    <t>YER018C [127-143]</t>
  </si>
  <si>
    <t>YER165W</t>
  </si>
  <si>
    <t>PAB1 SGDID:S000000967, Chr V from 510368-512101, Verified ORF, "Poly(A) binding protein, part of the 3'-end RNA-processing complex, mediates interactions between the 5' cap structure and the 3' mRNA poly(A) tail, involved in control of poly(A) tail length, interacts with translation factor eIF-4G"</t>
  </si>
  <si>
    <t>RNA metabolism OR transcription;other metabolic processes;transport;other biological processes</t>
  </si>
  <si>
    <t>cytosol;translational apparatus;nucleus;other cell component</t>
  </si>
  <si>
    <t>enzyme regulator activity;nucleic acid binding activity;other molecular function</t>
  </si>
  <si>
    <t>Pf00076, Pf00658</t>
  </si>
  <si>
    <t>856912</t>
  </si>
  <si>
    <t>PAB1</t>
  </si>
  <si>
    <t>D3DM73; P04147; sce:YER165W</t>
  </si>
  <si>
    <t>[K].AIEQLNYTPIKGR.[L]</t>
  </si>
  <si>
    <t>YER165W [95-107]</t>
  </si>
  <si>
    <t>[K].AITEKNQQIVAGKPLYVAIAQRK.[D]</t>
  </si>
  <si>
    <t>YER165W [378-400]</t>
  </si>
  <si>
    <t>[K].AVEALNDSELNGEK.[L]</t>
  </si>
  <si>
    <t>YER165W [275-288]</t>
  </si>
  <si>
    <t>[K].AVEALNDSELNGEKLYVGR.[A]</t>
  </si>
  <si>
    <t>YER165W [275-293]</t>
  </si>
  <si>
    <t>[K].DVRRSQLAQQIQAR.[N]</t>
  </si>
  <si>
    <t>YER165W [401-414]</t>
  </si>
  <si>
    <t>[K].ERDSQLEETKAHYTNLYVK.[N]</t>
  </si>
  <si>
    <t>YER165W [206-224]</t>
  </si>
  <si>
    <t>[K].FGPIVSASLEKDADGKLK.[G]</t>
  </si>
  <si>
    <t>YER165W [242-259]</t>
  </si>
  <si>
    <t>[K].GFGFVCFSTPEEATK.[A]</t>
  </si>
  <si>
    <t>YER165W [363-377]</t>
  </si>
  <si>
    <t>[R].KAIEQLNYTPIKGR.[L]</t>
  </si>
  <si>
    <t>YER165W [94-107]</t>
  </si>
  <si>
    <t>[K].MAKYQGVNLFVK.[N]</t>
  </si>
  <si>
    <t>YER165W [316-327]</t>
  </si>
  <si>
    <t>[K].NGMPPQFR.[N]</t>
  </si>
  <si>
    <t>YER165W [470-477]</t>
  </si>
  <si>
    <t>[K].NQQIVAGKPLYVAIAQRK.[D]</t>
  </si>
  <si>
    <t>YER165W [383-400]</t>
  </si>
  <si>
    <t>[R].RSQLAQQIQAR.[N]</t>
  </si>
  <si>
    <t>YER165W [404-414]</t>
  </si>
  <si>
    <t>[R].SQLAQQIQAR.[N]</t>
  </si>
  <si>
    <t>YER165W [405-414]</t>
  </si>
  <si>
    <t>[K].TSLGYAYVNFNDHEAGR.[K]</t>
  </si>
  <si>
    <t>YER165W [77-93]</t>
  </si>
  <si>
    <t>[K].TSLGYAYVNFNDHEAGRK.[A]</t>
  </si>
  <si>
    <t>YER165W [77-94]</t>
  </si>
  <si>
    <t>YDR146C</t>
  </si>
  <si>
    <t>SWI5 SGDID:S000002553, Chr IV from 750740-748611, reverse complement, Verified ORF, "Transcription factor that activates transcription of genes expressed at the M/G1 phase boundary and in G1 phase; localization to the nucleus occurs during G1 and appears to be regulated by phosphorylation by Cdc28p kinase"</t>
  </si>
  <si>
    <t>other biological processes</t>
  </si>
  <si>
    <t>Pf00096</t>
  </si>
  <si>
    <t>851724</t>
  </si>
  <si>
    <t>SWI5</t>
  </si>
  <si>
    <t>D6VSC9; E9P945; P08153; sce:YDR146C</t>
  </si>
  <si>
    <t>Phospho [T339(100); S492(100); S505(99.2)]</t>
  </si>
  <si>
    <t>[K].EINTYTTNSPSK.[I]</t>
  </si>
  <si>
    <t>YDR146C [514-525]</t>
  </si>
  <si>
    <t>[K].EINTYTTNSPSKITR.[K]</t>
  </si>
  <si>
    <t>YDR146C [514-528]</t>
  </si>
  <si>
    <t>1xPhospho [T14(91)]</t>
  </si>
  <si>
    <t>YDR146C 1xPhospho [T527(91)]</t>
  </si>
  <si>
    <t>[K].EINTYTTNSPSKITRK.[L]</t>
  </si>
  <si>
    <t>YDR146C [514-529]</t>
  </si>
  <si>
    <t>[R].EVTLNATSLLNENR.[L]</t>
  </si>
  <si>
    <t>YDR146C [112-125]</t>
  </si>
  <si>
    <t>[K].FNREDALVVHR.[S]</t>
  </si>
  <si>
    <t>YDR146C [617-627]</t>
  </si>
  <si>
    <t>[R].FVISETPSPVLK.[S]</t>
  </si>
  <si>
    <t>YDR146C [485-496]</t>
  </si>
  <si>
    <t>1xPhospho [S8(100)]</t>
  </si>
  <si>
    <t>YDR146C 1xPhospho [S492(100)]</t>
  </si>
  <si>
    <t>[R].GSDPSSYAIEGEYK.[T]</t>
  </si>
  <si>
    <t>YDR146C [31-44]</t>
  </si>
  <si>
    <t>[R].HREGVFNDLDPNVLTK.[N]</t>
  </si>
  <si>
    <t>YDR146C [452-467]</t>
  </si>
  <si>
    <t>[K].KYENVVIKR.[S]</t>
  </si>
  <si>
    <t>YDR146C [637-645]</t>
  </si>
  <si>
    <t>[R].LNQDSGMTVYQK.[T]</t>
  </si>
  <si>
    <t>YDR146C [126-137]</t>
  </si>
  <si>
    <t>[K].NTDNEGDDNEENEPESR.[F]</t>
  </si>
  <si>
    <t>YDR146C [468-484]</t>
  </si>
  <si>
    <t>[R].SNPNENLSSKTKFITPFTPK.[S]</t>
  </si>
  <si>
    <t>YDR146C [306-325]</t>
  </si>
  <si>
    <t>[R].SYDGNGTGIMVSPMK.[T]</t>
  </si>
  <si>
    <t>YDR146C [691-705]</t>
  </si>
  <si>
    <t>[K].TKFITPFTPK.[S]</t>
  </si>
  <si>
    <t>YDR146C [316-325]</t>
  </si>
  <si>
    <t>[R].VSSATSNSANITPNNLR.[L]</t>
  </si>
  <si>
    <t>YDR146C [328-344]</t>
  </si>
  <si>
    <t>1xPhospho [T12(100)]</t>
  </si>
  <si>
    <t>YDR146C 1xPhospho [T339(100)]</t>
  </si>
  <si>
    <t>[K].YEGRSPQFGTHIKEINTYTTNSPSK.[I]</t>
  </si>
  <si>
    <t>1xPhospho [S5(99.2)]</t>
  </si>
  <si>
    <t>YDR146C [501-525]</t>
  </si>
  <si>
    <t>YDR146C 1xPhospho [S505(99.2)]</t>
  </si>
  <si>
    <t>YAL005C</t>
  </si>
  <si>
    <t>SSA1 SGDID:S000000004, Chr I from 141433-139505, reverse complement, Verified ORF, "ATPase involved in protein folding and nuclear localization signal (NLS)-directed nuclear transport; member of heat shock protein 70 (HSP70) family; forms a chaperone complex with Ydj1p; localized to the nucleus, cytoplasm, and cell wall"</t>
  </si>
  <si>
    <t>cell organization and biogenesis;protein metabolism;other metabolic processes;transport;other biological processes</t>
  </si>
  <si>
    <t>non-structural extracellular;other membranes;nucleus;other cytoplasmic organelle;other cell component</t>
  </si>
  <si>
    <t>851259</t>
  </si>
  <si>
    <t>SSA1</t>
  </si>
  <si>
    <t>D6VPL2; P10591; sce:YAL005C</t>
  </si>
  <si>
    <t>[K].NQAAMNPSNTVFDAKR.[L]</t>
  </si>
  <si>
    <t>YAL005C [55-70]</t>
  </si>
  <si>
    <t>[K].NTISEAGDKLEQADKDTVTK.[K]</t>
  </si>
  <si>
    <t>YAL005C [548-567]</t>
  </si>
  <si>
    <t>[R].TTPSFVAFTDTER.[L]</t>
  </si>
  <si>
    <t>YAL005C [35-47]</t>
  </si>
  <si>
    <t>YKL089W</t>
  </si>
  <si>
    <t>MIF2 SGDID:S000001572, Chr XI from 273038-274687, Verified ORF, "Kinetochore protein with homology to human CENP-C, required for structural integrity of the spindle during anaphase spindle elongation, interacts with histones H2A, H2B, and H4, phosphorylated by Ipl1p"</t>
  </si>
  <si>
    <t>Pf11699, Pf15624</t>
  </si>
  <si>
    <t>853773</t>
  </si>
  <si>
    <t>MIF2</t>
  </si>
  <si>
    <t>D6VXJ9; P35201; sce:YKL089W</t>
  </si>
  <si>
    <t>Phospho [S88(87.3)]</t>
  </si>
  <si>
    <t>[R].GNDFATPITQK.[L]</t>
  </si>
  <si>
    <t>YKL089W [129-139]</t>
  </si>
  <si>
    <t>[K].GSTFQIPAFNEYAIANR.[G]</t>
  </si>
  <si>
    <t>YKL089W [499-515]</t>
  </si>
  <si>
    <t>[K].HGILEANVK.[I]</t>
  </si>
  <si>
    <t>YKL089W [398-406]</t>
  </si>
  <si>
    <t>[K].KKPTPTRPYNYVPTGRPR.[G]</t>
  </si>
  <si>
    <t>YKL089W [342-359]</t>
  </si>
  <si>
    <t>[R].KSNKPVLDIDK.[I]</t>
  </si>
  <si>
    <t>YKL089W [308-318]</t>
  </si>
  <si>
    <t>[R].IESGGIENGEWLK.[H]</t>
  </si>
  <si>
    <t>YKL089W [385-397]</t>
  </si>
  <si>
    <t>[K].SNKPVLDIDK.[I]</t>
  </si>
  <si>
    <t>YKL089W [309-318]</t>
  </si>
  <si>
    <t>[K].SQDDEVVQSPSGK.[G]</t>
  </si>
  <si>
    <t>YKL089W [78-90]</t>
  </si>
  <si>
    <t>[K].SQDDEVVQSPSGKGDGSR.[R]</t>
  </si>
  <si>
    <t>YKL089W [78-95]</t>
  </si>
  <si>
    <t>[K].SQDDEVVQSPSGKGDGSRR.[S]</t>
  </si>
  <si>
    <t>YKL089W [78-96]</t>
  </si>
  <si>
    <t>1xPhospho [S11(87.3)]</t>
  </si>
  <si>
    <t>YKL089W 1xPhospho [S88(87.3)]</t>
  </si>
  <si>
    <t>[R].TDSIIDR.[N]</t>
  </si>
  <si>
    <t>YKL089W [275-281]</t>
  </si>
  <si>
    <t>[R].TDSIIDRNGLR.[K]</t>
  </si>
  <si>
    <t>YKL089W [275-285]</t>
  </si>
  <si>
    <t>[K].VAPLQYWRNEK.[I]</t>
  </si>
  <si>
    <t>YKL089W [292-302]</t>
  </si>
  <si>
    <t>[K].VAPLQYWRNEKIVYK.[R]</t>
  </si>
  <si>
    <t>YKL089W [292-306]</t>
  </si>
  <si>
    <t>[R].VKVAPLQYWRNEK.[I]</t>
  </si>
  <si>
    <t>YKL089W [290-302]</t>
  </si>
  <si>
    <t>[R].YSLDTSESPSVR.[L]</t>
  </si>
  <si>
    <t>YKL089W [153-164]</t>
  </si>
  <si>
    <t>[R].YSLDTSESPSVRLTPDR.[I]</t>
  </si>
  <si>
    <t>YKL089W [153-169]</t>
  </si>
  <si>
    <t>YLR045C</t>
  </si>
  <si>
    <t>STU2 SGDID:S000004035, Chr XII from 237704-235038, reverse complement, Verified ORF, "Microtubule-associated protein (MAP) of the XMAP215/Dis1 family; regulates microtubule dynamics during spindle orientation and metaphase chromosome alignment; interacts with spindle pole body component Spc72p"</t>
  </si>
  <si>
    <t>cell cycle OR cell proliferation;cell organization and biogenesis</t>
  </si>
  <si>
    <t>cytoskeleton;other cell component</t>
  </si>
  <si>
    <t>cytoskeletal activity;other molecular function</t>
  </si>
  <si>
    <t>Pf21041, Pf21042</t>
  </si>
  <si>
    <t>850734</t>
  </si>
  <si>
    <t>STU2</t>
  </si>
  <si>
    <t>D6VY47; P46675; sce:YLR045C</t>
  </si>
  <si>
    <t>[R].LTYKLWK.[A]</t>
  </si>
  <si>
    <t>YLR045C [18-24]</t>
  </si>
  <si>
    <t>[K].MLFEWEKR.[E]</t>
  </si>
  <si>
    <t>YLR045C [253-260]</t>
  </si>
  <si>
    <t>[K].MLFEWEKRELEK.[K]</t>
  </si>
  <si>
    <t>YLR045C [253-264]</t>
  </si>
  <si>
    <t>[R].NMEIELDRNK.[K]</t>
  </si>
  <si>
    <t>YLR045C [747-756]</t>
  </si>
  <si>
    <t>[K].QTGPMENKFLLKK.[S]</t>
  </si>
  <si>
    <t>YLR045C [579-591]</t>
  </si>
  <si>
    <t>[R].RSSESIGDLPHR.[V]</t>
  </si>
  <si>
    <t>YLR045C [811-822]</t>
  </si>
  <si>
    <t>[K].SKVNPIGSVASASKPSMVAANNK.[S]</t>
  </si>
  <si>
    <t>YLR045C [611-633]</t>
  </si>
  <si>
    <t>[K].SKVNPIGSVASASKPSMVAANNKSR.[V]</t>
  </si>
  <si>
    <t>YLR045C [611-635]</t>
  </si>
  <si>
    <t>[K].SLSSALPFKEEEDVRR.[K]</t>
  </si>
  <si>
    <t>YLR045C [787-802]</t>
  </si>
  <si>
    <t>[R].SSESIGDLPHRVNSLNIRPYRK.[N]</t>
  </si>
  <si>
    <t>YLR045C [812-833]</t>
  </si>
  <si>
    <t>[K].TLPNFSIASGSTHSTIETNK.[Q]</t>
  </si>
  <si>
    <t>YLR045C [559-578]</t>
  </si>
  <si>
    <t>[R].VASSPLRNDNK.[S]</t>
  </si>
  <si>
    <t>YLR045C [600-610]</t>
  </si>
  <si>
    <t>[R].VLLTSKSLATPK.[N]</t>
  </si>
  <si>
    <t>YLR045C [636-647]</t>
  </si>
  <si>
    <t>[K].VNPIGSVASASKPSMVAANNK.[S]</t>
  </si>
  <si>
    <t>YLR045C [613-633]</t>
  </si>
  <si>
    <t>[K].VNPIGSVASASKPSMVAANNKSR.[V]</t>
  </si>
  <si>
    <t>YLR045C [613-635]</t>
  </si>
  <si>
    <t>YDR385W</t>
  </si>
  <si>
    <t>EFT2 SGDID:S000002793, Chr IV from 1243223-1245751, Verified ORF, "Elongation factor 2 (EF-2), also encoded by EFT1; catalyzes ribosomal translocation during protein synthesis; contains diphthamide, the unique posttranslationally modified histidine residue specifically ADP-ribosylated by diphtheria toxin"</t>
  </si>
  <si>
    <t>protein metabolism;other metabolic processes;other biological processes</t>
  </si>
  <si>
    <t>translation activity;nucleic acid binding activity;other molecular function</t>
  </si>
  <si>
    <t>Pf00009, Pf00679, Pf03144, Pf03764, Pf14492</t>
  </si>
  <si>
    <t>851993; 854301</t>
  </si>
  <si>
    <t>YDR385W; YOR133W</t>
  </si>
  <si>
    <t>EFT1; EFT2</t>
  </si>
  <si>
    <t>D6VT19; P32324; Q6JEF7; sce:YDR385W; sce:YOR133W</t>
  </si>
  <si>
    <t>Neutrophil degranulation; Protein methylation; Peptide chain elongation; Synthesis of diphthamide-EEF2</t>
  </si>
  <si>
    <t>[K].ADLMLYVSK.[M]</t>
  </si>
  <si>
    <t>YDR385W [376-384]</t>
  </si>
  <si>
    <t>[K].AGEIVLAAR.[K]</t>
  </si>
  <si>
    <t>YDR385W [815-823]</t>
  </si>
  <si>
    <t>[R].ETVESESSQTALSK.[S]</t>
  </si>
  <si>
    <t>YDR385W [565-578]</t>
  </si>
  <si>
    <t>[R].ETVESESSQTALSKSPNKHNR.[I]</t>
  </si>
  <si>
    <t>YDR385W [565-585]</t>
  </si>
  <si>
    <t>[R].FTDTRKDEQER.[G]</t>
  </si>
  <si>
    <t>YDR385W [56-66]</t>
  </si>
  <si>
    <t>[R].GGGQIIPTMRR.[A]</t>
  </si>
  <si>
    <t>YDR385W [701-711]</t>
  </si>
  <si>
    <t>[R].GQVVSEEQRPGTPLFTVK.[A]</t>
  </si>
  <si>
    <t>YDR385W [752-769]</t>
  </si>
  <si>
    <t>[K].KWTNKDTDAEGKPLER.[A]</t>
  </si>
  <si>
    <t>YDR385W [256-271]</t>
  </si>
  <si>
    <t>[R].IMADDYGWDVTDAR.[K]</t>
  </si>
  <si>
    <t>YDR385W [618-631]</t>
  </si>
  <si>
    <t>[K].STLTDSLVQR.[A]</t>
  </si>
  <si>
    <t>YDR385W [33-42]</t>
  </si>
  <si>
    <t>[K].TGTLTTSETAHNMK.[V]</t>
  </si>
  <si>
    <t>YDR385W [466-479]</t>
  </si>
  <si>
    <t>[K].WTNKDTDAEGKPLER.[A]</t>
  </si>
  <si>
    <t>YDR385W [257-271]</t>
  </si>
  <si>
    <t>YHR216W</t>
  </si>
  <si>
    <t>IMD2 SGDID:S000001259, Chr VIII from 554396-555967, Verified ORF, "Inosine monophosphate dehydrogenase, catalyzes the first step of GMP biosynthesis, expression is induced by mycophenolic acid resulting in resistance to the drug, expression is repressed by nutrient limitation"</t>
  </si>
  <si>
    <t>other metabolic processes</t>
  </si>
  <si>
    <t>Pf00478, Pf00571</t>
  </si>
  <si>
    <t>856626</t>
  </si>
  <si>
    <t>IMD2</t>
  </si>
  <si>
    <t>D3DLH1; P38697; sce:YHR216W</t>
  </si>
  <si>
    <t>Neutrophil degranulation; Purine ribonucleoside monophosphate biosynthesis; Azathioprine ADME</t>
  </si>
  <si>
    <t>[R].EQAANLIAAGADGLR.[I]</t>
  </si>
  <si>
    <t>YLR432W; YML056C; YHR216W</t>
  </si>
  <si>
    <t>YLR432W [312-326]; YML056C [313-327]; YHR216W [312-326]</t>
  </si>
  <si>
    <t>[R].GMGSIDAMQK.[T]</t>
  </si>
  <si>
    <t>YLR432W [417-426]; YML056C [418-427]; YHR216W [417-426]</t>
  </si>
  <si>
    <t>[K].LVGVITSR.[D]</t>
  </si>
  <si>
    <t>YHR216W [161-168]</t>
  </si>
  <si>
    <t>[K].QLLCGASIGTMDADKER.[L]</t>
  </si>
  <si>
    <t>YHR216W [247-263]</t>
  </si>
  <si>
    <t>[R].SLTLLKNNVQR.[G]</t>
  </si>
  <si>
    <t>YHR216W [483-493]</t>
  </si>
  <si>
    <t>[R].TASAQLEGGVHNLHSYEKR.[L]</t>
  </si>
  <si>
    <t>YLR432W [502-520]; YML056C [503-521]; YHR216W [502-520]</t>
  </si>
  <si>
    <t>[K].YGFAGFPVTTDGKR.[N]</t>
  </si>
  <si>
    <t>YHR216W [144-157]</t>
  </si>
  <si>
    <t>YJL191W</t>
  </si>
  <si>
    <t>RPS14B SGDID:S000003727, Chr X from 73786-73795,74204-74610, Verified ORF, "Ribosomal protein 59 of the small subunit, required for ribosome assembly and 20S pre-rRNA processing; mutations confer cryptopleurine resistance; nearly identical to Rps14Ap and similar to E. coli S11 and rat S14 ribosomal proteins"</t>
  </si>
  <si>
    <t>cell organization and biogenesis;protein metabolism;RNA metabolism OR transcription;other metabolic processes</t>
  </si>
  <si>
    <t>Pf00411</t>
  </si>
  <si>
    <t>853248</t>
  </si>
  <si>
    <t>RPS14B</t>
  </si>
  <si>
    <t>D6VW00; P39516; sce:YJL191W</t>
  </si>
  <si>
    <t>L13a-mediated translational silencing of Ceruloplasmin expression; Translation initiation complex formation; Formation of the ternary complex, and subsequently, the 43S complex; Ribosomal scanning and start codon recognition; SRP-dependent cotranslational protein targeting to membrane; Formation of a pool of free 40S subunits; GTP hydrolysis and joining of the 60S ribosomal subunit; Nonsense Mediated Decay (NMD) independent of the Exon Junction Complex (EJC); Nonsense Mediated Decay (NMD) enhanced by the Exon Junction Complex (EJC); Major pathway of rRNA processing in the nucleolus and cytosol</t>
  </si>
  <si>
    <t>[R].DNSQVFGVAR.[I]</t>
  </si>
  <si>
    <t>YJL191W [10-19]</t>
  </si>
  <si>
    <t>[R].IEDVTPVPSDSTR.[K]</t>
  </si>
  <si>
    <t>YJL191W [116-128]</t>
  </si>
  <si>
    <t>[R].IEDVTPVPSDSTRK.[K]</t>
  </si>
  <si>
    <t>YJL191W [116-129]</t>
  </si>
  <si>
    <t>[R].IGRIEDVTPVPSDSTR.[K]</t>
  </si>
  <si>
    <t>YJL191W [113-128]</t>
  </si>
  <si>
    <t>[R].TKTPGPGGQAALR.[A]</t>
  </si>
  <si>
    <t>YJL191W [92-104]</t>
  </si>
  <si>
    <t>[R].TKTPGPGGQAALRALAR.[S]</t>
  </si>
  <si>
    <t>YJL191W [92-108]</t>
  </si>
  <si>
    <t>[K].VKADRDESSPYAAMLAAQDVAAK.[C]</t>
  </si>
  <si>
    <t>YJL191W [49-71]</t>
  </si>
  <si>
    <t>YDR194C</t>
  </si>
  <si>
    <t>MSS116 SGDID:S000002602, Chr IV from 847944-845950, reverse complement, Verified ORF, "DEAD-box protein required for efficient splicing of mitochondrial Group I and II introns; non-polar RNA helicase that also facilities strand annealing"</t>
  </si>
  <si>
    <t>RNA metabolism OR transcription;other metabolic processes;other biological processes</t>
  </si>
  <si>
    <t>mitochondrion</t>
  </si>
  <si>
    <t>Pf00270, Pf00271</t>
  </si>
  <si>
    <t>851775</t>
  </si>
  <si>
    <t>MSS116</t>
  </si>
  <si>
    <t>D6VSH6; P15424; sce:YDR194C</t>
  </si>
  <si>
    <t>[K].DESGILVCTDVGAR.[G]</t>
  </si>
  <si>
    <t>YDR194C [425-438]</t>
  </si>
  <si>
    <t>[R].DGNNKSYDYDDDSEISFRGNK.[N]</t>
  </si>
  <si>
    <t>YDR194C [601-621]</t>
  </si>
  <si>
    <t>[R].ELEDAKNIVIAK.[Q]</t>
  </si>
  <si>
    <t>YDR194C [490-501]</t>
  </si>
  <si>
    <t>[R].FKKDESGILVCTDVGAR.[G]</t>
  </si>
  <si>
    <t>1xCarbamidomethyl [C11]</t>
  </si>
  <si>
    <t>YDR194C [422-438]</t>
  </si>
  <si>
    <t>[K].KDESGILVCTDVGAR.[G]</t>
  </si>
  <si>
    <t>YDR194C [424-438]</t>
  </si>
  <si>
    <t>[R].SREDDDEVHFDKTTFSK.[L]</t>
  </si>
  <si>
    <t>YDR194C [73-89]</t>
  </si>
  <si>
    <t>[K].TIKPILSSEDHDVIAR.[A]</t>
  </si>
  <si>
    <t>YDR194C [136-151]</t>
  </si>
  <si>
    <t>YML056C</t>
  </si>
  <si>
    <t>IMD4 SGDID:S000004520, Chr XIII from 164176-163717,163308-162194, reverse complement, Verified ORF, "Inosine monophosphate dehydrogenase, catalyzes the first step of GMP biosynthesis, member of a four-gene family in S. cerevisiae, constitutively expressed"</t>
  </si>
  <si>
    <t>854948</t>
  </si>
  <si>
    <t>IMD4</t>
  </si>
  <si>
    <t>D6VZB8; P50094; Q2VQW8; sce:YML056C</t>
  </si>
  <si>
    <t>Nucleotide metabolism</t>
  </si>
  <si>
    <t>[R].ADLMKNQNYPLASK.[S]</t>
  </si>
  <si>
    <t>YML056C [229-242]</t>
  </si>
  <si>
    <t>[K].GITLKEGNEILK.[Q]</t>
  </si>
  <si>
    <t>YML056C [195-206]</t>
  </si>
  <si>
    <t>[K].GITLKEGNEILKQTK.[K]</t>
  </si>
  <si>
    <t>YML056C [195-209]</t>
  </si>
  <si>
    <t>[K].QLLCGAAIGTIEADKER.[L]</t>
  </si>
  <si>
    <t>YML056C [248-264]</t>
  </si>
  <si>
    <t>YLR432W</t>
  </si>
  <si>
    <t>IMD3 SGDID:S000004424, Chr XII from 1002554-1004125, Verified ORF, "Inosine monophosphate dehydrogenase, catalyzes the first step of GMP biosynthesis, member of a four-gene family in S. cerevisiae, constitutively expressed"</t>
  </si>
  <si>
    <t>851152</t>
  </si>
  <si>
    <t>IMD3</t>
  </si>
  <si>
    <t>D6VZ67; P50095; sce:YLR432W</t>
  </si>
  <si>
    <t>[R].DYKTALEFAK.[S]</t>
  </si>
  <si>
    <t>YLR432W [6-15]</t>
  </si>
  <si>
    <t>[R].FGFSGFPVTEDGKR.[N]</t>
  </si>
  <si>
    <t>YLR432W [144-157]</t>
  </si>
  <si>
    <t>TRYP_PIG</t>
  </si>
  <si>
    <t>[R].LGEHNIDVLEGNEQFINAAK.[I]</t>
  </si>
  <si>
    <t>sp [58-77]</t>
  </si>
  <si>
    <t>[K].IITHPNFNGNTLDNDIMLIK.[L]</t>
  </si>
  <si>
    <t>sp [78-97]</t>
  </si>
  <si>
    <t>[K].LSSPATLNSR.[V]</t>
  </si>
  <si>
    <t>sp [98-107]</t>
  </si>
  <si>
    <t>[R].SCAAAGTECLISGWGNTK.[S]</t>
  </si>
  <si>
    <t>2xCarbamidomethyl [C2; C9]</t>
  </si>
  <si>
    <t>sp [116-133]</t>
  </si>
  <si>
    <t>[R].VATVSLPR.[S]</t>
  </si>
  <si>
    <t>sp [108-115]</t>
  </si>
  <si>
    <t>YER103W</t>
  </si>
  <si>
    <t>SSA4 SGDID:S000000905, Chr V from 364585-366513, Verified ORF, "Heat shock protein that is highly induced upon stress; plays a role in SRP-dependent cotranslational protein-membrane targeting and translocation; member of the HSP70 family; cytoplasmic protein that concentrates in nuclei upon starvation"</t>
  </si>
  <si>
    <t>protein metabolism;other metabolic processes;transport</t>
  </si>
  <si>
    <t>plasma membrane;other membranes;cytosol;nucleus;other cell component</t>
  </si>
  <si>
    <t>856840</t>
  </si>
  <si>
    <t>SSA4</t>
  </si>
  <si>
    <t>D3DM10; P22202; sce:YER103W</t>
  </si>
  <si>
    <t>[R].TTPSYVAFTDTER.[L]</t>
  </si>
  <si>
    <t>YER103W [35-47]</t>
  </si>
  <si>
    <t>YJL034W</t>
  </si>
  <si>
    <t>KAR2 SGDID:S000003571, Chr X from 381322-383370, Verified ORF, "ATPase involved in protein import into the ER, also acts as a chaperone to mediate protein folding in the ER and may play a role in ER export of soluble proteins; regulates the unfolded protein response via interaction with Ire1p"</t>
  </si>
  <si>
    <t>cell organization and biogenesis;protein metabolism;other metabolic processes;stress response;transport;signal transduction;other biological processes</t>
  </si>
  <si>
    <t>other membranes;ER/Golgi;nucleus;other cell component</t>
  </si>
  <si>
    <t>transporter activity;other molecular function</t>
  </si>
  <si>
    <t>853418</t>
  </si>
  <si>
    <t>KAR2</t>
  </si>
  <si>
    <t>D6VWE9; P16474; sce:YJL034W</t>
  </si>
  <si>
    <t>Regulation of HSF1-mediated heat shock response</t>
  </si>
  <si>
    <t>[R].LTQEEIDR.[M]</t>
  </si>
  <si>
    <t>YJL034W [553-560]</t>
  </si>
  <si>
    <t>[R].IVNEPTAAAIAYGLDKSDK.[E]</t>
  </si>
  <si>
    <t>YJL034W [218-236]</t>
  </si>
  <si>
    <t>[K].NGKTEILANEQGNR.[I]</t>
  </si>
  <si>
    <t>YJL034W [69-82]</t>
  </si>
  <si>
    <t>[K].SESITITNDKGR.[L]</t>
  </si>
  <si>
    <t>YJL034W [541-552]</t>
  </si>
  <si>
    <t>[K].TEILANEQGNR.[I]</t>
  </si>
  <si>
    <t>YJL034W [72-82]</t>
  </si>
  <si>
    <t>[K].VAYPITSK.[L]</t>
  </si>
  <si>
    <t>YJL034W [645-652]</t>
  </si>
  <si>
    <t>[K].VLQDSGLEKK.[D]</t>
  </si>
  <si>
    <t>YJL034W [365-374]</t>
  </si>
  <si>
    <t>YNL030W</t>
  </si>
  <si>
    <t>HHF2 SGDID:S000004975, Chr XIV from 576728-577039, Verified ORF, "One of two identical histone H4 proteins (see also HHF1); core histone required for chromatin assembly and chromosome function; contributes to telomeric silencing; N-terminal domain involved in maintaining genomic integrity"</t>
  </si>
  <si>
    <t>cell organization and biogenesis;RNA metabolism OR transcription;other metabolic processes;other biological processes</t>
  </si>
  <si>
    <t>Pf15511</t>
  </si>
  <si>
    <t>852294; 855701</t>
  </si>
  <si>
    <t>YBR009C; YNL030W</t>
  </si>
  <si>
    <t>HHF1; HHF2</t>
  </si>
  <si>
    <t>D6VQ10; P02309; sce:YBR009C; sce:YNL030W</t>
  </si>
  <si>
    <t>Condensation of Prophase Chromosomes; Oxidative Stress Induced Senescence; HDACs deacetylate histones; HATs acetylate histones; SIRT1 negatively regulates rRNA expression; Activated PKN1 stimulates transcription of AR (androgen receptor) regulated genes KLK2 and KLK3; Recruitment and ATM-mediated phosphorylation of repair and signaling proteins at DNA double strand breaks; Assembly of the ORC complex at the origin of replication; RNA Polymerase I Promoter Escape; Estrogen-dependent gene expression; RMTs methylate histone arginines; SUMOylation of chromatin organization proteins</t>
  </si>
  <si>
    <t>[R].DNIQGITKPAIR.[R]</t>
  </si>
  <si>
    <t>YNL030W [25-36]</t>
  </si>
  <si>
    <t>[R].DSVTYTEHAK.[R]</t>
  </si>
  <si>
    <t>YNL030W [69-78]</t>
  </si>
  <si>
    <t>[R].DSVTYTEHAKR.[K]</t>
  </si>
  <si>
    <t>YNL030W [69-79]</t>
  </si>
  <si>
    <t>[R].KILRDNIQGITKPAIR.[R]</t>
  </si>
  <si>
    <t>YNL030W [21-36]</t>
  </si>
  <si>
    <t>[R].KTVTSLDVVYALK.[R]</t>
  </si>
  <si>
    <t>YNL030W [80-92]</t>
  </si>
  <si>
    <t>[R].KTVTSLDVVYALKR.[Q]</t>
  </si>
  <si>
    <t>YNL030W [80-93]</t>
  </si>
  <si>
    <t>[K].ILRDNIQGITKPAIR.[R]</t>
  </si>
  <si>
    <t>YNL030W [22-36]</t>
  </si>
  <si>
    <t>[K].ILRDNIQGITKPAIRR.[L]</t>
  </si>
  <si>
    <t>YNL030W [22-37]</t>
  </si>
  <si>
    <t>[K].TVTSLDVVYALKRQGR.[T]</t>
  </si>
  <si>
    <t>YNL030W [81-96]</t>
  </si>
  <si>
    <t>YGR192C</t>
  </si>
  <si>
    <t>TDH3 SGDID:S000003424, Chr VII from 883815-882817, reverse complement, Verified ORF, "Glyceraldehyde-3-phosphate dehydrogenase, isozyme 3, involved in glycolysis and gluconeogenesis; tetramer that catalyzes the reaction of glyceraldehyde-3-phosphate to 1,3 bis-phosphoglycerate; detected in the cytoplasm and cell-wall"</t>
  </si>
  <si>
    <t>other metabolic processes;transport;other biological processes</t>
  </si>
  <si>
    <t>cytosol;mitochondrion;other cell component</t>
  </si>
  <si>
    <t>Pf00044, Pf02800</t>
  </si>
  <si>
    <t>853106</t>
  </si>
  <si>
    <t>TDH3</t>
  </si>
  <si>
    <t>D6VUX4; P00359; Q6Q5P9; sce:YGR192C</t>
  </si>
  <si>
    <t>Glycolysis; Gluconeogenesis</t>
  </si>
  <si>
    <t>Principal pathways of carbon metabolism; Glycolysis; Glycolysis and gluconeogenesis</t>
  </si>
  <si>
    <t>[K].ELDTAQKHIDAGAKK.[V]</t>
  </si>
  <si>
    <t>YGR192C [102-116]</t>
  </si>
  <si>
    <t>[R].GGRTASGNIIPSSTGAAK.[A]</t>
  </si>
  <si>
    <t>YGR192C [196-213]</t>
  </si>
  <si>
    <t>[R].TASGNIIPSSTGAAK.[A]</t>
  </si>
  <si>
    <t>YGR192C [199-213]</t>
  </si>
  <si>
    <t>[K].TVDGPSHKDWR.[G]</t>
  </si>
  <si>
    <t>YGR192C [185-195]</t>
  </si>
  <si>
    <t>[R].VVDLVEHVAKA.[-]</t>
  </si>
  <si>
    <t>YGR192C [322-332]</t>
  </si>
  <si>
    <t>[R].YAGEVSHDDKHIIVDGK.[K]</t>
  </si>
  <si>
    <t>YGR192C [54-70]</t>
  </si>
  <si>
    <t>[R].YAGEVSHDDKHIIVDGKK.[I]</t>
  </si>
  <si>
    <t>YGR192C [54-71]</t>
  </si>
  <si>
    <t>YJR045C</t>
  </si>
  <si>
    <t>SSC1 SGDID:S000003806, Chr X from 521595-519631, reverse complement, Verified ORF, "Mitochondrial matrix ATPase, subunit of the presequence translocase-associated protein import motor (PAM) and of SceI endonuclease; involved in protein folding and translocation into the matrix; phosphorylated; member of HSP70 family"</t>
  </si>
  <si>
    <t>cell organization and biogenesis;protein metabolism;DNA metabolism;other metabolic processes;transport;other biological processes</t>
  </si>
  <si>
    <t>other membranes;mitochondrion;other cell component</t>
  </si>
  <si>
    <t>transporter activity;enzyme regulator activity;other molecular function</t>
  </si>
  <si>
    <t>853503</t>
  </si>
  <si>
    <t>SSC1</t>
  </si>
  <si>
    <t>D6VWL6; P0CS90; P12398; sce:YJR045C</t>
  </si>
  <si>
    <t>Mitochondrial protein degradation; Regulation of HSF1-mediated heat shock response</t>
  </si>
  <si>
    <t>[R].AQFETLTAPLVKR.[T]</t>
  </si>
  <si>
    <t>YJR045C [326-338]</t>
  </si>
  <si>
    <t>[R].DIKQVPYKIVK.[H]</t>
  </si>
  <si>
    <t>YJR045C [113-123]</t>
  </si>
  <si>
    <t>[R].FEDAEVQR.[D]</t>
  </si>
  <si>
    <t>YJR045C [105-112]</t>
  </si>
  <si>
    <t>[R].FKTETGIDLENDRMAIQR.[I]</t>
  </si>
  <si>
    <t>YJR045C [267-284]</t>
  </si>
  <si>
    <t>[RK].IIENAEGSR.[T]</t>
  </si>
  <si>
    <t>YJR045C [54-62]</t>
  </si>
  <si>
    <t>[R].QAVVNPENTLFATKR.[L]</t>
  </si>
  <si>
    <t>YJR045C [85-99]</t>
  </si>
  <si>
    <t>[R].RFEDAEVQR.[D]</t>
  </si>
  <si>
    <t>YJR045C [104-112]</t>
  </si>
  <si>
    <t>[K].SQIFSTAAAGQTSVEIR.[V]</t>
  </si>
  <si>
    <t>YJR045C [446-462]</t>
  </si>
  <si>
    <t>[R].TTPSVVAFTK.[DE]</t>
  </si>
  <si>
    <t>YJR045C [63-72]</t>
  </si>
  <si>
    <t>[R].TTPSVVAFTKEGER.[L]</t>
  </si>
  <si>
    <t>YJR045C [63-76]</t>
  </si>
  <si>
    <t>YIL018W</t>
  </si>
  <si>
    <t>RPL2B SGDID:S000001280, Chr IX from 316766-316769,317170-317930, Verified ORF, "Protein component of the large (60S) ribosomal subunit, identical to Rpl2Ap and has similarity to E. coli L2 and rat L8 ribosomal proteins; expression is upregulated at low temperatures"</t>
  </si>
  <si>
    <t>protein metabolism;other metabolic processes</t>
  </si>
  <si>
    <t>cytosol;translational apparatus</t>
  </si>
  <si>
    <t>Pf00181, Pf03947</t>
  </si>
  <si>
    <t>850590; 854794</t>
  </si>
  <si>
    <t>YFR031C-A; YIL018W</t>
  </si>
  <si>
    <t>RPL2A</t>
  </si>
  <si>
    <t>D6VTR2; P05736; P0CX45; sce:YFR031C-A; sce:YIL018W</t>
  </si>
  <si>
    <t>L13a-mediated translational silencing of Ceruloplasmin expression; SRP-dependent cotranslational protein targeting to membrane; Formation of a pool of free 40S subunits; GTP hydrolysis and joining of the 60S ribosomal subunit; Nonsense Mediated Decay (NMD) independent of the Exon Junction Complex (EJC); Nonsense Mediated Decay (NMD) enhanced by the Exon Junction Complex (EJC)</t>
  </si>
  <si>
    <t>[R].ASGNYVIIIGHNPDENK.[T]</t>
  </si>
  <si>
    <t>YIL018W [129-145]</t>
  </si>
  <si>
    <t>[R].ASGNYVIIIGHNPDENKTR.[V]</t>
  </si>
  <si>
    <t>YIL018W [129-147]</t>
  </si>
  <si>
    <t>[K].GAGSIFTSHTRLR.[Q]</t>
  </si>
  <si>
    <t>YIL018W [11-23]</t>
  </si>
  <si>
    <t>[R].GAVSGQKAGLIAAR.[R]</t>
  </si>
  <si>
    <t>YIL018W [228-241]</t>
  </si>
  <si>
    <t>[R].GVAMNPVDHPHGGGNHQHIGK.[A]</t>
  </si>
  <si>
    <t>YIL018W [201-221]</t>
  </si>
  <si>
    <t>1xOxidation [M4]</t>
  </si>
  <si>
    <t>[R].GVIGVIAGGGRVDKPLLK.[A]</t>
  </si>
  <si>
    <t>YIL018W [164-181]</t>
  </si>
  <si>
    <t>[R].GVIGVIAGGGRVDKPLLKAGR.[A]</t>
  </si>
  <si>
    <t>YIL018W [164-184]</t>
  </si>
  <si>
    <t>[R].KGAGSIFTSHTR.[L]</t>
  </si>
  <si>
    <t>YIL018W [10-21]</t>
  </si>
  <si>
    <t>YOR312C</t>
  </si>
  <si>
    <t>RPL20B SGDID:S000005839, Chr XV from 901191-901191,900764-900247, reverse complement, Verified ORF, "Protein component of the large (60S) ribosomal subunit, nearly identical to Rpl20Ap and has similarity to rat L18a ribosomal protein"</t>
  </si>
  <si>
    <t>cytosol;translational apparatus;other cell component</t>
  </si>
  <si>
    <t>Pf01775</t>
  </si>
  <si>
    <t>854489; 855283</t>
  </si>
  <si>
    <t>RPL20A; RPL20B</t>
  </si>
  <si>
    <t>A1YV95; A1YV96; C8ZFA7; D6W068; P0C2I0; P0C2I1; P0CX23; P0CX24; P47913; sce:YMR242C; sce:YOR312C</t>
  </si>
  <si>
    <t>[K].ASGEIVSINQINEAHPTK.[V]</t>
  </si>
  <si>
    <t>YOR312C [54-71]</t>
  </si>
  <si>
    <t>[R].FRSIHILKVAEIEK.[T]</t>
  </si>
  <si>
    <t>YOR312C [118-131]</t>
  </si>
  <si>
    <t>[K].KASGEIVSINQINEAHPTK.[V]</t>
  </si>
  <si>
    <t>YOR312C [53-71]</t>
  </si>
  <si>
    <t>[R].IFASNEVIAK.[S]</t>
  </si>
  <si>
    <t>YOR312C [29-38]</t>
  </si>
  <si>
    <t>[R].MRIFASNEVIAK.[S]</t>
  </si>
  <si>
    <t>YOR312C [27-38]</t>
  </si>
  <si>
    <t>[R].RLPTESVPEPK.[L]</t>
  </si>
  <si>
    <t>YOR312C [13-23]</t>
  </si>
  <si>
    <t>[R].SIHILKVAEIEK.[T]</t>
  </si>
  <si>
    <t>YOR312C [120-131]</t>
  </si>
  <si>
    <t>[R].VAAVETLYQDMAAR.[H]</t>
  </si>
  <si>
    <t>YOR312C [100-113]</t>
  </si>
  <si>
    <t>1xOxidation [M11]</t>
  </si>
  <si>
    <t>YBR200W</t>
  </si>
  <si>
    <t>BEM1 SGDID:S000000404, Chr II from 620867-622522, Verified ORF, "Protein containing SH3-domains, involved in establishing cell polarity and morphogenesis; functions as a scaffold protein for complexes that include Cdc24p, Ste5p, Ste20p, and Rsr1p"</t>
  </si>
  <si>
    <t>Pf00018, Pf00787</t>
  </si>
  <si>
    <t>852499</t>
  </si>
  <si>
    <t>BEM1</t>
  </si>
  <si>
    <t>D6VQJ6; P29366; sce:YBR200W</t>
  </si>
  <si>
    <t>RHO GTPases Activate NADPH Oxidases</t>
  </si>
  <si>
    <t>Phospho [S458(99.9)]</t>
  </si>
  <si>
    <t>[K].AKYSYQAQTSK.[E]</t>
  </si>
  <si>
    <t>YBR200W [79-89]</t>
  </si>
  <si>
    <t>[K].ASNPSTGKEGVVPK.[T]</t>
  </si>
  <si>
    <t>YBR200W [111-124]</t>
  </si>
  <si>
    <t>[K].KLSDLSLSGSK.[Q]</t>
  </si>
  <si>
    <t>1xPhospho [S3(99.9)]</t>
  </si>
  <si>
    <t>YBR200W [456-466]</t>
  </si>
  <si>
    <t>YBR200W 1xPhospho [S458(99.9)]</t>
  </si>
  <si>
    <t>[K].LKISVHDI.[-]</t>
  </si>
  <si>
    <t>YBR200W [544-551]</t>
  </si>
  <si>
    <t>[K].QAPAQSTSGLK.[T]</t>
  </si>
  <si>
    <t>YBR200W [467-477]</t>
  </si>
  <si>
    <t>[K].TYFEVFDR.[T]</t>
  </si>
  <si>
    <t>YBR200W [125-132]</t>
  </si>
  <si>
    <t>[R].YKASNISLGSVEQQQQQSITKPQNK.[S]</t>
  </si>
  <si>
    <t>YBR200W [249-273]</t>
  </si>
  <si>
    <t>[K].YSYQAQTSK.[E]</t>
  </si>
  <si>
    <t>YBR200W [81-89]</t>
  </si>
  <si>
    <t>YOR026W</t>
  </si>
  <si>
    <t>BUB3 SGDID:S000005552, Chr XV from 379781-380806, Verified ORF, "Kinetochore checkpoint WD40 repeat protein that localizes to kinetochores during prophase and metaphase, delays anaphase in the presence of unattached kinetochores; forms complexes with Mad1p-Bub1p and with Cdc20p, binds Mad2p and Mad3p"</t>
  </si>
  <si>
    <t>cell cycle OR cell proliferation;signal transduction;other biological processes</t>
  </si>
  <si>
    <t>Pf00400</t>
  </si>
  <si>
    <t>854191</t>
  </si>
  <si>
    <t>BUB3</t>
  </si>
  <si>
    <t>D6W292; P26449; sce:YOR026W</t>
  </si>
  <si>
    <t>[R].DVALLPKEQEGYACSSIDGR.[V]</t>
  </si>
  <si>
    <t>1xCarbamidomethyl [C14]</t>
  </si>
  <si>
    <t>YOR026W [198-217]</t>
  </si>
  <si>
    <t>[K].EQEGYACSSIDGR.[V]</t>
  </si>
  <si>
    <t>YOR026W [205-217]</t>
  </si>
  <si>
    <t>[R].LIVGMNNSQVQWFR.[L]</t>
  </si>
  <si>
    <t>YOR026W [163-176]</t>
  </si>
  <si>
    <t>[K].NFAKFNEDSVVK.[I]</t>
  </si>
  <si>
    <t>YOR026W [288-299]</t>
  </si>
  <si>
    <t>[K].NKIFTMDTNSSR.[L]</t>
  </si>
  <si>
    <t>YOR026W [151-162]</t>
  </si>
  <si>
    <t>[K].NVDLLQSLR.[Y]</t>
  </si>
  <si>
    <t>YOR026W [46-54]</t>
  </si>
  <si>
    <t>[R].NYGDGVIAVK.[N]</t>
  </si>
  <si>
    <t>YOR026W [131-140]</t>
  </si>
  <si>
    <t>[R].VAVEFFDDQGDDYNSSKR.[F]</t>
  </si>
  <si>
    <t>YOR026W [218-235]</t>
  </si>
  <si>
    <t>[K].VKNKIFTMDTNSSR.[L]</t>
  </si>
  <si>
    <t>YOR026W [149-162]</t>
  </si>
  <si>
    <t>YDR383C</t>
  </si>
  <si>
    <t>NKP1 SGDID:S000002791, Chr IV from 1240669-1239953, reverse complement, Verified ORF, "Non-essential kinetochore protein, subunit of the Ctf19 central kinetochore complex (Ctf19p-Mcm21p-Okp1p-Mcm22p-Mcm16p-Ctf3p-Chl4p-Mcm19p-Nkp1p-Nkp2p-Ame1p-Mtw1p)"</t>
  </si>
  <si>
    <t>851991</t>
  </si>
  <si>
    <t>NKP1</t>
  </si>
  <si>
    <t>D6VT17; Q12493; sce:YDR383C</t>
  </si>
  <si>
    <t>[K].EIYDNESELR.[A]</t>
  </si>
  <si>
    <t>YDR383C [65-74]</t>
  </si>
  <si>
    <t>[R].GKQDLLSKEIYDNESELR.[A]</t>
  </si>
  <si>
    <t>YDR383C [57-74]</t>
  </si>
  <si>
    <t>[R].LIEDVLK.[L]</t>
  </si>
  <si>
    <t>YDR383C [113-119]</t>
  </si>
  <si>
    <t>[R].LLKAQVIEKR.[K]</t>
  </si>
  <si>
    <t>YDR383C [41-50]</t>
  </si>
  <si>
    <t>[R].NRVEGEPQSTSIER.[L]</t>
  </si>
  <si>
    <t>YDR383C [99-112]</t>
  </si>
  <si>
    <t>[K].QDLLSKEIYDNESELR.[A]</t>
  </si>
  <si>
    <t>YDR383C [59-74]</t>
  </si>
  <si>
    <t>[R].VEGEPQSTSIER.[L]</t>
  </si>
  <si>
    <t>YDR383C [101-112]</t>
  </si>
  <si>
    <t>YDR365W-B</t>
  </si>
  <si>
    <t>YDR365W-B SGDID:S000007401, Chr IV from 1206990-1208294,1208296-1212258, transposable_element_gene, "Retrotransposon TYA Gag and TYB Pol genes; transcribed/translated as one unit; polyprotein is processed to make a nucleocapsid-like protein (Gag), reverse transcriptase (RT), protease (PR), and integrase (IN); similar to retroviral genes"</t>
  </si>
  <si>
    <t>protein metabolism;DNA metabolism;other metabolic processes;other biological processes</t>
  </si>
  <si>
    <t>Pf00665, Pf01021, Pf07727</t>
  </si>
  <si>
    <t>851971</t>
  </si>
  <si>
    <t>TY1B-DR6</t>
  </si>
  <si>
    <t>D6VSZ5; P0C2I3; sce:YDR365W-B</t>
  </si>
  <si>
    <t>[R].AHNVSTSNNSPSTDNDSISK.[S]</t>
  </si>
  <si>
    <t>YDR365W-B [400-419]</t>
  </si>
  <si>
    <t>[K].AVSPTDSTPPSTHTEDSKR.[V]</t>
  </si>
  <si>
    <t>YDR365W-B [958-976]</t>
  </si>
  <si>
    <t>[K].EVHTNQDPLDVSASKTEECEK.[A]</t>
  </si>
  <si>
    <t>1xCarbamidomethyl [C19]</t>
  </si>
  <si>
    <t>YDR365W-B [25-45]</t>
  </si>
  <si>
    <t>[K].EVHTNQDPLDVSASKTEECEKASTK.[A]</t>
  </si>
  <si>
    <t>YDR365W-B [25-49]</t>
  </si>
  <si>
    <t>[R].GIPGYALHPSR.[N]</t>
  </si>
  <si>
    <t>YBL100W-B; YDR365W-B</t>
  </si>
  <si>
    <t>YBL100W-B [851-861]; YDR365W-B [855-865]</t>
  </si>
  <si>
    <t>[R].IIHRSPSIDASPPENNSSHNIVPIK.[T]</t>
  </si>
  <si>
    <t>YDR365W-B [1089-1113]</t>
  </si>
  <si>
    <t>[R].SLEDNETEIKVSR.[D]</t>
  </si>
  <si>
    <t>YDR365W-B [1181-1193]</t>
  </si>
  <si>
    <t>[K].TVDTTNYVILQGK.[ED]</t>
  </si>
  <si>
    <t>YDR365W-B [880-892]</t>
  </si>
  <si>
    <t>YOR341W</t>
  </si>
  <si>
    <t>RPA190 SGDID:S000005868, Chr XV from 960984-965978, Verified ORF, "RNA polymerase I subunit; largest subunit of RNA polymerase I"</t>
  </si>
  <si>
    <t>nucleus</t>
  </si>
  <si>
    <t>Pf00623, Pf04983, Pf04997, Pf04998, Pf05000</t>
  </si>
  <si>
    <t>854519</t>
  </si>
  <si>
    <t>RPA190</t>
  </si>
  <si>
    <t>D6W336; P10964; Q99330; sce:YOR341W</t>
  </si>
  <si>
    <t>RNA Polymerase I Promoter Escape; RNA Polymerase I Transcription Initiation</t>
  </si>
  <si>
    <t>Eukaryotic transcription initiation</t>
  </si>
  <si>
    <t>[K].AVLDNEREQLDSPSAR.[I]</t>
  </si>
  <si>
    <t>YOR341W [1625-1640]</t>
  </si>
  <si>
    <t>[R].EGLIDTAVK.[T]</t>
  </si>
  <si>
    <t>YOR341W; YDL140C</t>
  </si>
  <si>
    <t>YOR341W [1004-1012]; YDL140C [822-830]</t>
  </si>
  <si>
    <t>[K].KLDGSNEASANDEESFDVGRNPTTRPK.[T]</t>
  </si>
  <si>
    <t>YOR341W [283-309]</t>
  </si>
  <si>
    <t>[K].LNNVGTGSFDVLAK.[V]</t>
  </si>
  <si>
    <t>YOR341W [1646-1659]</t>
  </si>
  <si>
    <t>[R].LQTDVANSSSNSK.[R]</t>
  </si>
  <si>
    <t>YOR341W [1351-1363]</t>
  </si>
  <si>
    <t>[K].MSYETTCQFLTK.[A]</t>
  </si>
  <si>
    <t>YOR341W [1613-1624]</t>
  </si>
  <si>
    <t>[K].SIVEANNNMNK.[V]</t>
  </si>
  <si>
    <t>YOR341W [1431-1441]</t>
  </si>
  <si>
    <t>[R].TTGPDIGVAVPR.[L]</t>
  </si>
  <si>
    <t>YOR341W [1339-1350]</t>
  </si>
  <si>
    <t>YMR229C</t>
  </si>
  <si>
    <t>RRP5 SGDID:S000004842, Chr XIII from 731122-725933, reverse complement, Verified ORF, "RNA binding protein with preference for single stranded tracts of U's involved in synthesis of both 18S and 5.8S rRNAs; component of both the ribosomal small subunit (SSU) processosome and the 90S preribosome"</t>
  </si>
  <si>
    <t>cell organization and biogenesis;RNA metabolism OR transcription;other metabolic processes</t>
  </si>
  <si>
    <t>nucleic acid binding activity</t>
  </si>
  <si>
    <t>Pf00575</t>
  </si>
  <si>
    <t>855269</t>
  </si>
  <si>
    <t>RRP5</t>
  </si>
  <si>
    <t>D6W054; Q05022; sce:YMR229C</t>
  </si>
  <si>
    <t>Major pathway of rRNA processing in the nucleolus and cytosol</t>
  </si>
  <si>
    <t>[R].AGLIEHVNFK.[T]</t>
  </si>
  <si>
    <t>YMR229C [105-114]</t>
  </si>
  <si>
    <t>[K].AKATEYVASHESQKADE.[-]</t>
  </si>
  <si>
    <t>YMR229C [1713-1729]</t>
  </si>
  <si>
    <t>[K].ASVLELSMKPSELK.[S]</t>
  </si>
  <si>
    <t>YMR229C [975-988]</t>
  </si>
  <si>
    <t>[K].ASVLELSMKPSELKSK.[E]</t>
  </si>
  <si>
    <t>YMR229C [975-990]</t>
  </si>
  <si>
    <t>[K].ATEYVASHESQKADE.[-]</t>
  </si>
  <si>
    <t>YMR229C [1715-1729]</t>
  </si>
  <si>
    <t>[R].GGASALTPLELK.[Q]</t>
  </si>
  <si>
    <t>YMR229C [41-52]</t>
  </si>
  <si>
    <t>[K].IELSLRPATAK.[T]</t>
  </si>
  <si>
    <t>YMR229C [1154-1164]</t>
  </si>
  <si>
    <t>[R].NTEEVSFPR.[G]</t>
  </si>
  <si>
    <t>YMR229C [32-40]</t>
  </si>
  <si>
    <t>[K].QVANEAASDVLFGNESVK.[A]</t>
  </si>
  <si>
    <t>YMR229C [53-70]</t>
  </si>
  <si>
    <t>[R].VGEIENSENLSSR.[V]</t>
  </si>
  <si>
    <t>YMR229C [465-477]</t>
  </si>
  <si>
    <t>YKL203C</t>
  </si>
  <si>
    <t>TOR2 SGDID:S000001686, Chr XI from 63360-55936, reverse complement, Verified ORF, "PIK-related protein kinase and rapamycin target; subunit of TORC1, a complex that regulates growth in response to nutrients and TORC2, a complex that regulates cell-cycle dependent polarization of the actin cytoskeleton; involved in meiosis"</t>
  </si>
  <si>
    <t>plasma membrane;other membranes;nucleus;other cytoplasmic organelle;other cell component</t>
  </si>
  <si>
    <t>Pf00454, Pf02259, Pf02260, Pf08771, Pf11865</t>
  </si>
  <si>
    <t>853632</t>
  </si>
  <si>
    <t>TOR2</t>
  </si>
  <si>
    <t>D6VX00; P32600; sce:YKL203C</t>
  </si>
  <si>
    <t>HSF1-dependent transactivation; VEGFR2 mediated vascular permeability; PIP3 activates AKT signaling; CD28 dependent PI3K/Akt signaling; Regulation of TP53 Degradation; Amino acids regulate mTORC1</t>
  </si>
  <si>
    <t>[K].ALHYKEVEFLEEPK.[N]</t>
  </si>
  <si>
    <t>YKL203C [1352-1365]</t>
  </si>
  <si>
    <t>[R].HLDIQQYPAIPLSPK.[S]</t>
  </si>
  <si>
    <t>YJR066W; YKL203C</t>
  </si>
  <si>
    <t>YJR066W [2156-2170]; YKL203C [2160-2174]</t>
  </si>
  <si>
    <t>[K].KVLNTLLEETDDPDHPNTAK.[A]</t>
  </si>
  <si>
    <t>YKL203C [1629-1648]</t>
  </si>
  <si>
    <t>[R].LAANTLGR.[L]</t>
  </si>
  <si>
    <t>YKL203C [192-199]</t>
  </si>
  <si>
    <t>[K].LLSAHDLELAVPGTR.[A]</t>
  </si>
  <si>
    <t>YKL203C [2070-2084]</t>
  </si>
  <si>
    <t>[R].NRIQHSVYDQLVNK.[L]</t>
  </si>
  <si>
    <t>YKL203C [1171-1184]</t>
  </si>
  <si>
    <t>[K].SHSHDDEMSTTSNTDSNHNGPNDSGR.[V]</t>
  </si>
  <si>
    <t>YKL203C [35-60]</t>
  </si>
  <si>
    <t>[R].SSETWLERR.[T]</t>
  </si>
  <si>
    <t>YJR066W [2246-2254]; YKL203C [2250-2258]</t>
  </si>
  <si>
    <t>YDR025W</t>
  </si>
  <si>
    <t>RPS11A SGDID:S000002432, Chr IV from 491513-491557,491897-492322, Verified ORF, "Protein component of the small (40S) ribosomal subunit; identical to Rps11Bp and has similarity to E. coli S17 and rat S11 ribosomal proteins"</t>
  </si>
  <si>
    <t>Pf00366, Pf16205</t>
  </si>
  <si>
    <t>851589; 852337</t>
  </si>
  <si>
    <t>YBR048W; YDR025W</t>
  </si>
  <si>
    <t>RPS11A</t>
  </si>
  <si>
    <t>D6VQ48; O11852; P0CX47; P26781; sce:YBR048W; sce:YDR025W</t>
  </si>
  <si>
    <t>L13a-mediated translational silencing of Ceruloplasmin expression; SRP-dependent cotranslational protein targeting to membrane; Formation of a pool of free 40S subunits; GTP hydrolysis and joining of the 60S ribosomal subunit; Nonsense Mediated Decay (NMD) independent of the Exon Junction Complex (EJC); Nonsense Mediated Decay (NMD) enhanced by the Exon Junction Complex (EJC); Translation initiation complex formation; Formation of the ternary complex, and subsequently, the 43S complex; Ribosomal scanning and start codon recognition</t>
  </si>
  <si>
    <t>[R].AFQKQPHIFNNPK.[V]</t>
  </si>
  <si>
    <t>YDR025W [12-24]</t>
  </si>
  <si>
    <t>[R].AYLHYIPKYNRYEK.[R]</t>
  </si>
  <si>
    <t>YDR025W [89-102]</t>
  </si>
  <si>
    <t>[R].FNVVKVSAAAGK.[A]</t>
  </si>
  <si>
    <t>YDR025W [137-148]</t>
  </si>
  <si>
    <t>[K].ILTGTVVSTK.[M]</t>
  </si>
  <si>
    <t>YDR025W [70-79]</t>
  </si>
  <si>
    <t>[K].NAGLGFKTPK.[T]</t>
  </si>
  <si>
    <t>YDR025W [37-46]</t>
  </si>
  <si>
    <t>[K].TAIEGSYIDKK.[C]</t>
  </si>
  <si>
    <t>YDR025W [47-57]</t>
  </si>
  <si>
    <t>[K].TVRFNVVKVSAAAGK.[A]</t>
  </si>
  <si>
    <t>YDR025W [134-148]</t>
  </si>
  <si>
    <t>[R].WYKNAGLGFKTPK.[T]</t>
  </si>
  <si>
    <t>YDR025W [34-46]</t>
  </si>
  <si>
    <t>IPI00556624 IPI:IPI00556624.1</t>
  </si>
  <si>
    <t>TREMBL:Q6GSJ0 REFSEQ_NP:NP_006112|ENSEMBL:ENSP00000252244 Tax_Id=9606 Keratin 1</t>
  </si>
  <si>
    <t>[K].AEAESLYQSK.[Y]</t>
  </si>
  <si>
    <t>IPI00556624 IPI:IPI00556624.1 [367-376]</t>
  </si>
  <si>
    <t>[K].AQYEDIAQK.[S]</t>
  </si>
  <si>
    <t>IPI00556624 IPI:IPI00556624.1 [356-364]</t>
  </si>
  <si>
    <t>[R].GGGGGGYGSGGSSYGSGGGSYGSGGGGGGGR.[G]</t>
  </si>
  <si>
    <t>IPI00556624 IPI:IPI00556624.1 [519-549]</t>
  </si>
  <si>
    <t>[KR].NKYEDEINKR.[T]</t>
  </si>
  <si>
    <t>IPI00556624 IPI:IPI00556624.1 [268-277]</t>
  </si>
  <si>
    <t>[K].NMQDMVEDYR.[N]</t>
  </si>
  <si>
    <t>IPI00556624 IPI:IPI00556624.1 [258-267]</t>
  </si>
  <si>
    <t>[K].SKAEAESLYQSK.[Y]</t>
  </si>
  <si>
    <t>IPI00556624 IPI:IPI00556624.1 [365-376]</t>
  </si>
  <si>
    <t>[R].TNAENEFVTIKK.[D]</t>
  </si>
  <si>
    <t>IPI00556624 IPI:IPI00556624.1 [278-289]</t>
  </si>
  <si>
    <t>[K].YEELQITAGR.[H]</t>
  </si>
  <si>
    <t>IPI00556624 IPI:IPI00556624.1 [377-386]</t>
  </si>
  <si>
    <t>YBL085W</t>
  </si>
  <si>
    <t>BOI1 SGDID:S000000181, Chr II from 63873-66815, Verified ORF, "Protein implicated in polar growth, functionally redundant with Boi2p; interacts with bud-emergence protein Bem1p; contains an SH3 (src homology 3) domain and a PH (pleckstrin homology) domain"</t>
  </si>
  <si>
    <t>cell organization and biogenesis;other metabolic processes;transport;other biological processes</t>
  </si>
  <si>
    <t>cytosol;ER/Golgi;other cytoplasmic organelle;other cell component</t>
  </si>
  <si>
    <t>Pf00018, Pf00169, Pf07647</t>
  </si>
  <si>
    <t>852193</t>
  </si>
  <si>
    <t>BOI1</t>
  </si>
  <si>
    <t>D6VPR9; P38041; sce:YBL085W</t>
  </si>
  <si>
    <t>Synthesis of PIPs at the plasma membrane</t>
  </si>
  <si>
    <t>Phospho [S359(93.7)]</t>
  </si>
  <si>
    <t>[K].AQTLLEEAR.[L]</t>
  </si>
  <si>
    <t>YBL085W [917-925]</t>
  </si>
  <si>
    <t>[R].DASLSEMKK.[H]</t>
  </si>
  <si>
    <t>YBL085W [576-584]</t>
  </si>
  <si>
    <t>[K].ESMQTADCSGWMSK.[K]</t>
  </si>
  <si>
    <t>YBL085W [772-785]</t>
  </si>
  <si>
    <t>[R].GLIDITAHR.[V]</t>
  </si>
  <si>
    <t>YBL085W [819-827]</t>
  </si>
  <si>
    <t>[R].KHSLVTSPLKTSLSPINSK.[S]</t>
  </si>
  <si>
    <t>YBL085W [642-660]</t>
  </si>
  <si>
    <t>[K].KQQTSAFTEGIR.[S]</t>
  </si>
  <si>
    <t>YBL085W [755-766]</t>
  </si>
  <si>
    <t>[R].IAIEKPENLHKSPTQESGNSGVK.[Y]</t>
  </si>
  <si>
    <t>YBL085W [75-97]</t>
  </si>
  <si>
    <t>[K].SPTQESGNSGVKYGNLNDSASNIGK.[V]</t>
  </si>
  <si>
    <t>YBL085W [86-110]</t>
  </si>
  <si>
    <t>[K].SSFDEEETKQPSK.[A]</t>
  </si>
  <si>
    <t>YBL085W [544-556]</t>
  </si>
  <si>
    <t>[K].SSSVTTELQRPSSVVVNPNFK.[L]</t>
  </si>
  <si>
    <t>1xPhospho [S13(93.7)]</t>
  </si>
  <si>
    <t>YBL085W [347-367]</t>
  </si>
  <si>
    <t>YBL085W 1xPhospho [S359(93.7)]</t>
  </si>
  <si>
    <t>[K].YGNLNDSASNIGK.[V]</t>
  </si>
  <si>
    <t>YBL085W [98-110]</t>
  </si>
  <si>
    <t>YPR010C</t>
  </si>
  <si>
    <t>RPA135 SGDID:S000006214, Chr XVI from 581193-577582, reverse complement, Verified ORF, "RNA polymerase I subunit A135"</t>
  </si>
  <si>
    <t>Pf00562, Pf04560, Pf04561, Pf04563, Pf04565, Pf06883</t>
  </si>
  <si>
    <t>856119</t>
  </si>
  <si>
    <t>RPA135</t>
  </si>
  <si>
    <t>D6W421; P22138; sce:YPR010C</t>
  </si>
  <si>
    <t>[R].DCGGLPVMLQSNR.[C]</t>
  </si>
  <si>
    <t>YPR010C [157-169]</t>
  </si>
  <si>
    <t>[R].ECGSILTTQQSVPR.[I]</t>
  </si>
  <si>
    <t>YPR010C [1106-1119]</t>
  </si>
  <si>
    <t>[R].GASYSHYGIQIR.[S]</t>
  </si>
  <si>
    <t>YPR010C [226-237]</t>
  </si>
  <si>
    <t>[R].LLNSSDYTQASVCR.[E]</t>
  </si>
  <si>
    <t>YPR010C [1092-1105]</t>
  </si>
  <si>
    <t>[R].LQTGQTPIVK.[A]</t>
  </si>
  <si>
    <t>YPR010C [744-753]</t>
  </si>
  <si>
    <t>[R].NMYQCQMGK.[Q]</t>
  </si>
  <si>
    <t>YPR010C [715-723]</t>
  </si>
  <si>
    <t>[R].STGPVNSLTMQPVK.[G]</t>
  </si>
  <si>
    <t>YPR010C [1048-1061]</t>
  </si>
  <si>
    <t>[R].STGPVNSLTMQPVKGR.[K]</t>
  </si>
  <si>
    <t>YPR010C [1048-1063]</t>
  </si>
  <si>
    <t>[K].VDLALNR.[N]</t>
  </si>
  <si>
    <t>YPR010C [809-815]</t>
  </si>
  <si>
    <t>IPI00019359 IPI:IPI00019359.2</t>
  </si>
  <si>
    <t>SWISS-PROT:P35527 REFSEQ_NP:NP_000217|ENSEMBL:ENSP00000246662 Tax_Id=9606 Keratin 9</t>
  </si>
  <si>
    <t>cell organization and biogenesis;other biological processes</t>
  </si>
  <si>
    <t>cytosol;cytoskeleton</t>
  </si>
  <si>
    <t>Pf00038</t>
  </si>
  <si>
    <t>3857; 454664</t>
  </si>
  <si>
    <t>ENSG00000171403; ENSPTRG00000009169; IPI00019359 IPI:IPI00019359.2</t>
  </si>
  <si>
    <t>KRT9</t>
  </si>
  <si>
    <t>A0A2J8KG96; A0A6D2VYW7; H2QCZ6; hsa:3857; O00109; P35527; ptr:454664; Q0IJ47; Q14665</t>
  </si>
  <si>
    <t>Formation of the cornified envelope</t>
  </si>
  <si>
    <t>[R].FSSSSGYGGGSSR.[V]</t>
  </si>
  <si>
    <t>IPI00019359 IPI:IPI00019359.2 [47-59]</t>
  </si>
  <si>
    <t>[R].GGSGGSYGGGGSGGGYGGGSGSR.[G]</t>
  </si>
  <si>
    <t>IPI00019359 IPI:IPI00019359.2 [491-513]</t>
  </si>
  <si>
    <t>[R].QGVDADINGLR.[Q]</t>
  </si>
  <si>
    <t>IPI00019359 IPI:IPI00019359.2 [251-261]</t>
  </si>
  <si>
    <t>[R].SGGGGGGGLGSGGSIR.[S]</t>
  </si>
  <si>
    <t>IPI00019359 IPI:IPI00019359.2 [14-29]</t>
  </si>
  <si>
    <t>[K].TLNDMRQEYEQLIAK.[N]</t>
  </si>
  <si>
    <t>IPI00019359 IPI:IPI00019359.2 [322-336]</t>
  </si>
  <si>
    <t>YML010W</t>
  </si>
  <si>
    <t>SPT5 SGDID:S000004470, Chr XIII from 247677-250868, Verified ORF, "Protein that forms a complex with Spt4p and mediates both activation and inhibition of transcription elongation; Spt4p-Spt5p complex also plays a role in pre-mRNA processing"</t>
  </si>
  <si>
    <t>Pf00467, Pf03439, Pf11942, Pf12815</t>
  </si>
  <si>
    <t>854999</t>
  </si>
  <si>
    <t>SPT5</t>
  </si>
  <si>
    <t>D6VZG4; P27692; sce:YML010W</t>
  </si>
  <si>
    <t>Formation of the Early Elongation Complex; RNA Polymerase II Pre-transcription Events; TP53 Regulates Transcription of DNA Repair Genes; mRNA Capping; RNA Pol II CTD phosphorylation and interaction with CE</t>
  </si>
  <si>
    <t>[R].DGGASAWGNQDDGNR.[S]</t>
  </si>
  <si>
    <t>YML010W [1028-1042]</t>
  </si>
  <si>
    <t>[R].DGGASAWGNQDDGNRSAWNNQGNK.[S]</t>
  </si>
  <si>
    <t>YML010W [1028-1051]</t>
  </si>
  <si>
    <t>[R].EGGEGITYDELVNRR.[G]</t>
  </si>
  <si>
    <t>YML010W [851-865]</t>
  </si>
  <si>
    <t>[R].EVTITANNLSK.[S]</t>
  </si>
  <si>
    <t>YML010W [622-632]</t>
  </si>
  <si>
    <t>[R].LDYGKFDEIDPTTQQR.[K]</t>
  </si>
  <si>
    <t>YML010W [420-435]</t>
  </si>
  <si>
    <t>[K].MNPEIISK.[M]</t>
  </si>
  <si>
    <t>YML010W [771-778]</t>
  </si>
  <si>
    <t>[R].SAWNNQGNKSNYGGNSTWGGH.[-]</t>
  </si>
  <si>
    <t>YML010W [1043-1063]</t>
  </si>
  <si>
    <t>[K].SNYGGNSTWGGH.[-]</t>
  </si>
  <si>
    <t>YML010W [1052-1063]</t>
  </si>
  <si>
    <t>[K].TFQQPIQSR.[G]</t>
  </si>
  <si>
    <t>YML010W [786-794]</t>
  </si>
  <si>
    <t>YNL069C</t>
  </si>
  <si>
    <t>RPL16B SGDID:S000005013, Chr XIV from 495002-494975,494525-493957, reverse complement, Verified ORF, "N-terminally acetylated protein component of the large (60S) ribosomal subunit, binds to 5.8 S rRNA; has similarity to Rpl16Ap, E. coli L13 and rat L13a ribosomal proteins; transcriptionally regulated by Rap1p"</t>
  </si>
  <si>
    <t>Pf00572</t>
  </si>
  <si>
    <t>855655</t>
  </si>
  <si>
    <t>RPL16B</t>
  </si>
  <si>
    <t>D6W1B0; P26785; sce:YNL069C</t>
  </si>
  <si>
    <t>[K].KRVVVPQALR.[V]</t>
  </si>
  <si>
    <t>YNL069C; YIL133C</t>
  </si>
  <si>
    <t>YNL069C [115-124]; YIL133C [116-125]</t>
  </si>
  <si>
    <t>[K].KVSSASAAASESDVAK.[Q]</t>
  </si>
  <si>
    <t>YNL069C [176-191]</t>
  </si>
  <si>
    <t>[K].IFEGIPPPYDKK.[K]</t>
  </si>
  <si>
    <t>YNL069C [103-114]</t>
  </si>
  <si>
    <t>[K].VSSASAAASESDVAK.[Q]</t>
  </si>
  <si>
    <t>YNL069C [177-191]</t>
  </si>
  <si>
    <t>[R].VVVPQALRVLR.[L]</t>
  </si>
  <si>
    <t>YNL069C [117-127]; YIL133C [118-128]</t>
  </si>
  <si>
    <t>YBR211C</t>
  </si>
  <si>
    <t>AME1 SGDID:S000000415, Chr II from 647127-646153, reverse complement, Verified ORF, "Essential kinetochore protein associated with microtubules and spindle pole bodies; component of the kinetochore sub-complex COMA (Ctf19p, Okp1p, Mcm21p, Ame1p); involved in spindle checkpoint maintenance"</t>
  </si>
  <si>
    <t>Pf20994</t>
  </si>
  <si>
    <t>852512</t>
  </si>
  <si>
    <t>AME1</t>
  </si>
  <si>
    <t>D6VQK7; P38313; sce:YBR211C</t>
  </si>
  <si>
    <t>Phospho [S41(95.1); S53(98.8)]</t>
  </si>
  <si>
    <t>[K].AGKDWHDLQNEQAK.[L]</t>
  </si>
  <si>
    <t>YBR211C [232-245]</t>
  </si>
  <si>
    <t>[K].DWHDLQNEQAK.[L]</t>
  </si>
  <si>
    <t>YBR211C [235-245]</t>
  </si>
  <si>
    <t>[K].EDLNQQIISVR.[N]</t>
  </si>
  <si>
    <t>YBR211C [214-224]</t>
  </si>
  <si>
    <t>[R].LNDLTSTLLGK.[Y]</t>
  </si>
  <si>
    <t>YBR211C [256-266]</t>
  </si>
  <si>
    <t>[K].INKINENLSNELQPSL.[-]</t>
  </si>
  <si>
    <t>YBR211C [309-324]</t>
  </si>
  <si>
    <t>[R].NDEDLTTRYNFDDIPIR.[Q]</t>
  </si>
  <si>
    <t>YBR211C [107-123]</t>
  </si>
  <si>
    <t>[R].RTDDIDDDVIVFK.[T]</t>
  </si>
  <si>
    <t>YBR211C [18-30]</t>
  </si>
  <si>
    <t>[R].RTDDIDDDVIVFKTPNAVYR.[E]</t>
  </si>
  <si>
    <t>YBR211C [18-37]</t>
  </si>
  <si>
    <t>[K].TPNAVYREENSPIQSPVQPILSSPK.[L]</t>
  </si>
  <si>
    <t>2xPhospho [S11(95.1); S23(98.8)]</t>
  </si>
  <si>
    <t>YBR211C [31-55]</t>
  </si>
  <si>
    <t>YBR211C 2xPhospho [S41(95.1); S53(98.8)]</t>
  </si>
  <si>
    <t>[R].YNFDDIPIR.[Q]</t>
  </si>
  <si>
    <t>YBR211C [115-123]</t>
  </si>
  <si>
    <t>YPL036W</t>
  </si>
  <si>
    <t>PMA2 SGDID:S000005957, Chr XVI from 482841-485684, Verified ORF, "Plasma membrane H+-ATPase, isoform of Pma1p, involved in pumping protons out of the cell; regulator of cytoplasmic pH and plasma membrane potential"</t>
  </si>
  <si>
    <t>transport;other biological processes</t>
  </si>
  <si>
    <t>plasma membrane;other membranes</t>
  </si>
  <si>
    <t>Pf00122, Pf00690, Pf00702</t>
  </si>
  <si>
    <t>856071</t>
  </si>
  <si>
    <t>PMA2</t>
  </si>
  <si>
    <t>D6W3X8; P19657; sce:YPL036W</t>
  </si>
  <si>
    <t>[K].ADTGIAVEGATDAAR.[S]</t>
  </si>
  <si>
    <t>YPL036W [674-688]</t>
  </si>
  <si>
    <t>[K].KADTGIAVEGATDAAR.[S]</t>
  </si>
  <si>
    <t>YPL036W [673-688]</t>
  </si>
  <si>
    <t>[K].KVTAVVESPEGER.[I]</t>
  </si>
  <si>
    <t>YPL036W [486-498]</t>
  </si>
  <si>
    <t>[R].SVEDFMAAMQR.[V]</t>
  </si>
  <si>
    <t>YPL036W [928-938]</t>
  </si>
  <si>
    <t>[K].VTAVVESPEGER.[I]</t>
  </si>
  <si>
    <t>YPL036W [487-498]</t>
  </si>
  <si>
    <t>[R].VVEILQNR.[G]</t>
  </si>
  <si>
    <t>YPL036W [647-654]</t>
  </si>
  <si>
    <t>[K].YRVVEILQNR.[G]</t>
  </si>
  <si>
    <t>YPL036W [645-654]</t>
  </si>
  <si>
    <t>YKL049C</t>
  </si>
  <si>
    <t>CSE4 SGDID:S000001532, Chr XI from 346408-345719, reverse complement, Verified ORF, "Centromere protein that resembles histones, required for proper kinetochore function; homolog of human CENP-A"</t>
  </si>
  <si>
    <t>cell cycle OR cell proliferation;cell organization and biogenesis;RNA metabolism OR transcription;other biological processes</t>
  </si>
  <si>
    <t>Pf00125</t>
  </si>
  <si>
    <t>853817</t>
  </si>
  <si>
    <t>CSE4</t>
  </si>
  <si>
    <t>D6VXN8; P36012; sce:YKL049C</t>
  </si>
  <si>
    <t>Condensation of Prophase Chromosomes; Oxidative Stress Induced Senescence; HDACs deacetylate histones; SIRT1 negatively regulates rRNA expression; Activated PKN1 stimulates transcription of AR (androgen receptor) regulated genes KLK2 and KLK3; Recruitment and ATM-mediated phosphorylation of repair and signaling proteins at DNA double strand breaks; Assembly of the ORC complex at the origin of replication; RNA Polymerase I Promoter Escape; Estrogen-dependent gene expression; RMTs methylate histone arginines; HDMs demethylate histones; PKMTs methylate histone lysines</t>
  </si>
  <si>
    <t>[K].EVTDEFTTK.[D]</t>
  </si>
  <si>
    <t>YKL049C [164-172]</t>
  </si>
  <si>
    <t>[K].EVTDEFTTKDQDLR.[W]</t>
  </si>
  <si>
    <t>YKL049C [164-177]</t>
  </si>
  <si>
    <t>[K].KYTPSELALYEIR.[K]</t>
  </si>
  <si>
    <t>YKL049C [131-143]</t>
  </si>
  <si>
    <t>[R].LAGDQQSINDR.[A]</t>
  </si>
  <si>
    <t>YKL049C [27-37]</t>
  </si>
  <si>
    <t>[R].LAGDQQSINDRALSLLQRTR.[A]</t>
  </si>
  <si>
    <t>YKL049C [27-46]</t>
  </si>
  <si>
    <t>[R].ITIMKKDMQLAR.[R]</t>
  </si>
  <si>
    <t>YKL049C [211-222]</t>
  </si>
  <si>
    <t>[R].SLSNVNRLAGDQQSINDR.[A]</t>
  </si>
  <si>
    <t>YKL049C [20-37]</t>
  </si>
  <si>
    <t>YMR280C</t>
  </si>
  <si>
    <t>CAT8 SGDID:S000004893, Chr XIII from 831328-827027, reverse complement, Verified ORF, "Zinc cluster transcriptional activator necessary for derepression of a variety of genes under non-fermentative growth conditions, active after diauxic shift, binds carbon source responsive elements"</t>
  </si>
  <si>
    <t>Pf00172, Pf04082</t>
  </si>
  <si>
    <t>855323</t>
  </si>
  <si>
    <t>CAT8</t>
  </si>
  <si>
    <t>D6W0A7; P39113; sce:YMR280C</t>
  </si>
  <si>
    <t>[K].DGGISKGENAHNFQNDTKK.[N]</t>
  </si>
  <si>
    <t>YMR280C [1006-1024]</t>
  </si>
  <si>
    <t>[K].GYTESLEER.[V]</t>
  </si>
  <si>
    <t>YMR280C [111-119]</t>
  </si>
  <si>
    <t>[K].SATGNQLDTPSTLFQMRR.[T]</t>
  </si>
  <si>
    <t>YMR280C [1368-1385]</t>
  </si>
  <si>
    <t>[K].TASPTPLSTPIYR.[I]</t>
  </si>
  <si>
    <t>YMR280C [53-65]</t>
  </si>
  <si>
    <t>[R].TLGSQALSGPSISNR.[T]</t>
  </si>
  <si>
    <t>YMR280C [18-32]</t>
  </si>
  <si>
    <t>[R].TSSSEANPHFSK.[N]</t>
  </si>
  <si>
    <t>YMR280C [33-44]</t>
  </si>
  <si>
    <t>[R].VIRTLGSQALSGPSISNR.[T]</t>
  </si>
  <si>
    <t>YMR280C [15-32]</t>
  </si>
  <si>
    <t>YJL076W</t>
  </si>
  <si>
    <t>NET1 SGDID:S000003612, Chr X from 295240-298809, Verified ORF, "Core subunit of the RENT complex, which is a complex involved in nucleolar silencing and telophase exit; stimulates transcription by RNA polymerase I and regulates nucleolar structure"</t>
  </si>
  <si>
    <t>enzyme regulator activity;nucleic acid binding activity</t>
  </si>
  <si>
    <t>Pf10407</t>
  </si>
  <si>
    <t>853369</t>
  </si>
  <si>
    <t>NET1</t>
  </si>
  <si>
    <t>D6VWA8; P47035; sce:YJL076W</t>
  </si>
  <si>
    <t>[K].ELKEGPSSPASILPAK.[A]</t>
  </si>
  <si>
    <t>YJL076W [378-393]</t>
  </si>
  <si>
    <t>[K].GTTSFNEEGNRK.[N]</t>
  </si>
  <si>
    <t>YJL076W [837-848]</t>
  </si>
  <si>
    <t>[R].ITSGMLKIPEPR.[I]</t>
  </si>
  <si>
    <t>YJL076W [360-371]</t>
  </si>
  <si>
    <t>[K].RMTNFLDDNQVR.[E]</t>
  </si>
  <si>
    <t>YJL076W [518-529]</t>
  </si>
  <si>
    <t>[R].SANVSFTPSYFNQSR.[F]</t>
  </si>
  <si>
    <t>YJL076W [56-70]</t>
  </si>
  <si>
    <t>[R].SKLNNGSPQSVQPQQQIPSSSGVLR.[I]</t>
  </si>
  <si>
    <t>YJL076W [160-184]</t>
  </si>
  <si>
    <t>[K].SSIVEEDIVSR.[S]</t>
  </si>
  <si>
    <t>YJL076W [269-279]</t>
  </si>
  <si>
    <t>[K].TTSNPSSILHDLPR.[K]</t>
  </si>
  <si>
    <t>YJL076W [1064-1077]</t>
  </si>
  <si>
    <t>YFL039C</t>
  </si>
  <si>
    <t>ACT1 SGDID:S000001855, Chr VI from 54695-54686,54377-53260, reverse complement, Verified ORF, "Actin, structural protein involved in cell polarization, endocytosis, and other cytoskeletal functions"</t>
  </si>
  <si>
    <t>cell cycle OR cell proliferation;cell organization and biogenesis;DNA metabolism;RNA metabolism OR transcription;other metabolic processes;stress response;transport;other biological processes</t>
  </si>
  <si>
    <t>Pf00022</t>
  </si>
  <si>
    <t>850504</t>
  </si>
  <si>
    <t>ACT1</t>
  </si>
  <si>
    <t>D6VTJ1; P02579; P60010; Q9P3X6; Q9P3X7; sce:YFL039C</t>
  </si>
  <si>
    <t>RHOA GTPase cycle; RHOB GTPase cycle</t>
  </si>
  <si>
    <t>[K].AGFAGDDAPR.[A]</t>
  </si>
  <si>
    <t>YFL039C [19-28]</t>
  </si>
  <si>
    <t>[K].DSYVGDEAQSK.[R]</t>
  </si>
  <si>
    <t>YFL039C [51-61]</t>
  </si>
  <si>
    <t>[K].DSYVGDEAQSKR.[G]</t>
  </si>
  <si>
    <t>YFL039C [51-62]</t>
  </si>
  <si>
    <t>[R].HQGIMVGMGQKDSYVGDEAQSKR.[G]</t>
  </si>
  <si>
    <t>YFL039C [40-62]</t>
  </si>
  <si>
    <t>[K].SYELPDGQVITIGNER.[F]</t>
  </si>
  <si>
    <t>YFL039C [239-254]</t>
  </si>
  <si>
    <t>[R].VAPEEHPVLLTEAPMNPK.[S]</t>
  </si>
  <si>
    <t>YFL039C [96-113]</t>
  </si>
  <si>
    <t>1xOxidation [M15]</t>
  </si>
  <si>
    <t>YHL033C</t>
  </si>
  <si>
    <t>RPL8A SGDID:S000001025, Chr VIII from 36023-35253, reverse complement, Verified ORF, "Ribosomal protein L4 of the large (60S) ribosomal subunit, nearly identical to Rpl8Bp and has similarity to rat L7a ribosomal protein; mutation results in decreased amounts of free 60S subunits"</t>
  </si>
  <si>
    <t>protein metabolism;RNA metabolism OR transcription;other metabolic processes</t>
  </si>
  <si>
    <t>Pf01248</t>
  </si>
  <si>
    <t>856352</t>
  </si>
  <si>
    <t>RPL8A</t>
  </si>
  <si>
    <t>D3DKT5; P17076; sce:YHL033C</t>
  </si>
  <si>
    <t>[R].LGTLVNQK.[T]</t>
  </si>
  <si>
    <t>YLL045C; YHL033C</t>
  </si>
  <si>
    <t>YLL045C [186-193]; YHL033C [186-193]</t>
  </si>
  <si>
    <t>[R].LTKEAAAVAEGK.[S]</t>
  </si>
  <si>
    <t>YHL033C [109-120]</t>
  </si>
  <si>
    <t>[K].MGVPYAIVKGK.[A]</t>
  </si>
  <si>
    <t>YHL033C [173-183]</t>
  </si>
  <si>
    <t>[K].NFGIGQAVQPK.[R]</t>
  </si>
  <si>
    <t>YLL045C [33-43]; YHL033C [33-43]</t>
  </si>
  <si>
    <t>[KR].NPLTHSTPK.[N]</t>
  </si>
  <si>
    <t>YLL045C [24-32]; YHL033C [24-32]</t>
  </si>
  <si>
    <t>[K].TSAVAALTEVR.[A]</t>
  </si>
  <si>
    <t>YLL045C [194-204]; YHL033C [194-204]</t>
  </si>
  <si>
    <t>[K].TSAVAALTEVRAEDEAALAK.[L]</t>
  </si>
  <si>
    <t>YLL045C [194-213]; YHL033C [194-213]</t>
  </si>
  <si>
    <t>YPL155C</t>
  </si>
  <si>
    <t>KIP2 SGDID:S000006076, Chr XVI from 259335-257215, reverse complement, Verified ORF, "Kinesin-related motor protein involved in mitotic spindle positioning, stabilizes microtubules by targeting Bik1p to the plus end; Kip2p levels are controlled during the cell cycle"</t>
  </si>
  <si>
    <t>cell cycle OR cell proliferation;transport;other biological processes</t>
  </si>
  <si>
    <t>cytoskeleton</t>
  </si>
  <si>
    <t>Pf00225</t>
  </si>
  <si>
    <t>855948</t>
  </si>
  <si>
    <t>KIP2</t>
  </si>
  <si>
    <t>D6W3L3; P28743; sce:YPL155C</t>
  </si>
  <si>
    <t>[K].ATGNDGDPNLALMR.[A]</t>
  </si>
  <si>
    <t>YPL155C [557-570]</t>
  </si>
  <si>
    <t>[R].KIGETDYNAR.[S]</t>
  </si>
  <si>
    <t>YPL155C [331-340]</t>
  </si>
  <si>
    <t>[K].IRDDSQYGVK.[V]</t>
  </si>
  <si>
    <t>YPL155C [295-304]</t>
  </si>
  <si>
    <t>[R].NDAAAETMNTLR.[F]</t>
  </si>
  <si>
    <t>YPL155C [474-485]</t>
  </si>
  <si>
    <t>[K].SNSNGLGVELK.[I]</t>
  </si>
  <si>
    <t>YPL155C [284-294]</t>
  </si>
  <si>
    <t>[R].SSSGSSNIPQSPSVR.[S]</t>
  </si>
  <si>
    <t>YPL155C [16-30]</t>
  </si>
  <si>
    <t>[R].SSTLSLCDLAGSER.[A]</t>
  </si>
  <si>
    <t>YPL155C [364-377]</t>
  </si>
  <si>
    <t>[R].STSNSGSQSISASSTR.[S]</t>
  </si>
  <si>
    <t>YPL155C [45-60]</t>
  </si>
  <si>
    <t>[R].STSSFSNLTR.[N]</t>
  </si>
  <si>
    <t>YPL155C [31-40]</t>
  </si>
  <si>
    <t>[R].WIAVGDK.[S]</t>
  </si>
  <si>
    <t>YPL155C [322-328]</t>
  </si>
  <si>
    <t>YMR080C</t>
  </si>
  <si>
    <t>NAM7 SGDID:S000004685, Chr XIII from 429626-426711, reverse complement, Verified ORF, "ATP-dependent RNA helicase of the SFI superfamily, required for nonsense mediated mRNA decay and for efficient translation termination at nonsense codons; involved in telomere maintenance"</t>
  </si>
  <si>
    <t>cell organization and biogenesis;protein metabolism;DNA metabolism;RNA metabolism OR transcription;other metabolic processes;other biological processes</t>
  </si>
  <si>
    <t>Pf09416, Pf13086, Pf13087, Pf18141</t>
  </si>
  <si>
    <t>855104</t>
  </si>
  <si>
    <t>NAM7</t>
  </si>
  <si>
    <t>D6VZQ4; P30771; sce:YMR080C</t>
  </si>
  <si>
    <t>Nonsense Mediated Decay (NMD) independent of the Exon Junction Complex (EJC); Nonsense Mediated Decay (NMD) enhanced by the Exon Junction Complex (EJC)</t>
  </si>
  <si>
    <t>[R].EKDYIILSCVR.[A]</t>
  </si>
  <si>
    <t>YMR080C [769-779]</t>
  </si>
  <si>
    <t>[R].LITPSQISKLEAK.[W]</t>
  </si>
  <si>
    <t>YMR080C [192-204]</t>
  </si>
  <si>
    <t>[R].LNVGLTR.[A]</t>
  </si>
  <si>
    <t>YMR080C [795-801]</t>
  </si>
  <si>
    <t>[R].NLYQEEASHLNSNFAR.[E]</t>
  </si>
  <si>
    <t>YMR080C [936-951]</t>
  </si>
  <si>
    <t>[K].QVILVGDHQQLGPVILERK.[A]</t>
  </si>
  <si>
    <t>YMR080C [592-610]</t>
  </si>
  <si>
    <t>[R].SPSASDNSCAYCGIDSAK.[C]</t>
  </si>
  <si>
    <t>2xCarbamidomethyl [C9; C12]</t>
  </si>
  <si>
    <t>YMR080C [54-71]</t>
  </si>
  <si>
    <t>[K].SREDVESSVSNLALHNLVGR.[G]</t>
  </si>
  <si>
    <t>YMR080C [486-505]</t>
  </si>
  <si>
    <t>[K].VEVASVDAFQGR.[E]</t>
  </si>
  <si>
    <t>YMR080C [757-768]</t>
  </si>
  <si>
    <t>[R].YQDAYEYQR.[S]</t>
  </si>
  <si>
    <t>YMR080C [232-240]</t>
  </si>
  <si>
    <t>YDR381W</t>
  </si>
  <si>
    <t>YRA1 SGDID:S000002789, Chr IV from 1236551-1236835,1237602-1237997, Verified ORF, "Nuclear protein that binds to RNA and to Mex67p, required for export of poly(A)+ mRNA from the nucleus; member of the REF (RNA and export factor binding proteins) family; another family member, Yra2p, can substitute for Yra1p function"</t>
  </si>
  <si>
    <t>DNA metabolism;RNA metabolism OR transcription;other metabolic processes;stress response;transport</t>
  </si>
  <si>
    <t>Pf00076</t>
  </si>
  <si>
    <t>851988</t>
  </si>
  <si>
    <t>YRA1</t>
  </si>
  <si>
    <t>D6VT14; Q12159; sce:YDR381W</t>
  </si>
  <si>
    <t>Transport of Mature mRNA derived from an Intron-Containing Transcript</t>
  </si>
  <si>
    <t>[R].AVERFNGSPIDGGR.[S]</t>
  </si>
  <si>
    <t>YDR381W [135-148]</t>
  </si>
  <si>
    <t>[R].GQSTGMANITFKNGELARR.[A]</t>
  </si>
  <si>
    <t>YDR381W [116-134]</t>
  </si>
  <si>
    <t>[R].LNLIVDPNQRPVK.[S]</t>
  </si>
  <si>
    <t>YDR381W [153-165]</t>
  </si>
  <si>
    <t>[K].NTRAPPNAVAR.[V]</t>
  </si>
  <si>
    <t>YDR381W [57-67]</t>
  </si>
  <si>
    <t>[K].SLDEIIGSNK.[A]</t>
  </si>
  <si>
    <t>YDR381W [8-17]</t>
  </si>
  <si>
    <t>[K].SLDEIIGSNKAGSNR.[A]</t>
  </si>
  <si>
    <t>YDR381W [8-22]</t>
  </si>
  <si>
    <t>[K].VNVEGLPR.[D]</t>
  </si>
  <si>
    <t>YDR381W [80-87]</t>
  </si>
  <si>
    <t>YHR203C</t>
  </si>
  <si>
    <t>RPS4B SGDID:S000001246, Chr VIII from 505530-505517,505247-504476, reverse complement, Verified ORF, "Protein component of the small (40S) ribosomal subunit; identical to Rps4Ap and has similarity to rat S4 ribosomal protein"</t>
  </si>
  <si>
    <t>Pf00467, Pf00900, Pf01479, Pf08071, Pf16121</t>
  </si>
  <si>
    <t>853610; 856610</t>
  </si>
  <si>
    <t>YHR203C; YJR145C</t>
  </si>
  <si>
    <t>RPS4A</t>
  </si>
  <si>
    <t>D3DLF2; P05753; P0CX35; sce:YHR203C; sce:YJR145C</t>
  </si>
  <si>
    <t>[R].FAVHRITDEEASYKLGK.[V]</t>
  </si>
  <si>
    <t>YHR203C [109-125]</t>
  </si>
  <si>
    <t>[K].GKGIKLSIAEER.[D]</t>
  </si>
  <si>
    <t>YHR203C [241-252]</t>
  </si>
  <si>
    <t>[K].GVPYVVTHDGR.[T]</t>
  </si>
  <si>
    <t>YHR203C [135-145]</t>
  </si>
  <si>
    <t>[K].KGVPYVVTHDGR.[T]</t>
  </si>
  <si>
    <t>YHR203C [134-145]</t>
  </si>
  <si>
    <t>[K].LSIAEER.[D]</t>
  </si>
  <si>
    <t>YHR203C [246-252]</t>
  </si>
  <si>
    <t>[R].ITDEEASYK.[L]</t>
  </si>
  <si>
    <t>YHR203C [114-122]</t>
  </si>
  <si>
    <t>[R].ITDEEASYKLGK.[V]</t>
  </si>
  <si>
    <t>YHR203C [114-125]</t>
  </si>
  <si>
    <t>[R].TIRYPDPNIK.[V]</t>
  </si>
  <si>
    <t>YHR203C [146-155]</t>
  </si>
  <si>
    <t>YOR063W</t>
  </si>
  <si>
    <t>RPL3 SGDID:S000005589, Chr XV from 444688-445851, Verified ORF, "Protein component of the large (60S) ribosomal subunit, has similarity to E. coli L3 and rat L3 ribosomal proteins; involved in the replication and maintenance of killer double stranded RNA virus"</t>
  </si>
  <si>
    <t>Pf00297</t>
  </si>
  <si>
    <t>854229</t>
  </si>
  <si>
    <t>RPL3</t>
  </si>
  <si>
    <t>D6W2C6; P14126; Q08459; sce:YOR063W</t>
  </si>
  <si>
    <t>[K].AHLAEIQLNGGSISEK.[V]</t>
  </si>
  <si>
    <t>YOR063W [176-191]</t>
  </si>
  <si>
    <t>[K].KAHLAEIQLNGGSISEK.[V]</t>
  </si>
  <si>
    <t>YOR063W [175-191]</t>
  </si>
  <si>
    <t>[R].KYEAPRHGHLGFLPR.[K]</t>
  </si>
  <si>
    <t>YOR063W [5-19]</t>
  </si>
  <si>
    <t>[R].TSINHKIYR.[V]</t>
  </si>
  <si>
    <t>YOR063W [276-284]</t>
  </si>
  <si>
    <t>[R].VGKGDDEANGATSFDR.[T]</t>
  </si>
  <si>
    <t>YOR063W [285-300]</t>
  </si>
  <si>
    <t>[R].VGKGDDEANGATSFDRTK.[K]</t>
  </si>
  <si>
    <t>YOR063W [285-302]</t>
  </si>
  <si>
    <t>YOR233W</t>
  </si>
  <si>
    <t>KIN4 SGDID:S000005759, Chr XV from 775847-778249, Verified ORF, "Serine/threonine protein kinase that inhibits the mitotic exit network (MEN) when the spindle position checkpoint is activated; localized asymmetrically to mother cell cortex, spindle pole body and bud neck"</t>
  </si>
  <si>
    <t>cell cycle OR cell proliferation;other metabolic processes;signal transduction;other biological processes</t>
  </si>
  <si>
    <t>Pf00069</t>
  </si>
  <si>
    <t>854408</t>
  </si>
  <si>
    <t>KIN4</t>
  </si>
  <si>
    <t>D6W2T7; Q01919; sce:YOR233W</t>
  </si>
  <si>
    <t>Macroautophagy; Energy dependent regulation of mTOR by LKB1-AMPK</t>
  </si>
  <si>
    <t>[K].GNGQTQIEQVSAR.[H]</t>
  </si>
  <si>
    <t>YOR233W [428-440]</t>
  </si>
  <si>
    <t>[R].HSTYSSSASSYSK.[S]</t>
  </si>
  <si>
    <t>YOR233W [347-359]</t>
  </si>
  <si>
    <t>[K].LTEHVKDSSQTSFTQEEFHR.[I]</t>
  </si>
  <si>
    <t>YOR233W [474-493]</t>
  </si>
  <si>
    <t>[R].NSLIIESTLEQHR.[M]</t>
  </si>
  <si>
    <t>YOR233W [364-376]</t>
  </si>
  <si>
    <t>[R].NTADNSLADIPVNK.[L]</t>
  </si>
  <si>
    <t>YOR233W [516-529]</t>
  </si>
  <si>
    <t>[R].SNIKITQQQPR.[N]</t>
  </si>
  <si>
    <t>YOR233W [710-720]</t>
  </si>
  <si>
    <t>YGR097W</t>
  </si>
  <si>
    <t>ASK10 SGDID:S000003329, Chr VII from 678699-682139, Verified ORF, "Component of the RNA polymerase II holoenzyme, phosphorylated in response to oxidative stress; has a role in destruction of Ssn8p, which relieves repression of stress-response genes"</t>
  </si>
  <si>
    <t>protein metabolism;other metabolic processes;stress response;other biological processes</t>
  </si>
  <si>
    <t>Pf20399, Pf20400</t>
  </si>
  <si>
    <t>852989</t>
  </si>
  <si>
    <t>ASK10</t>
  </si>
  <si>
    <t>D6VUM9; P48361; sce:YGR097W</t>
  </si>
  <si>
    <t>[R].GNNSAQNLTTSSSTASR.[V]</t>
  </si>
  <si>
    <t>YGR097W [1067-1083]</t>
  </si>
  <si>
    <t>[R].STSAGNSITANAPVVPK.[V]</t>
  </si>
  <si>
    <t>YGR097W [983-999]</t>
  </si>
  <si>
    <t>[K].TNSTGNVPCLTAEK.[T]</t>
  </si>
  <si>
    <t>YGR097W [1043-1056]</t>
  </si>
  <si>
    <t>[R].TSSSSVNVTAMR.[S]</t>
  </si>
  <si>
    <t>YGR097W [971-982]</t>
  </si>
  <si>
    <t>[K].TVAADQSATAPSSPTMNSSVTTINR.[E]</t>
  </si>
  <si>
    <t>YGR097W [1009-1033]</t>
  </si>
  <si>
    <t>[K].VMVNNQNVK.[T]</t>
  </si>
  <si>
    <t>YGR097W [1000-1008]</t>
  </si>
  <si>
    <t>YGL021W</t>
  </si>
  <si>
    <t>ALK1 SGDID:S000002989, Chr VII from 454790-457072, Verified ORF, "Protein kinase; accumulation and phosphorylation are periodic during the cell cycle; phosphorylated in response to DNA damage; contains characteristic motifs for degradation via the APC pathway; similar to Alk2p and to mammalian haspins"</t>
  </si>
  <si>
    <t>cell cycle OR cell proliferation;cell organization and biogenesis;other metabolic processes;stress response;signal transduction</t>
  </si>
  <si>
    <t>Pf12330</t>
  </si>
  <si>
    <t>852863</t>
  </si>
  <si>
    <t>ALK1</t>
  </si>
  <si>
    <t>D6VUB6; P43633; sce:YGL021W</t>
  </si>
  <si>
    <t>Interleukin-1 signaling</t>
  </si>
  <si>
    <t>[K].ASSSSLSLNVLKKR.[N]</t>
  </si>
  <si>
    <t>YGL021W [350-363]</t>
  </si>
  <si>
    <t>[R].ESDASLNVTTGNNTSR.[K]</t>
  </si>
  <si>
    <t>YGL021W [75-90]</t>
  </si>
  <si>
    <t>[K].NKASSSSLSLNVLK.[K]</t>
  </si>
  <si>
    <t>YGL021W [348-361]</t>
  </si>
  <si>
    <t>[K].RLETEDIKNTGDLLK.[L]</t>
  </si>
  <si>
    <t>YGL021W [743-757]</t>
  </si>
  <si>
    <t>[K].SSHASLQKFKR.[N]</t>
  </si>
  <si>
    <t>YGL021W [373-383]</t>
  </si>
  <si>
    <t>[K].SSMIAPSTATNSSNDDSCSYSSK.[N]</t>
  </si>
  <si>
    <t>1xCarbamidomethyl [C18]</t>
  </si>
  <si>
    <t>YGL021W [388-410]</t>
  </si>
  <si>
    <t>[R].WSVLSSSFTSESHKDR.[E]</t>
  </si>
  <si>
    <t>YGL021W [118-133]</t>
  </si>
  <si>
    <t>[R].YSTSLLSLNSK.[S]</t>
  </si>
  <si>
    <t>YGL021W [437-447]</t>
  </si>
  <si>
    <t>YDL014W</t>
  </si>
  <si>
    <t>NOP1 SGDID:S000002172, Chr IV from 427362-428345, Verified ORF, "Nucleolar protein, component of the small subunit processome complex, which is required for processing of pre-18S rRNA; has similarity to mammalian fibrillarin"</t>
  </si>
  <si>
    <t>Pf01269</t>
  </si>
  <si>
    <t>851548</t>
  </si>
  <si>
    <t>NOP1</t>
  </si>
  <si>
    <t>D6VRX5; P15646; P89890; sce:YDL014W</t>
  </si>
  <si>
    <t>[R].DHCIVVGR.[Y]</t>
  </si>
  <si>
    <t>YDL014W [312-319]</t>
  </si>
  <si>
    <t>[R].IKPLEQLTLEPYER.[D]</t>
  </si>
  <si>
    <t>YDL014W [298-311]</t>
  </si>
  <si>
    <t>[R].ISVEEPSKEDGVPPTKVEYR.[V]</t>
  </si>
  <si>
    <t>YDL014W [123-142]</t>
  </si>
  <si>
    <t>[K].NMAPGESVYGEKR.[I]</t>
  </si>
  <si>
    <t>YDL014W [110-122]</t>
  </si>
  <si>
    <t>YJL030W</t>
  </si>
  <si>
    <t>MAD2 SGDID:S000003567, Chr X from 387652-388242, Verified ORF, "Component of the spindle-assembly checkpoint complex, which delays the onset of anaphase in cells with defects in mitotic spindle assembly; forms a complex with Mad1p"</t>
  </si>
  <si>
    <t>Pf02301</t>
  </si>
  <si>
    <t>853422</t>
  </si>
  <si>
    <t>MAD2</t>
  </si>
  <si>
    <t>D6VWF2; P40958; sce:YJL030W</t>
  </si>
  <si>
    <t>[K].EIPDGEVVQFK.[T]</t>
  </si>
  <si>
    <t>YJL030W [169-179]</t>
  </si>
  <si>
    <t>[K].TFSTNDHKVGAQVSYK.[Y]</t>
  </si>
  <si>
    <t>YJL030W [180-195]</t>
  </si>
  <si>
    <t>[K].TFSTNDHKVGAQVSYKY.[-]</t>
  </si>
  <si>
    <t>YJL030W [180-196]</t>
  </si>
  <si>
    <t>[K].VGAQVSYK.[Y]</t>
  </si>
  <si>
    <t>YJL030W [188-195]</t>
  </si>
  <si>
    <t>[K].VGAQVSYKY.[-]</t>
  </si>
  <si>
    <t>YJL030W [188-196]</t>
  </si>
  <si>
    <t>[K].VPLEWADSNSK.[E]</t>
  </si>
  <si>
    <t>YJL030W [158-168]</t>
  </si>
  <si>
    <t>YGL173C</t>
  </si>
  <si>
    <t>KEM1 SGDID:S000003141, Chr VII from 180119-175533, reverse complement, Verified ORF, "Evolutionarily-conserved 5'-3' exonuclease component of cytoplasmic processing (P) bodies involved in mRNA decay; plays a role in microtubule-mediated processes, filamentous growth, ribosomal RNA maturation, and telomere maintenance"</t>
  </si>
  <si>
    <t>cell organization and biogenesis;protein metabolism;RNA metabolism OR transcription;other metabolic processes;other biological processes</t>
  </si>
  <si>
    <t>plasma membrane;other membranes;cytosol;cytoskeleton;nucleus;other cell component</t>
  </si>
  <si>
    <t>Pf03159, Pf17846, Pf18129, Pf18332, Pf18334</t>
  </si>
  <si>
    <t>852702</t>
  </si>
  <si>
    <t>XRN1</t>
  </si>
  <si>
    <t>D6VTX9; P22147; sce:YGL173C</t>
  </si>
  <si>
    <t>[R].EAVLNPR.[S]</t>
  </si>
  <si>
    <t>YGL173C [1148-1154]</t>
  </si>
  <si>
    <t>[K].ERGPIPIEEEFPLNSK.[V]</t>
  </si>
  <si>
    <t>YGL173C [913-928]</t>
  </si>
  <si>
    <t>[K].FLDSEPTIGKER.[L]</t>
  </si>
  <si>
    <t>YGL173C [960-971]</t>
  </si>
  <si>
    <t>[R].KGEIKPSSGTNSTECQSPK.[S]</t>
  </si>
  <si>
    <t>YGL173C [1494-1512]</t>
  </si>
  <si>
    <t>[K].LVSLTDGK.[T]</t>
  </si>
  <si>
    <t>YGL173C [806-813]</t>
  </si>
  <si>
    <t>[K].SSENVQVDLANFEK.[A]</t>
  </si>
  <si>
    <t>YGL173C [1329-1342]</t>
  </si>
  <si>
    <t>[K].YAANIEGHER.[K]</t>
  </si>
  <si>
    <t>YGL173C [1130-1139]</t>
  </si>
  <si>
    <t>YGL031C</t>
  </si>
  <si>
    <t>RPL24A SGDID:S000002999, Chr VII from 437939-437472, reverse complement, Verified ORF, "Ribosomal protein L30 of the large (60S) ribosomal subunit, nearly identical to Rpl24Bp and has similarity to rat L24 ribosomal protein; not essential for translation but may be required for normal translation rate"</t>
  </si>
  <si>
    <t>Pf01246</t>
  </si>
  <si>
    <t>852852</t>
  </si>
  <si>
    <t>RPL24A</t>
  </si>
  <si>
    <t>A2TBN7; D6VUA7; P04449; sce:YGL031C</t>
  </si>
  <si>
    <t>[K].AQRPITGASLDLIK.[E]</t>
  </si>
  <si>
    <t>YGL031C [78-91]</t>
  </si>
  <si>
    <t>[K].AQRPITGASLDLIKERR.[S]</t>
  </si>
  <si>
    <t>YGL031C [78-94]</t>
  </si>
  <si>
    <t>[K].GITEEVAK.[K]</t>
  </si>
  <si>
    <t>YGL031C [62-69]</t>
  </si>
  <si>
    <t>[K].KGITEEVAK.[K]</t>
  </si>
  <si>
    <t>YGL031C [61-69]</t>
  </si>
  <si>
    <t>[-].MKVEIDSFSGAK.[I]</t>
  </si>
  <si>
    <t>YGL031C [1-12]</t>
  </si>
  <si>
    <t>[K].SASLFKQR.[K]</t>
  </si>
  <si>
    <t>YGL031C [36-43]</t>
  </si>
  <si>
    <t>[K].TVKAQRPITGASLDLIK.[E]</t>
  </si>
  <si>
    <t>YGL031C [75-91]</t>
  </si>
  <si>
    <t>YFR028C</t>
  </si>
  <si>
    <t>CDC14 SGDID:S000001924, Chr VI from 210056-208401, reverse complement, Verified ORF, "Protein phosphatase required for mitotic exit; located in the nucleolus until liberated by the FEAR and Mitotic Exit Network in anaphase, enabling it to act on key substrates to effect a decrease in CDK/B-cyclin activity and mitotic exit"</t>
  </si>
  <si>
    <t>cell cycle OR cell proliferation;cell organization and biogenesis;other metabolic processes;stress response;other biological processes</t>
  </si>
  <si>
    <t>Pf00782, Pf14671</t>
  </si>
  <si>
    <t>850585</t>
  </si>
  <si>
    <t>CDC14</t>
  </si>
  <si>
    <t>D6VTQ8; Q00684; Q05180; Q05673; sce:YFR028C</t>
  </si>
  <si>
    <t>MAPK6/MAPK4 signaling; Conversion from APC/C:Cdc20 to APC/C:Cdh1 in late anaphase</t>
  </si>
  <si>
    <t>[R].KGQNGSNTIEDINNNRNPTSHANR.[K]</t>
  </si>
  <si>
    <t>YFR028C [435-458]</t>
  </si>
  <si>
    <t>[R].MEDNEPSATNINNAADDTILR.[Q]</t>
  </si>
  <si>
    <t>YFR028C [500-520]</t>
  </si>
  <si>
    <t>[R].NSSQPSTANNGSNSFK.[S]</t>
  </si>
  <si>
    <t>YFR028C [406-421]</t>
  </si>
  <si>
    <t>[K].SSAVPQTSPGQPR.[K]</t>
  </si>
  <si>
    <t>YFR028C [422-434]</t>
  </si>
  <si>
    <t>[R].VAQNNIEGELR.[D]</t>
  </si>
  <si>
    <t>YFR028C [378-388]</t>
  </si>
  <si>
    <t>YLL045C</t>
  </si>
  <si>
    <t>RPL8B SGDID:S000003968, Chr XII from 48628-47858, reverse complement, Verified ORF, "Ribosomal protein L4 of the large (60S) ribosomal subunit, nearly identical to Rpl8Ap and has similarity to rat L7a ribosomal protein; mutation results in decreased amounts of free 60S subunits"</t>
  </si>
  <si>
    <t>850682</t>
  </si>
  <si>
    <t>RPL8B</t>
  </si>
  <si>
    <t>D6VXW2; P29453; sce:YLL045C</t>
  </si>
  <si>
    <t>[R].LTKEAAAIAEGK.[S]</t>
  </si>
  <si>
    <t>YLL045C [109-120]</t>
  </si>
  <si>
    <t>[K].MGVPYAIIKGK.[A]</t>
  </si>
  <si>
    <t>YLL045C [173-183]</t>
  </si>
  <si>
    <t>YAL038W</t>
  </si>
  <si>
    <t>CDC19 SGDID:S000000036, Chr I from 71787-73289, Verified ORF, "Pyruvate kinase, functions as a homotetramer in glycolysis to convert phosphoenolpyruvate to pyruvate, the input for aerobic (TCA cycle) or anaerobic (glucose fermentation) respiration"</t>
  </si>
  <si>
    <t>Pf00224, Pf02887</t>
  </si>
  <si>
    <t>851193</t>
  </si>
  <si>
    <t>CDC19</t>
  </si>
  <si>
    <t>D6VPH8; P00549; Q2VQG5; sce:YAL038W</t>
  </si>
  <si>
    <t>Glycolysis; Neutrophil degranulation</t>
  </si>
  <si>
    <t>[K].ACDDKIMYVDYK.[N]</t>
  </si>
  <si>
    <t>YAL038W [120-131]</t>
  </si>
  <si>
    <t>[K].AGAGHSNTLQVSTV.[-]</t>
  </si>
  <si>
    <t>YAL038W [487-500]</t>
  </si>
  <si>
    <t>[R].EVLGEQGKDVK.[I]</t>
  </si>
  <si>
    <t>YAL038W [226-236]</t>
  </si>
  <si>
    <t>[R].KSEELYPGRPLAIALDTKGPEIR.[T]</t>
  </si>
  <si>
    <t>YAL038W [69-91]</t>
  </si>
  <si>
    <t>[R].TSIIGTIGPK.[T]</t>
  </si>
  <si>
    <t>YAL038W [21-30]</t>
  </si>
  <si>
    <t>[K].VTDGVMVAR.[G]</t>
  </si>
  <si>
    <t>YAL038W [256-264]</t>
  </si>
  <si>
    <t>YLR219W</t>
  </si>
  <si>
    <t>MSC3 SGDID:S000004209, Chr XII from 574153-576339, Verified ORF, "Protein of unknown function, green fluorescent protein (GFP)-fusion protein localizes to the cell periphery; msc3 mutants are defective in directing meiotic recombination events to homologous chromatids; potential Cdc28p substrate"</t>
  </si>
  <si>
    <t>cell cycle OR cell proliferation;cell organization and biogenesis;DNA metabolism</t>
  </si>
  <si>
    <t>850916</t>
  </si>
  <si>
    <t>MSC3</t>
  </si>
  <si>
    <t>D6VYL9; Q05812; Q7LIF4; sce:YLR219W</t>
  </si>
  <si>
    <t>[K].EQGEQTPVTR.[N]</t>
  </si>
  <si>
    <t>YLR219W [568-577]</t>
  </si>
  <si>
    <t>[R].LSTSSAAPPTSR.[A]</t>
  </si>
  <si>
    <t>YLR219W [79-90]</t>
  </si>
  <si>
    <t>[R].SHSLVSHAPSIPR.[Q]</t>
  </si>
  <si>
    <t>YLR219W [55-67]</t>
  </si>
  <si>
    <t>[R].SSSDSPTATANLVK.[S]</t>
  </si>
  <si>
    <t>YLR219W [388-401]</t>
  </si>
  <si>
    <t>[K].TIQAQTQDPPTK.[H]</t>
  </si>
  <si>
    <t>YLR219W [700-711]</t>
  </si>
  <si>
    <t>[K].TTQVTDPSGR.[T]</t>
  </si>
  <si>
    <t>YLR219W [160-169]</t>
  </si>
  <si>
    <t>YIL133C</t>
  </si>
  <si>
    <t>RPL16A SGDID:S000001395, Chr IX from 99416-99386,99095-98527, reverse complement, Verified ORF, "N-terminally acetylated protein component of the large (60S) ribosomal subunit, binds to 5.8 S rRNA; has similarity to Rpl16Bp, E. coli L13 and rat L13a ribosomal proteins; transcriptionally regulated by Rap1p"</t>
  </si>
  <si>
    <t>854673</t>
  </si>
  <si>
    <t>RPL16A</t>
  </si>
  <si>
    <t>D6VVF4; P26784; sce:YIL133C</t>
  </si>
  <si>
    <t>Nonsense Mediated Decay (NMD) independent of the Exon Junction Complex (EJC); Nonsense Mediated Decay (NMD) enhanced by the Exon Junction Complex (EJC); L13a-mediated translational silencing of Ceruloplasmin expression; SRP-dependent cotranslational protein targeting to membrane; Formation of a pool of free 40S subunits; GTP hydrolysis and joining of the 60S ribosomal subunit</t>
  </si>
  <si>
    <t>[K].KVASANATAAESDVAK.[Q]</t>
  </si>
  <si>
    <t>YIL133C [177-192]</t>
  </si>
  <si>
    <t>[K].VASANATAAESDVAK.[Q]</t>
  </si>
  <si>
    <t>YIL133C [178-192]</t>
  </si>
  <si>
    <t>[K].VSSAEYYAK.[K]</t>
  </si>
  <si>
    <t>YIL133C [162-170]</t>
  </si>
  <si>
    <t>YPL180W</t>
  </si>
  <si>
    <t>TCO89 SGDID:S000006101, Chr XVI from 205247-207646, Verified ORF, "Subunit of TORC1 (Tor1p or Tor2p-Kog1p-Lst8p-Tco89p), a complex that regulates growth in response to nutrient availability; cooperates with Ssd1p in the maintenance of cellular integrity; deletion strains are hypersensitive to rapamycin"</t>
  </si>
  <si>
    <t>cell organization and biogenesis;other metabolic processes;stress response;signal transduction;other biological processes</t>
  </si>
  <si>
    <t>Pf10452</t>
  </si>
  <si>
    <t>855922</t>
  </si>
  <si>
    <t>TCO89</t>
  </si>
  <si>
    <t>D6W3I8; Q08921; sce:YPL180W</t>
  </si>
  <si>
    <t>[K].AGDNISEAPYDKEKK.[I]</t>
  </si>
  <si>
    <t>YPL180W [300-314]</t>
  </si>
  <si>
    <t>[K].EADIDDLSSHSQNLR.[A]</t>
  </si>
  <si>
    <t>YPL180W [280-294]</t>
  </si>
  <si>
    <t>[K].GNQNLLLR.[S]</t>
  </si>
  <si>
    <t>YPL180W [526-533]</t>
  </si>
  <si>
    <t>[R].MNNIFHKKGNQNLLLR.[S]</t>
  </si>
  <si>
    <t>YPL180W [518-533]</t>
  </si>
  <si>
    <t>[K].NSSHSNTGTAGFGLKPR.[R]</t>
  </si>
  <si>
    <t>YPL180W [118-134]</t>
  </si>
  <si>
    <t>[K].SSDALFR.[K]</t>
  </si>
  <si>
    <t>YPL180W [73-79]</t>
  </si>
  <si>
    <t>[K].STQSVLSLR.[D]</t>
  </si>
  <si>
    <t>YPL180W [138-146]</t>
  </si>
  <si>
    <t>[R].TLKSDTDVTSLNASTVSHQSKPFRQFSTR.[S]</t>
  </si>
  <si>
    <t>YPL180W [7-35]</t>
  </si>
  <si>
    <t>[R].VLTHDGTLDNDYFNKHNVSQK.[C]</t>
  </si>
  <si>
    <t>YPL180W [50-70]</t>
  </si>
  <si>
    <t>YPL127C</t>
  </si>
  <si>
    <t>HHO1 SGDID:S000006048, Chr XVI from 309603-308827, reverse complement, Verified ORF, "Histone H1, a linker histone required for nucleosome packaging at restricted sites; suppresses DNA repair involving homologous recombination; not required for telomeric silencing, basal transcriptional repression, or efficient sporulation"</t>
  </si>
  <si>
    <t>Pf00538</t>
  </si>
  <si>
    <t>855976</t>
  </si>
  <si>
    <t>HHO1</t>
  </si>
  <si>
    <t>D6W3P0; P53551; Q6Q5R6; sce:YPL127C</t>
  </si>
  <si>
    <t>[K].CVENGELVQPK.[G]</t>
  </si>
  <si>
    <t>1xCarbamidomethyl [C1]</t>
  </si>
  <si>
    <t>YPL127C [231-241]</t>
  </si>
  <si>
    <t>[K].GPSGIIKLNK.[K]</t>
  </si>
  <si>
    <t>YPL127C [242-251]</t>
  </si>
  <si>
    <t>[K].GVEAGDFEQPK.[G]</t>
  </si>
  <si>
    <t>YPL127C [97-107]</t>
  </si>
  <si>
    <t>[K].GVEAGDFEQPKGPAGAVK.[L]</t>
  </si>
  <si>
    <t>YPL127C [97-114]</t>
  </si>
  <si>
    <t>[K].KASSPSSLTYK.[E]</t>
  </si>
  <si>
    <t>YPL127C [171-181]</t>
  </si>
  <si>
    <t>[K].QAATSVSATASK.[A]</t>
  </si>
  <si>
    <t>YPL127C [135-146]</t>
  </si>
  <si>
    <t>[K].SMPQLNDGKGSSR.[I]</t>
  </si>
  <si>
    <t>YPL127C [187-199]</t>
  </si>
  <si>
    <t>YBR127C</t>
  </si>
  <si>
    <t>VMA2 SGDID:S000000331, Chr II from 492816-491263, reverse complement, Verified ORF, "Subunit B of the eight-subunit V1 peripheral membrane domain of the vacuolar H+-ATPase (V-ATPase), an electrogenic proton pump found throughout the endomembrane system; contains nucleotide binding sites; also detected in the cytoplasm"</t>
  </si>
  <si>
    <t>other membranes;ER/Golgi;other cytoplasmic organelle;other cell component</t>
  </si>
  <si>
    <t>Pf00006, Pf02874</t>
  </si>
  <si>
    <t>852424</t>
  </si>
  <si>
    <t>VMA2</t>
  </si>
  <si>
    <t>D6VQC4; P16140; P32123; sce:YBR127C</t>
  </si>
  <si>
    <t>ROS and RNS production in phagocytes; Insulin receptor recycling; Transferrin endocytosis and recycling; Amino acids regulate mTORC1</t>
  </si>
  <si>
    <t>[R].AIVQVFEGTSGIDVKK.[T]</t>
  </si>
  <si>
    <t>YBR127C [75-90]</t>
  </si>
  <si>
    <t>[K].AVEQGFNVKPR.[L]</t>
  </si>
  <si>
    <t>YBR127C [15-25]</t>
  </si>
  <si>
    <t>[R].IFDGSGRPIDNGPK.[V]</t>
  </si>
  <si>
    <t>YBR127C [112-125]</t>
  </si>
  <si>
    <t>[K].ILDEFYDR.[A]</t>
  </si>
  <si>
    <t>YBR127C [480-487]</t>
  </si>
  <si>
    <t>[R].QGQVLEIR.[G]</t>
  </si>
  <si>
    <t>YBR127C [64-71]</t>
  </si>
  <si>
    <t>[R].QGQVLEIRGDR.[A]</t>
  </si>
  <si>
    <t>YBR127C [64-74]</t>
  </si>
  <si>
    <t>YDR012W</t>
  </si>
  <si>
    <t>RPL4B SGDID:S000002419, Chr IV from 471851-472939, Verified ORF, "Protein component of the large (60S) ribosomal subunit, nearly identical to Rpl4Ap and has similarity to E. coli L4 and rat L4 ribosomal proteins"</t>
  </si>
  <si>
    <t>cytosol;translational apparatus;nucleus</t>
  </si>
  <si>
    <t>Pf00573, Pf14374</t>
  </si>
  <si>
    <t>851575</t>
  </si>
  <si>
    <t>RPL4B</t>
  </si>
  <si>
    <t>D6VRZ8; P49626; sce:YDR012W</t>
  </si>
  <si>
    <t>[K].AGHQTSAESWGTGR.[A]</t>
  </si>
  <si>
    <t>YBR031W; YDR012W</t>
  </si>
  <si>
    <t>YBR031W [56-69]; YDR012W [56-69]</t>
  </si>
  <si>
    <t>[R].RGPLVVYAEDNGIVK.[A]</t>
  </si>
  <si>
    <t>YBR031W [203-217]; YDR012W [203-217]</t>
  </si>
  <si>
    <t>[R].SGQGAFGNMCR.[G]</t>
  </si>
  <si>
    <t>1xCarbamidomethyl [C10]</t>
  </si>
  <si>
    <t>YBR031W [85-95]; YDR012W [85-95]</t>
  </si>
  <si>
    <t>[K].TGTKPAAVFAETLKHD.[-]</t>
  </si>
  <si>
    <t>YDR012W [347-362]</t>
  </si>
  <si>
    <t>YGL076C</t>
  </si>
  <si>
    <t>RPL7A SGDID:S000003044, Chr VII from 365999-365989,365529-365436,364967-364338, reverse complement, Verified ORF, "Protein component of the large (60S) ribosomal subunit, nearly identical to Rpl7Bp and has similarity to E. coli L30 and rat L7 ribosomal proteins; contains a conserved C-terminal Nucleic acid Binding Domain (NDB2)"</t>
  </si>
  <si>
    <t>protein metabolism;RNA metabolism OR transcription;other metabolic processes;other biological processes</t>
  </si>
  <si>
    <t>Pf00327, Pf08079</t>
  </si>
  <si>
    <t>852804</t>
  </si>
  <si>
    <t>RPL7A</t>
  </si>
  <si>
    <t>D6VU68; P05737; P87029; sce:YGL076C</t>
  </si>
  <si>
    <t>[K].EYETAERNIIQAK.[R]</t>
  </si>
  <si>
    <t>YGL076C; YPL198W</t>
  </si>
  <si>
    <t>YGL076C [54-66]; YPL198W [54-66]</t>
  </si>
  <si>
    <t>[K].ILTPESQLK.[K]</t>
  </si>
  <si>
    <t>YGL076C [6-14]; YPL198W [6-14]</t>
  </si>
  <si>
    <t>[K].ILTPESQLKK.[ST]</t>
  </si>
  <si>
    <t>YGL076C [6-15]; YPL198W [6-15]</t>
  </si>
  <si>
    <t>[R].NAAYQKEYETAER.[N]</t>
  </si>
  <si>
    <t>YGL076C [48-60]; YPL198W [48-60]</t>
  </si>
  <si>
    <t>[K].TAEQVAAER.[A]</t>
  </si>
  <si>
    <t>YGL076C [22-30]</t>
  </si>
  <si>
    <t>YPL198W</t>
  </si>
  <si>
    <t>RPL7B SGDID:S000006119, Chr XVI from 173151-173161,173571-173664,174072-174701, Verified ORF, "Protein component of the large (60S) ribosomal subunit, nearly identical to Rpl7Ap and has similarity to E. coli L30 and rat L7 ribosomal proteins; contains a conserved C-terminal Nucleic acid Binding Domain (NDB2)"</t>
  </si>
  <si>
    <t>855903</t>
  </si>
  <si>
    <t>RPL7B</t>
  </si>
  <si>
    <t>D6W3H1; Q12213; sce:YPL198W</t>
  </si>
  <si>
    <t>[K].TAEQIAAER.[A]</t>
  </si>
  <si>
    <t>YPL198W [22-30]</t>
  </si>
  <si>
    <t>YNL064C</t>
  </si>
  <si>
    <t>YDJ1 SGDID:S000005008, Chr XIV from 507098-505869, reverse complement, Verified ORF, "Protein chaperone involved in regulation of the HSP90 and HSP70 functions; involved in protein translocation across membranes; member of the DnaJ family"</t>
  </si>
  <si>
    <t>cell organization and biogenesis;protein metabolism;other metabolic processes;stress response;transport;other biological processes</t>
  </si>
  <si>
    <t>Pf00226, Pf00684, Pf01556</t>
  </si>
  <si>
    <t>855661</t>
  </si>
  <si>
    <t>YDJ1</t>
  </si>
  <si>
    <t>D6W1B6; P25491; sce:YNL064C</t>
  </si>
  <si>
    <t>HSP90 chaperone cycle for steroid hormone receptors (SHR) in the presence of ligand</t>
  </si>
  <si>
    <t>[K].EASAAYEILSDPEKR.[D]</t>
  </si>
  <si>
    <t>YNL064C [49-63]</t>
  </si>
  <si>
    <t>[R].KILEVHVEPGMK.[D]</t>
  </si>
  <si>
    <t>YNL064C [214-225]</t>
  </si>
  <si>
    <t>[K].ILEVHVEPGMK.[D]</t>
  </si>
  <si>
    <t>YNL064C [215-225]</t>
  </si>
  <si>
    <t>[K].VGIVPGEVIAPGMRK.[V]</t>
  </si>
  <si>
    <t>YNL064C [295-309]</t>
  </si>
  <si>
    <t>[K].YHPDKNPSEEAAEK.[F]</t>
  </si>
  <si>
    <t>YNL064C [33-46]</t>
  </si>
  <si>
    <t>YNL006W</t>
  </si>
  <si>
    <t>LST8 SGDID:S000004951, Chr XIV from 620069-620980, Verified ORF, "Protein required for the transport of amino acid permease Gap1p from the Golgi to the cell surface; component of the TOR signaling pathway; associates with both Tor1p and Tor2p; contains a WD-repeat"</t>
  </si>
  <si>
    <t>plasma membrane;other membranes;ER/Golgi;nucleus;other cytoplasmic organelle;other cell component</t>
  </si>
  <si>
    <t>855726</t>
  </si>
  <si>
    <t>LST8</t>
  </si>
  <si>
    <t>D6W1H1; P41318; sce:YNL006W</t>
  </si>
  <si>
    <t>[K].HNAPVNEVVIHPNQGELISCDRDGNIR.[I]</t>
  </si>
  <si>
    <t>1xCarbamidomethyl [C20]</t>
  </si>
  <si>
    <t>YNL006W [115-141]</t>
  </si>
  <si>
    <t>[K].LLATAGHQNVR.[L]</t>
  </si>
  <si>
    <t>YNL006W [46-56]</t>
  </si>
  <si>
    <t>[R].NYKHNAPVNEVVIHPNQGELISCDR.[D]</t>
  </si>
  <si>
    <t>1xCarbamidomethyl [C23]</t>
  </si>
  <si>
    <t>YNL006W [112-136]</t>
  </si>
  <si>
    <t>[R].TIQHSDSQVNR.[L]</t>
  </si>
  <si>
    <t>YNL006W [27-37]</t>
  </si>
  <si>
    <t>YLR430W</t>
  </si>
  <si>
    <t>SEN1 SGDID:S000004422, Chr XII from 993431-1000126, Verified ORF, "Presumed helicase required for RNA polymerase II transcription termination and processing of RNAs; homolog of Senataxin which causes Ataxia-Oculomotor Apraxia 2 and a dominant form of amyotrophic lateral sclerosis"</t>
  </si>
  <si>
    <t>cell organization and biogenesis;DNA metabolism;RNA metabolism OR transcription;other metabolic processes;stress response;other biological processes</t>
  </si>
  <si>
    <t>Pf12726, Pf13086, Pf13087</t>
  </si>
  <si>
    <t>851150</t>
  </si>
  <si>
    <t>SEN1</t>
  </si>
  <si>
    <t>D6VZ65; E9P9Z4; Q00416; Q06448; sce:YLR430W</t>
  </si>
  <si>
    <t>[K].ALTEEVATEAENYRK.[E]</t>
  </si>
  <si>
    <t>YLR430W [915-929]</t>
  </si>
  <si>
    <t>[K].ALTEEVATEAENYRKEK.[E]</t>
  </si>
  <si>
    <t>YLR430W [915-931]</t>
  </si>
  <si>
    <t>[K].GGNVDVTLR.[I]</t>
  </si>
  <si>
    <t>YLR430W [1255-1263]</t>
  </si>
  <si>
    <t>[K].MLQHFAIQR.[H]</t>
  </si>
  <si>
    <t>YLR430W [131-139]</t>
  </si>
  <si>
    <t>[R].NDEPEIKVTR.[S]</t>
  </si>
  <si>
    <t>YLR430W [2013-2022]</t>
  </si>
  <si>
    <t>[R].SSNSVLSGGSSR.[I]</t>
  </si>
  <si>
    <t>YLR430W [2113-2124]</t>
  </si>
  <si>
    <t>YBL099W</t>
  </si>
  <si>
    <t>ATP1 SGDID:S000000195, Chr II from 37050-38687, Verified ORF, "Alpha subunit of the F1 sector of mitochondrial F1F0 ATP synthase, which is a large, evolutionarily conserved enzyme complex required for ATP synthesis; phosphorylated"</t>
  </si>
  <si>
    <t>other metabolic processes;transport</t>
  </si>
  <si>
    <t>other membranes</t>
  </si>
  <si>
    <t>Pf00006, Pf00306, Pf02874</t>
  </si>
  <si>
    <t>ATP1a</t>
  </si>
  <si>
    <t>F2Z6M8</t>
  </si>
  <si>
    <t>[R].AQVKAPGILPR.[R]</t>
  </si>
  <si>
    <t>YBL099W [166-176]</t>
  </si>
  <si>
    <t>[K].AVDALVPIGR.[G]</t>
  </si>
  <si>
    <t>YBL099W [189-198]</t>
  </si>
  <si>
    <t>[R].IKGVSDEANLNETGR.[V]</t>
  </si>
  <si>
    <t>YBL099W [53-67]</t>
  </si>
  <si>
    <t>[R].SRAQVKAPGILPR.[R]</t>
  </si>
  <si>
    <t>YBL099W [164-176]</t>
  </si>
  <si>
    <t>[K].TAVALDTILNQKR.[W]</t>
  </si>
  <si>
    <t>YBL099W [213-225]</t>
  </si>
  <si>
    <t>[R].TGNIVDVPVGPGLLGR.[V]</t>
  </si>
  <si>
    <t>YBL099W [128-143]</t>
  </si>
  <si>
    <t>[R].VVDALGNPIDGK.[G]</t>
  </si>
  <si>
    <t>YBL099W [144-155]</t>
  </si>
  <si>
    <t>YBR084C-A</t>
  </si>
  <si>
    <t>RPL19A SGDID:S000002156, Chr II from 415255-415254,414747-414180, reverse complement, Verified ORF, "Protein component of the large (60S) ribosomal subunit, nearly identical to Rpl19Bp and has similarity to rat L19 ribosomal protein; rpl19a and rpl19b single null mutations result in slow growth, while the double null mutation is lethal"</t>
  </si>
  <si>
    <t>Pf01280</t>
  </si>
  <si>
    <t>852254; 852379</t>
  </si>
  <si>
    <t>YBL027W; YBR084C-A</t>
  </si>
  <si>
    <t>RPL19A</t>
  </si>
  <si>
    <t>D6VPX3; P05735; P0CX82; sce:YBL027W; sce:YBR084C-A</t>
  </si>
  <si>
    <t>[K].ALNEEAEAR.[R]</t>
  </si>
  <si>
    <t>YBR084C-A [154-162]</t>
  </si>
  <si>
    <t>[R].ALVEHIIQAK.[A]</t>
  </si>
  <si>
    <t>YBR084C-A [137-146]</t>
  </si>
  <si>
    <t>[R].EKALNEEAEAR.[R]</t>
  </si>
  <si>
    <t>YBR084C-A [152-162]</t>
  </si>
  <si>
    <t>[R].LAASVVGVGK.[R]</t>
  </si>
  <si>
    <t>YBR084C-A [10-19]</t>
  </si>
  <si>
    <t>[R].LAASVVGVGKRK.[V]</t>
  </si>
  <si>
    <t>YBR084C-A [10-21]</t>
  </si>
  <si>
    <t>YBR107C</t>
  </si>
  <si>
    <t>IML3 SGDID:S000000311, Chr II from 454524-453787, reverse complement, Verified ORF, "Protein with a role in kinetochore function, localizes to the outer kinetochore in a Ctf19p-dependent manner, interacts with Chl4p and Ctf19p"</t>
  </si>
  <si>
    <t>852404</t>
  </si>
  <si>
    <t>IML3</t>
  </si>
  <si>
    <t>D6VQA6; P38265; sce:YBR107C</t>
  </si>
  <si>
    <t>[R].LDISNLDEGTYSK.[F]</t>
  </si>
  <si>
    <t>YBR107C [60-72]</t>
  </si>
  <si>
    <t>[K].LYFEPETQDK.[N]</t>
  </si>
  <si>
    <t>YBR107C [147-156]</t>
  </si>
  <si>
    <t>[K].LYFEPETQDKNLR.[Q]</t>
  </si>
  <si>
    <t>YBR107C [147-159]</t>
  </si>
  <si>
    <t>[R].VPSDPDGGTAADEYIR.[Y]</t>
  </si>
  <si>
    <t>YBR107C [40-55]</t>
  </si>
  <si>
    <t>YHR103W</t>
  </si>
  <si>
    <t>SBE22 SGDID:S000001145, Chr VIII from 320417-322975, Verified ORF, "Protein involved in the transport of cell wall components from the Golgi to the cell surface; similar in structure and functionally redundant with Sbe2p; involved in bud growth"</t>
  </si>
  <si>
    <t>cell organization and biogenesis;transport</t>
  </si>
  <si>
    <t>ER/Golgi</t>
  </si>
  <si>
    <t>Pf17076</t>
  </si>
  <si>
    <t>856503</t>
  </si>
  <si>
    <t>SBE22</t>
  </si>
  <si>
    <t>D3DL53; P38814; sce:YHR103W</t>
  </si>
  <si>
    <t>[K].EQSEMNLR.[N]</t>
  </si>
  <si>
    <t>YHR103W [303-310]</t>
  </si>
  <si>
    <t>[R].GTSAHLHSLKEGEASDR.[S]</t>
  </si>
  <si>
    <t>YHR103W [8-24]</t>
  </si>
  <si>
    <t>[K].NSPINEDEFVNKDWEYYR.[S]</t>
  </si>
  <si>
    <t>YHR103W [764-781]</t>
  </si>
  <si>
    <t>[R].SASNNTIVEATTDGSKMALQK.[S]</t>
  </si>
  <si>
    <t>YHR103W [178-198]</t>
  </si>
  <si>
    <t>[R].SIIGSHVQRPPSQTTLGR.[S]</t>
  </si>
  <si>
    <t>YHR103W [34-51]</t>
  </si>
  <si>
    <t>[K].SMSVASLDQLGK.[N]</t>
  </si>
  <si>
    <t>YHR103W [515-526]</t>
  </si>
  <si>
    <t>YML032C</t>
  </si>
  <si>
    <t>RAD52 SGDID:S000004494, Chr XIII from 213930-212515, reverse complement, Verified ORF, "Protein that stimulates strand exchange by facilitating Rad51p binding to single-stranded DNA; anneals complementary single-stranded DNA; involved in the repair of double-strand breaks in DNA during vegetative growth and meiosis"</t>
  </si>
  <si>
    <t>cell cycle OR cell proliferation;cell organization and biogenesis;DNA metabolism;other metabolic processes;stress response</t>
  </si>
  <si>
    <t>mitochondrion;nucleus</t>
  </si>
  <si>
    <t>Pf04098</t>
  </si>
  <si>
    <t>854976</t>
  </si>
  <si>
    <t>RAD52</t>
  </si>
  <si>
    <t>D6VZE2; P06778; sce:YML032C</t>
  </si>
  <si>
    <t>SUMOylation of DNA damage response and repair proteins; HDR through Single Strand Annealing (SSA)</t>
  </si>
  <si>
    <t>[R].EDIGYGTVENER.[R]</t>
  </si>
  <si>
    <t>YML032C [104-115]</t>
  </si>
  <si>
    <t>[K].QSPTASSNPEAEQITFVTAK.[A]</t>
  </si>
  <si>
    <t>YML032C [301-320]</t>
  </si>
  <si>
    <t>[R].TNTLHENQEQQQYPNKR.[R]</t>
  </si>
  <si>
    <t>YML032C [185-201]</t>
  </si>
  <si>
    <t>[R].TNTLHENQEQQQYPNKRR.[Q]</t>
  </si>
  <si>
    <t>YML032C [185-202]</t>
  </si>
  <si>
    <t>[K].VTNTNPDSTKNLVK.[I]</t>
  </si>
  <si>
    <t>YML032C [207-220]</t>
  </si>
  <si>
    <t>[K].YQAQSIR.[H]</t>
  </si>
  <si>
    <t>YML032C [341-347]</t>
  </si>
  <si>
    <t>YGR090W</t>
  </si>
  <si>
    <t>UTP22 SGDID:S000003322, Chr VII from 662362-666075, Verified ORF, "Possible U3 snoRNP protein involved in maturation of pre-18S rRNA, based on computational analysis of large-scale protein-protein interaction data"</t>
  </si>
  <si>
    <t>cell organization and biogenesis;RNA metabolism OR transcription;other metabolic processes;transport;other biological processes</t>
  </si>
  <si>
    <t>Pf03813, Pf17403, Pf17404, Pf17405, Pf17406, Pf17407</t>
  </si>
  <si>
    <t>852982</t>
  </si>
  <si>
    <t>UTP22</t>
  </si>
  <si>
    <t>D6VUM2; P53254; sce:YGR090W</t>
  </si>
  <si>
    <t>[K].HSTQDSTTDNGSKENDHSSQAINER.[T]</t>
  </si>
  <si>
    <t>YGR090W [24-48]</t>
  </si>
  <si>
    <t>[K].KHSTQDSTTDNGSKENDHSSQAINER.[T]</t>
  </si>
  <si>
    <t>YGR090W [23-48]</t>
  </si>
  <si>
    <t>[K].SDFPITK.[R]</t>
  </si>
  <si>
    <t>YGR090W [590-596]</t>
  </si>
  <si>
    <t>[R].VNLDCNVKPVDDENVILNK.[E]</t>
  </si>
  <si>
    <t>YGR090W [1198-1216]</t>
  </si>
  <si>
    <t>YGR113W</t>
  </si>
  <si>
    <t>DAM1 SGDID:S000003345, Chr VII from 718897-719928, Verified ORF, "Essential subunit of the Dam1 complex (aka DASH complex), couples kinetochores to the force produced by MT depolymerization thereby aiding in chromosome segregation; Ipl1p target for regulating kinetochore-MT attachments"</t>
  </si>
  <si>
    <t>cell cycle OR cell proliferation;cell organization and biogenesis;transport;other biological processes</t>
  </si>
  <si>
    <t>Pf08653</t>
  </si>
  <si>
    <t>853010</t>
  </si>
  <si>
    <t>DAM1</t>
  </si>
  <si>
    <t>D6VUP6; P53267; Q9P422; sce:YGR113W</t>
  </si>
  <si>
    <t>[K].ASQNKQFNQPLFPSSQVR.[K]</t>
  </si>
  <si>
    <t>YGR113W [167-184]</t>
  </si>
  <si>
    <t>[R].LSIGSAPTSR.[R]</t>
  </si>
  <si>
    <t>YGR113W [19-28]</t>
  </si>
  <si>
    <t>[R].ISLGSGAAR.[V]</t>
  </si>
  <si>
    <t>YGR113W [291-299]</t>
  </si>
  <si>
    <t>[K].QFNQPLFPSSQVR.[K]</t>
  </si>
  <si>
    <t>YGR113W [172-184]</t>
  </si>
  <si>
    <t>[R].RSSMGESSSLMK.[F]</t>
  </si>
  <si>
    <t>YGR113W [29-40]</t>
  </si>
  <si>
    <t>[R].SATEYRLSIGSAPTSRR.[S]</t>
  </si>
  <si>
    <t>YGR113W [13-29]</t>
  </si>
  <si>
    <t>[R].SSMGESSSLMK.[F]</t>
  </si>
  <si>
    <t>YGR113W [30-40]</t>
  </si>
  <si>
    <t>YBL009W</t>
  </si>
  <si>
    <t>ALK2 SGDID:S000000105, Chr II from 207197-209227, Verified ORF, "Protein kinase; accumulation and phosphorylation are periodic during the cell cycle; phosphorylated in response to DNA damage; contains characteristic motifs for degradation via the APC pathway; similar to Alk1p and to mammalian haspins"</t>
  </si>
  <si>
    <t>852274</t>
  </si>
  <si>
    <t>ALK2</t>
  </si>
  <si>
    <t>D6VPZ0; P32789; sce:YBL009W</t>
  </si>
  <si>
    <t>[R].FLNIDNNK.[A]</t>
  </si>
  <si>
    <t>YBL009W [555-562]</t>
  </si>
  <si>
    <t>[R].FLNIDNNKASYTR.[L]</t>
  </si>
  <si>
    <t>YBL009W [555-567]</t>
  </si>
  <si>
    <t>[K].KSSISSFHNSIFGGGKHTEK.[K]</t>
  </si>
  <si>
    <t>YBL009W [251-270]</t>
  </si>
  <si>
    <t>[R].NSGFIMPDHQSTK.[E]</t>
  </si>
  <si>
    <t>YBL009W [273-285]</t>
  </si>
  <si>
    <t>[K].TIENDDYYGKR.[S]</t>
  </si>
  <si>
    <t>YBL009W [81-91]</t>
  </si>
  <si>
    <t>[K].TIFKKELVIR.[T]</t>
  </si>
  <si>
    <t>YBL009W [653-662]</t>
  </si>
  <si>
    <t>YBR118W</t>
  </si>
  <si>
    <t>TEF2 SGDID:S000000322, Chr II from 477665-479041, Verified ORF, "Translational elongation factor EF-1 alpha; also encoded by TEF1; functions in the binding reaction of aminoacyl-tRNA (AA-tRNA) to ribosomes"</t>
  </si>
  <si>
    <t>other membranes;cytoskeleton;mitochondrion;translational apparatus;other cytoplasmic organelle;other cell component</t>
  </si>
  <si>
    <t>cytoskeletal activity;translation activity;nucleic acid binding activity;other molecular function</t>
  </si>
  <si>
    <t>Pf00009, Pf03143, Pf03144</t>
  </si>
  <si>
    <t>852415; 856195</t>
  </si>
  <si>
    <t>YBR118W; YPR080W</t>
  </si>
  <si>
    <t>TEF1; TEF2</t>
  </si>
  <si>
    <t>D6VQB6; P02994; Q7Z7U8; Q7Z8Q8; Q7Z8Q9; sce:YBR118W; sce:YPR080W</t>
  </si>
  <si>
    <t>Neutrophil degranulation; HSF1 activation; Eukaryotic Translation Elongation; Protein methylation</t>
  </si>
  <si>
    <t>[R].DMRQTVAVGVIK.[S]</t>
  </si>
  <si>
    <t>YBR118W [426-437]</t>
  </si>
  <si>
    <t>[R].FDELLEKNDR.[R]</t>
  </si>
  <si>
    <t>YBR118W [370-379]</t>
  </si>
  <si>
    <t>[K].IGGIGTVPVGR.[V]</t>
  </si>
  <si>
    <t>YBR118W [254-264]</t>
  </si>
  <si>
    <t>[K].SHINVVVIGHVDSGK.[S]</t>
  </si>
  <si>
    <t>YBR118W [6-20]</t>
  </si>
  <si>
    <t>YJL177W</t>
  </si>
  <si>
    <t>RPL17B SGDID:S000003713, Chr X from 90784-91092,91410-91655, Verified ORF, "Protein component of the large (60S) ribosomal subunit, nearly identical to Rpl17Ap and has similarity to E. coli L22 and rat L17 ribosomal proteins"</t>
  </si>
  <si>
    <t>Pf00237</t>
  </si>
  <si>
    <t>853262</t>
  </si>
  <si>
    <t>RPL17B</t>
  </si>
  <si>
    <t>D6VW12; P46990; sce:YJL177W</t>
  </si>
  <si>
    <t>[R].ETAQAINGWELTK.[A]</t>
  </si>
  <si>
    <t>YJL177W [31-43]</t>
  </si>
  <si>
    <t>[R].FNSSIGR.[T]</t>
  </si>
  <si>
    <t>YJL177W [63-69]</t>
  </si>
  <si>
    <t>[K].GLDATKLYVSHIQVNQAPK.[Q]</t>
  </si>
  <si>
    <t>YJL177W [106-124]</t>
  </si>
  <si>
    <t>[R].INKYESSPSHIELVVTEK.[E]</t>
  </si>
  <si>
    <t>YJL177W [136-153]</t>
  </si>
  <si>
    <t>[R].TAQGKEFGVTK.[A]</t>
  </si>
  <si>
    <t>YJL177W [70-80]</t>
  </si>
  <si>
    <t>YPL131W</t>
  </si>
  <si>
    <t>RPL5 SGDID:S000006052, Chr XVI from 303120-304013, Verified ORF, "Protein component of the large (60S) ribosomal subunit with similarity to E. coli L18 and rat L5 ribosomal proteins; binds 5S rRNA and is required for 60S subunit assembly"</t>
  </si>
  <si>
    <t>cell organization and biogenesis;protein metabolism;other metabolic processes</t>
  </si>
  <si>
    <t>Pf14204, Pf17144</t>
  </si>
  <si>
    <t>855972</t>
  </si>
  <si>
    <t>RPL5</t>
  </si>
  <si>
    <t>D6W3N6; P26321; sce:YPL131W</t>
  </si>
  <si>
    <t>[R].ADPAFKPTEK.[K]</t>
  </si>
  <si>
    <t>YPL131W [249-258]</t>
  </si>
  <si>
    <t>[R].ADPAFKPTEKK.[F]</t>
  </si>
  <si>
    <t>YPL131W [249-259]</t>
  </si>
  <si>
    <t>[R].EGKTDYYQR.[K]</t>
  </si>
  <si>
    <t>YPL131W [25-33]</t>
  </si>
  <si>
    <t>[K].KFTKEQYAAESK.[K]</t>
  </si>
  <si>
    <t>YPL131W [259-270]</t>
  </si>
  <si>
    <t>[R].VFGALKGASDGGLYVPHSENR.[F]</t>
  </si>
  <si>
    <t>YPL131W [159-179]</t>
  </si>
  <si>
    <t>YBR191W</t>
  </si>
  <si>
    <t>RPL21A SGDID:S000000395, Chr II from 606265-606275,606664-607135, Verified ORF, "Protein component of the large (60S) ribosomal subunit, nearly identical to Rpl21Bp and has similarity to rat L21 ribosomal protein"</t>
  </si>
  <si>
    <t>Pf01157</t>
  </si>
  <si>
    <t>852489</t>
  </si>
  <si>
    <t>RPL21A</t>
  </si>
  <si>
    <t>D6VQI5; Q02753; sce:YBR191W</t>
  </si>
  <si>
    <t>[K].AQGVAVQLK.[R]</t>
  </si>
  <si>
    <t>YBR191W [121-129]</t>
  </si>
  <si>
    <t>[K].AQGVAVQLKR.[Q]</t>
  </si>
  <si>
    <t>YBR191W [121-130]</t>
  </si>
  <si>
    <t>[K].AQGVAVQLKRQPAQPR.[E]</t>
  </si>
  <si>
    <t>YBR191W [121-136]</t>
  </si>
  <si>
    <t>[K].VGDIVDIKANGSIQK.[G]</t>
  </si>
  <si>
    <t>YBR191W [36-50]</t>
  </si>
  <si>
    <t>YAL041W</t>
  </si>
  <si>
    <t>CDC24 SGDID:S000000039, Chr I from 62841-65405, Verified ORF, "Guanine nucleotide exchange factor (GEF or GDP-release factor) for Cdc42p; required for polarity establishment and maintenance, and mutants have morphological defects in bud formation and shmooing"</t>
  </si>
  <si>
    <t>enzyme regulator activity</t>
  </si>
  <si>
    <t>Pf00621, Pf06395, Pf15411</t>
  </si>
  <si>
    <t>851190</t>
  </si>
  <si>
    <t>CDC24</t>
  </si>
  <si>
    <t>D6VPH5; P11433; sce:YAL041W</t>
  </si>
  <si>
    <t>[R].DSSDLAPTLR.[S]</t>
  </si>
  <si>
    <t>YAL041W [99-108]</t>
  </si>
  <si>
    <t>[K].SSTSASISASNITDNNGSPHHSYHKR.[H]</t>
  </si>
  <si>
    <t>YAL041W [536-561]</t>
  </si>
  <si>
    <t>[K].TQQIMNAENQHR.[H]</t>
  </si>
  <si>
    <t>YAL041W [255-266]</t>
  </si>
  <si>
    <t>YMR100W</t>
  </si>
  <si>
    <t>MUB1 SGDID:S000004706, Chr XIII from 466299-468161, Verified ORF, "Protein of unknown function, deletion causes multi-budding phenotype; has similarity to Aspergillus nidulans samB gene"</t>
  </si>
  <si>
    <t>Pf01753</t>
  </si>
  <si>
    <t>855126</t>
  </si>
  <si>
    <t>MUB1</t>
  </si>
  <si>
    <t>D6VZS3; Q03162; sce:YMR100W</t>
  </si>
  <si>
    <t>[R].EFFLGR.[I]</t>
  </si>
  <si>
    <t>YMR100W [282-287]</t>
  </si>
  <si>
    <t>[R].KNEILGVR.[Q]</t>
  </si>
  <si>
    <t>YMR100W [503-510]</t>
  </si>
  <si>
    <t>[R].ISEENDLEEQERDVTVK.[L]</t>
  </si>
  <si>
    <t>YMR100W [337-353]</t>
  </si>
  <si>
    <t>[K].LSTDKNFLNER.[L]</t>
  </si>
  <si>
    <t>YMR100W [202-212]</t>
  </si>
  <si>
    <t>[K].NEILGVR.[Q]</t>
  </si>
  <si>
    <t>YMR100W [504-510]</t>
  </si>
  <si>
    <t>YJR144W</t>
  </si>
  <si>
    <t>MGM101 SGDID:S000003905, Chr X from 700873-701682, Verified ORF, "Protein involved in mitochondrial genome maintenance; component of the mitochondrial nucleoid, required for the repair of oxidative mtDNA damage"</t>
  </si>
  <si>
    <t>cell organization and biogenesis;DNA metabolism;other metabolic processes;stress response</t>
  </si>
  <si>
    <t>Pf06420</t>
  </si>
  <si>
    <t>853609</t>
  </si>
  <si>
    <t>MGM101</t>
  </si>
  <si>
    <t>D6VWW3; P32787; sce:YJR144W</t>
  </si>
  <si>
    <t>[K].LGGTPLETR.[S]</t>
  </si>
  <si>
    <t>YJR144W [73-81]</t>
  </si>
  <si>
    <t>[K].SEAGNGSHMKEYSSGINSK.[L]</t>
  </si>
  <si>
    <t>YJR144W [54-72]</t>
  </si>
  <si>
    <t>[R].SQTIVTSKLVTR.[E]</t>
  </si>
  <si>
    <t>YJR144W [164-175]</t>
  </si>
  <si>
    <t>[K].VQKDLIEPLDPK.[D]</t>
  </si>
  <si>
    <t>YJR144W [117-128]</t>
  </si>
  <si>
    <t>YLR197W</t>
  </si>
  <si>
    <t>SIK1 SGDID:S000004187, Chr XII from 546099-547613, Verified ORF, "Essential evolutionarily-conserved nucleolar protein component of the box C/D snoRNP complexes that direct 2'-O-methylation of pre-rRNA during its maturation; overexpression causes spindle orientation defects"</t>
  </si>
  <si>
    <t>RNA metabolism OR transcription;other metabolic processes</t>
  </si>
  <si>
    <t>Pf01798, Pf08156</t>
  </si>
  <si>
    <t>850894</t>
  </si>
  <si>
    <t>NOP56</t>
  </si>
  <si>
    <t>D6VYK0; Q12460; sce:YLR197W</t>
  </si>
  <si>
    <t>[K].AILDLNLPK.[A]</t>
  </si>
  <si>
    <t>YLR197W [80-88]</t>
  </si>
  <si>
    <t>[K].DKPAAEVEETKEK.[E]</t>
  </si>
  <si>
    <t>YLR197W [438-450]</t>
  </si>
  <si>
    <t>[K].DKPAAEVEETKEKESSK.[K]</t>
  </si>
  <si>
    <t>YLR197W [438-454]</t>
  </si>
  <si>
    <t>[K].LQQDDIGSR.[L]</t>
  </si>
  <si>
    <t>YLR197W [22-30]</t>
  </si>
  <si>
    <t>[K].VKLQQDDIGSR.[L]</t>
  </si>
  <si>
    <t>YLR197W [20-30]</t>
  </si>
  <si>
    <t>YBR018C</t>
  </si>
  <si>
    <t>GAL7 SGDID:S000000222, Chr II from 275527-274427, reverse complement, Verified ORF, "Galactose-1-phosphate uridyl transferase, synthesizes glucose-1-phosphate and UDP-galactose from UDP-D-glucose and alpha-D-galactose-1-phosphate in the second step of galactose catabolism"</t>
  </si>
  <si>
    <t>Pf01087, Pf02744</t>
  </si>
  <si>
    <t>852306</t>
  </si>
  <si>
    <t>GAL7</t>
  </si>
  <si>
    <t>D6VQ20; P04398; P08431; sce:YBR018C</t>
  </si>
  <si>
    <t>[R].DLTSEQAAEKLR.[N]</t>
  </si>
  <si>
    <t>YBR018C [343-354]</t>
  </si>
  <si>
    <t>[R].EHNTDLFADYVKLESR.[E]</t>
  </si>
  <si>
    <t>YBR018C [208-223]</t>
  </si>
  <si>
    <t>[R].NLDGQIHYLQR.[L]</t>
  </si>
  <si>
    <t>YBR018C [355-365]</t>
  </si>
  <si>
    <t>[R].NLDGQIHYLQRL.[-]</t>
  </si>
  <si>
    <t>YBR018C [355-366]</t>
  </si>
  <si>
    <t>[K].RPWLGQQEAAYKPTAPLYDPK.[C]</t>
  </si>
  <si>
    <t>YBR018C [33-53]</t>
  </si>
  <si>
    <t>YMR319C</t>
  </si>
  <si>
    <t>FET4 SGDID:S000004938, Chr XIII from 914536-912878, reverse complement, Verified ORF, "Low-affinity Fe(II) transporter of the plasma membrane"</t>
  </si>
  <si>
    <t>transporter activity</t>
  </si>
  <si>
    <t>Pf04120</t>
  </si>
  <si>
    <t>855369</t>
  </si>
  <si>
    <t>FET4</t>
  </si>
  <si>
    <t>D6W0E7; P40988; sce:YMR319C</t>
  </si>
  <si>
    <t>[K].APEINTIGYR.[T]</t>
  </si>
  <si>
    <t>YMR319C [445-454]</t>
  </si>
  <si>
    <t>[K].DAGNTPPYTGETTGSNPR.[L]</t>
  </si>
  <si>
    <t>YMR319C [248-265]</t>
  </si>
  <si>
    <t>[R].KHFNDFETPHPVVTIESK.[K]</t>
  </si>
  <si>
    <t>YMR319C [323-340]</t>
  </si>
  <si>
    <t>[R].LASFKNYLTR.[S]</t>
  </si>
  <si>
    <t>YMR319C [164-173]</t>
  </si>
  <si>
    <t>[R].RVEVTALYAR.[R]</t>
  </si>
  <si>
    <t>YMR319C [523-532]</t>
  </si>
  <si>
    <t>YIL105C</t>
  </si>
  <si>
    <t>SLM1 SGDID:S000001367, Chr IX from 169638-167578, reverse complement, Verified ORF, "Phosphoinositide PI4,5P(2) binding protein, forms a complex with Slm2p; acts downstream of Mss4p in a pathway regulating actin cytoskeleton organization in response to stress; subunit of and phosphorylated by the TORC2 complex"</t>
  </si>
  <si>
    <t>cell organization and biogenesis;transport;signal transduction;other biological processes</t>
  </si>
  <si>
    <t>Pf00169, Pf20400</t>
  </si>
  <si>
    <t>854701</t>
  </si>
  <si>
    <t>SLM1</t>
  </si>
  <si>
    <t>D6VVI2; P40485; sce:YIL105C</t>
  </si>
  <si>
    <t>[K].FVLHAKQNGIIR.[R]</t>
  </si>
  <si>
    <t>YIL105C [543-554]</t>
  </si>
  <si>
    <t>[R].LAQQQQQQQDPR.[S]</t>
  </si>
  <si>
    <t>YIL105C [164-175]</t>
  </si>
  <si>
    <t>[K].NSLTNTSILSR.[A]</t>
  </si>
  <si>
    <t>YIL105C [144-154]</t>
  </si>
  <si>
    <t>[R].QRLAQQQQQQQDPR.[S]</t>
  </si>
  <si>
    <t>YIL105C [162-175]</t>
  </si>
  <si>
    <t>YDR052C</t>
  </si>
  <si>
    <t>DBF4 SGDID:S000002459, Chr IV from 560624-558510, reverse complement, Verified ORF, "Regulatory subunit of Cdc7p-Dbf4p kinase complex, required for Cdc7p kinase activity and initiation of DNA replication; phosphorylates the Mcm2-7 family of proteins; cell cycle regulated"</t>
  </si>
  <si>
    <t>cell cycle OR cell proliferation;DNA metabolism;other metabolic processes;signal transduction;other biological processes</t>
  </si>
  <si>
    <t>Pf07535, Pf08630</t>
  </si>
  <si>
    <t>851623</t>
  </si>
  <si>
    <t>DBF4</t>
  </si>
  <si>
    <t>D6VS39; P32325; P32355; sce:YDR052C</t>
  </si>
  <si>
    <t>Activation of ATR in response to replication stress; Activation of the pre-replicative complex</t>
  </si>
  <si>
    <t>[K].ASGAHQSNDVATSFGNGLGPTR.[A]</t>
  </si>
  <si>
    <t>YDR052C [495-516]</t>
  </si>
  <si>
    <t>[K].ETVKNSGYCENCR.[V]</t>
  </si>
  <si>
    <t>YDR052C [653-665]</t>
  </si>
  <si>
    <t>[R].LELQQQQHLHEK.[K]</t>
  </si>
  <si>
    <t>YDR052C [63-74]</t>
  </si>
  <si>
    <t>[K].LNHPVLATFAR.[Q]</t>
  </si>
  <si>
    <t>YDR052C [460-470]</t>
  </si>
  <si>
    <t>[R].QETEEVPDDLCTLK.[T]</t>
  </si>
  <si>
    <t>YDR052C [471-484]</t>
  </si>
  <si>
    <t>YER033C</t>
  </si>
  <si>
    <t>ZRG8 SGDID:S000000835, Chr V from 221286-218056, reverse complement, Verified ORF, "Protein of unknown function; authentic, non-tagged protein is detected in highly purified mitochondria in high-throughput studies; GFP-fusion protein is localized to the cytoplasm; transcription induced under conditions of zinc deficiency"</t>
  </si>
  <si>
    <t>cell organization and biogenesis</t>
  </si>
  <si>
    <t>856755</t>
  </si>
  <si>
    <t>ZRG8</t>
  </si>
  <si>
    <t>D3DLT2; P40021; sce:YER033C</t>
  </si>
  <si>
    <t>[K].ASLTGTTGSTKPTVK.[S]</t>
  </si>
  <si>
    <t>YER033C [688-702]</t>
  </si>
  <si>
    <t>[R].HDNESEYTAYKK.[T]</t>
  </si>
  <si>
    <t>YER033C [139-150]</t>
  </si>
  <si>
    <t>[R].HGDLQSSPSKVNKNDSQNETLNK.[K]</t>
  </si>
  <si>
    <t>YER033C [359-381]</t>
  </si>
  <si>
    <t>[K].SESHPPNHPHSQILQTPAK.[I]</t>
  </si>
  <si>
    <t>YER033C [751-769]</t>
  </si>
  <si>
    <t>YDR379W</t>
  </si>
  <si>
    <t>RGA2 SGDID:S000002787, Chr IV from 1230160-1233189, Verified ORF, "GTPase-activating protein for the polarity-establishment protein Cdc42p; implicated in control of septin organization, pheromone response, and haploid invasive growth; regulated by Pho85p and Cdc28p"</t>
  </si>
  <si>
    <t>cell organization and biogenesis;signal transduction</t>
  </si>
  <si>
    <t>enzyme regulator activity;other molecular function</t>
  </si>
  <si>
    <t>Pf00412, Pf00620</t>
  </si>
  <si>
    <t>851985</t>
  </si>
  <si>
    <t>RGA2</t>
  </si>
  <si>
    <t>D6VT11; Q06407; sce:YDR379W</t>
  </si>
  <si>
    <t>RHOD GTPase cycle; RHOF GTPase cycle; CDC42 GTPase cycle; RHOV GTPase cycle</t>
  </si>
  <si>
    <t>[K].NSSKEDFPIKLPER.[S]</t>
  </si>
  <si>
    <t>YDR379W [140-153]</t>
  </si>
  <si>
    <t>[K].RLDYTPDGSHLYGSSLQAR.[C]</t>
  </si>
  <si>
    <t>YDR379W [775-793]</t>
  </si>
  <si>
    <t>[K].SDVSTNNTAISK.[N]</t>
  </si>
  <si>
    <t>YDR379W [168-179]</t>
  </si>
  <si>
    <t>[R].SPNSSSGGTTNIAQK.[E]</t>
  </si>
  <si>
    <t>YDR379W [733-747]</t>
  </si>
  <si>
    <t>YGR034W</t>
  </si>
  <si>
    <t>RPL26B SGDID:S000003266, Chr VII from 555816-555834,556312-556676, Verified ORF, "Protein component of the large (60S) ribosomal subunit, nearly identical to Rpl26Ap and has similarity to E. coli L24 and rat L26 ribosomal proteins; binds to 5.8S rRNA"</t>
  </si>
  <si>
    <t>Pf00467, Pf16906</t>
  </si>
  <si>
    <t>852922</t>
  </si>
  <si>
    <t>RPL26B</t>
  </si>
  <si>
    <t>D6VUH0; P53221; Q06HN2; Q45U50; sce:YGR034W</t>
  </si>
  <si>
    <t>[K].ALPIRRDDEVLVVR.[G]</t>
  </si>
  <si>
    <t>YGR034W [47-60]</t>
  </si>
  <si>
    <t>[R].DDEVLVVR.[G]</t>
  </si>
  <si>
    <t>YGR034W [53-60]</t>
  </si>
  <si>
    <t>[K].FAVQVDK.[V]</t>
  </si>
  <si>
    <t>YGR034W [78-84]</t>
  </si>
  <si>
    <t>[R].RVLLSAPLSKELR.[A]</t>
  </si>
  <si>
    <t>YGR034W [28-40]</t>
  </si>
  <si>
    <t>[R].VLLSAPLSK.[E]</t>
  </si>
  <si>
    <t>YGR034W [29-37]</t>
  </si>
  <si>
    <t>YOL040C</t>
  </si>
  <si>
    <t>RPS15 SGDID:S000005400, Chr XV from 253576-253148, reverse complement, Verified ORF, "Protein component of the small (40S) ribosomal subunit; has similarity to E. coli S19 and rat S15 ribosomal proteins"</t>
  </si>
  <si>
    <t>Pf00203</t>
  </si>
  <si>
    <t>854117</t>
  </si>
  <si>
    <t>RPS15</t>
  </si>
  <si>
    <t>D6W226; Q01855; sce:YOL040C</t>
  </si>
  <si>
    <t>[R].GMTSKPAGFMKKLR.[A]</t>
  </si>
  <si>
    <t>YOL040C [48-61]</t>
  </si>
  <si>
    <t>[K].LAAPENEKPAPVR.[T]</t>
  </si>
  <si>
    <t>YOL040C [65-77]</t>
  </si>
  <si>
    <t>[K].LAAPENEKPAPVRTHMR.[N]</t>
  </si>
  <si>
    <t>YOL040C [65-81]</t>
  </si>
  <si>
    <t>YMR246W</t>
  </si>
  <si>
    <t>FAA4 SGDID:S000004860, Chr XIII from 759806-761890, Verified ORF, "Long chain fatty acyl-CoA synthetase, regulates protein modification during growth in the presence of ethanol, functions to incorporate palmitic acid into phospholipids and neutral lipids"</t>
  </si>
  <si>
    <t>plasma membrane;other membranes;ER/Golgi;other cell component</t>
  </si>
  <si>
    <t>Pf00501</t>
  </si>
  <si>
    <t>855288</t>
  </si>
  <si>
    <t>FAA4</t>
  </si>
  <si>
    <t>D6W073; P47912; Q05743; sce:YMR246W</t>
  </si>
  <si>
    <t>Synthesis of very long-chain fatty acyl-CoAs; Intracellular metabolism of fatty acids regulates insulin secretion</t>
  </si>
  <si>
    <t>[R].DILAAVKPDVER.[V]</t>
  </si>
  <si>
    <t>YMR246W [677-688]</t>
  </si>
  <si>
    <t>[K].LQDAVCKDMLSTAK.[S]</t>
  </si>
  <si>
    <t>YMR246W [627-640]</t>
  </si>
  <si>
    <t>[K].RRDILAAVKPDVER.[V]</t>
  </si>
  <si>
    <t>YMR246W [675-688]</t>
  </si>
  <si>
    <t>[R].TGDIAEWTPKGQVK.[I]</t>
  </si>
  <si>
    <t>YMR246W [532-545]</t>
  </si>
  <si>
    <t>YGL135W</t>
  </si>
  <si>
    <t>RPL1B SGDID:S000003103, Chr VII from 254646-255299, Verified ORF, "N-terminally acetylated protein component of the large (60S) ribosomal subunit, nearly identical to Rpl1Ap and has similarity to E. coli L1 and rat L10a ribosomal proteins; rpl1a rpl1b double null mutation is lethal"</t>
  </si>
  <si>
    <t>protein metabolism;RNA metabolism OR transcription;other metabolic processes;transport</t>
  </si>
  <si>
    <t>Pf00687</t>
  </si>
  <si>
    <t>852742; 855881</t>
  </si>
  <si>
    <t>YGL135W; YPL220W</t>
  </si>
  <si>
    <t>RPL1A</t>
  </si>
  <si>
    <t>D6VU14; P0CX43; P53030; sce:YGL135W; sce:YPL220W</t>
  </si>
  <si>
    <t>[K].AGKFPTPVSHNDDLYGK.[V]</t>
  </si>
  <si>
    <t>YGL135W [131-147]</t>
  </si>
  <si>
    <t>[K].AGKFPTPVSHNDDLYGKVTDVR.[S]</t>
  </si>
  <si>
    <t>YGL135W [131-152]</t>
  </si>
  <si>
    <t>[K].SCGVDAMSVDDLKK.[L]</t>
  </si>
  <si>
    <t>YGL135W [79-92]</t>
  </si>
  <si>
    <t>1xCarbamidomethyl [C2]; 1xOxidation [M7]</t>
  </si>
  <si>
    <t>YDL139C</t>
  </si>
  <si>
    <t>SCM3 SGDID:S000002298, Chr IV from 212047-211376, reverse complement, Verified ORF, "Nonhistone component of centromeric chromatin that binds stoichiometrically to CenH3-H4 histones, required for kinetochore assembly; contains nuclear export signal (NES); required for G2/M progression and localization of Cse4p"</t>
  </si>
  <si>
    <t>Pf10384</t>
  </si>
  <si>
    <t>851416</t>
  </si>
  <si>
    <t>SCM3</t>
  </si>
  <si>
    <t>D6VRK9; Q12334; sce:YDL139C</t>
  </si>
  <si>
    <t>[K].KDDGISRPIAER.[N]</t>
  </si>
  <si>
    <t>YDL139C [59-70]</t>
  </si>
  <si>
    <t>[K].TGEIVEDNGHIK.[T]</t>
  </si>
  <si>
    <t>YDL139C [128-139]</t>
  </si>
  <si>
    <t>[K].TKKDDGISRPIAER.[N]</t>
  </si>
  <si>
    <t>YDL139C [57-70]</t>
  </si>
  <si>
    <t>[K].YESIEEQGDLVDLK.[T]</t>
  </si>
  <si>
    <t>YDL139C [114-127]</t>
  </si>
  <si>
    <t>YOR151C</t>
  </si>
  <si>
    <t>RPB2 SGDID:S000005677, Chr XV from 616672-612998, reverse complement, Verified ORF, "RNA polymerase II second largest subunit B150, part of central core; similar to bacterial beta subunit"</t>
  </si>
  <si>
    <t>Pf00562, Pf04560, Pf04561, Pf04563, Pf04565, Pf04566, Pf04567</t>
  </si>
  <si>
    <t>854322</t>
  </si>
  <si>
    <t>RPB2</t>
  </si>
  <si>
    <t>D6W2K8; P08518; Q12738; Q7Z9Y0; sce:YOR151C</t>
  </si>
  <si>
    <t>Estrogen-dependent gene expression; Formation of the Early Elongation Complex; RNA Polymerase II Pre-transcription Events; Formation of TC-NER Pre-Incision Complex; Dual incision in TC-NER; Gap-filling DNA repair synthesis and ligation in TC-NER; TP53 Regulates Transcription of DNA Repair Genes; RNA polymerase II transcribes snRNA genes; mRNA Capping; Processing of Capped Intron-Containing Pre-mRNA; RNA Polymerase II Promoter Escape; RNA Polymerase II Transcription Pre-Initiation And Promoter Opening; RNA Polymerase II Transcription Initiation; RNA Pol II CTD phosphorylation and interaction with CE</t>
  </si>
  <si>
    <t>[R].ARGPMQVLTR.[Q]</t>
  </si>
  <si>
    <t>YOR151C [1107-1116]</t>
  </si>
  <si>
    <t>[R].ETALDFIGRR.[G]</t>
  </si>
  <si>
    <t>YOR151C [328-337]</t>
  </si>
  <si>
    <t>[R].MKHGTYDKLDDDGLIAPGVR.[V]</t>
  </si>
  <si>
    <t>YOR151C [885-904]</t>
  </si>
  <si>
    <t>[K].TTPISPDEEELGQR.[T]</t>
  </si>
  <si>
    <t>YOR151C [915-928]</t>
  </si>
  <si>
    <t>[R].TYEAIDVPGR.[E]</t>
  </si>
  <si>
    <t>YOR151C [136-145]</t>
  </si>
  <si>
    <t>YLR075W</t>
  </si>
  <si>
    <t>RPL10 SGDID:S000004065, Chr XII from 282928-283593, Verified ORF, "Protein component of the large (60S) ribosomal subunit, responsible for joining the 40S and 60S subunits; regulates translation initiation; has similarity to rat L10 ribosomal protein and to members of the QM gene family"</t>
  </si>
  <si>
    <t>Pf00252</t>
  </si>
  <si>
    <t>850764</t>
  </si>
  <si>
    <t>RPL10</t>
  </si>
  <si>
    <t>D6VY76; P41805; sce:YLR075W</t>
  </si>
  <si>
    <t>[R].DAFHLR.[V]</t>
  </si>
  <si>
    <t>YLR075W [83-88]</t>
  </si>
  <si>
    <t>[R].EAGEVKDDGAFVK.[F]</t>
  </si>
  <si>
    <t>YLR075W [186-198]</t>
  </si>
  <si>
    <t>[R].EAGEVKDDGAFVKFLSK.[K]</t>
  </si>
  <si>
    <t>YLR075W [186-202]</t>
  </si>
  <si>
    <t>[K].KGSLENNIR.[E]</t>
  </si>
  <si>
    <t>YLR075W [203-211]</t>
  </si>
  <si>
    <t>YML073C</t>
  </si>
  <si>
    <t>RPL6A SGDID:S000004538, Chr XIII from 124172-124158,123742-123227, reverse complement, Verified ORF, "N-terminally acetylated protein component of the large (60S) ribosomal subunit, has similarity to Rpl6Bp and to rat L6 ribosomal protein; binds to 5.8S rRNA"</t>
  </si>
  <si>
    <t>Pf01159</t>
  </si>
  <si>
    <t>854902</t>
  </si>
  <si>
    <t>RPL6A</t>
  </si>
  <si>
    <t>D6VZA0; Q02326; sce:YML073C</t>
  </si>
  <si>
    <t>[K].AERVEDQKVVDK.[A]</t>
  </si>
  <si>
    <t>YML073C [132-143]</t>
  </si>
  <si>
    <t>[K].EANLFPEQQNK.[E]</t>
  </si>
  <si>
    <t>YML073C [118-128]</t>
  </si>
  <si>
    <t>[K].EANLFPEQQNKEIKAER.[V]</t>
  </si>
  <si>
    <t>YML073C [118-134]</t>
  </si>
  <si>
    <t>[R].YVIATSTK.[V]</t>
  </si>
  <si>
    <t>YML073C [83-90]</t>
  </si>
  <si>
    <t>YOL054W</t>
  </si>
  <si>
    <t>PSH1 SGDID:S000005415, Chr XV from 228613-229833, Uncharacterized ORF, "Nuclear protein, putative RNA polymerase II elongation factor; isolated as Pob3p/Spt16p-binding protein"</t>
  </si>
  <si>
    <t>Pf15227</t>
  </si>
  <si>
    <t>854102</t>
  </si>
  <si>
    <t>PSH1</t>
  </si>
  <si>
    <t>D6W213; Q12161; sce:YOL054W</t>
  </si>
  <si>
    <t>Phospho [S143(96.1)]</t>
  </si>
  <si>
    <t>[K].ELACPQCR.[S]</t>
  </si>
  <si>
    <t>2xCarbamidomethyl [C4; C7]</t>
  </si>
  <si>
    <t>YOL054W [65-72]</t>
  </si>
  <si>
    <t>[R].FRVVLGDSDDE.[-]</t>
  </si>
  <si>
    <t>YOL054W [396-406]</t>
  </si>
  <si>
    <t>[R].NLVLSALKNR.[H]</t>
  </si>
  <si>
    <t>YOL054W [296-305]</t>
  </si>
  <si>
    <t>[K].NSALAVADDSDDGITR.[C]</t>
  </si>
  <si>
    <t>YOL054W [134-149]</t>
  </si>
  <si>
    <t>1xPhospho [S10(96.1)]</t>
  </si>
  <si>
    <t>YOL054W 1xPhospho [S143(96.1)]</t>
  </si>
  <si>
    <t>YOL120C</t>
  </si>
  <si>
    <t>RPL18A SGDID:S000005480, Chr XV from 94402-94291,93843-93395, reverse complement, Verified ORF, "Protein component of the large (60S) ribosomal subunit, identical to Rpl18Bp and has similarity to rat L18 ribosomal protein; intron of RPL18A pre-mRNA forms stem-loop structures that are a target for Rnt1p cleavage leading to degradation"</t>
  </si>
  <si>
    <t>Pf17135</t>
  </si>
  <si>
    <t>854029; 855415</t>
  </si>
  <si>
    <t>YNL301C; YOL120C</t>
  </si>
  <si>
    <t>RPL18A</t>
  </si>
  <si>
    <t>D6W0P3; P07279; P0CX49; sce:YNL301C; sce:YOL120C</t>
  </si>
  <si>
    <t>[K].AGGECITLDQLAVR.[A]</t>
  </si>
  <si>
    <t>YOL120C [117-130]</t>
  </si>
  <si>
    <t>[R].EAVRHFGMGPHKGK.[A]</t>
  </si>
  <si>
    <t>YOL120C [148-161]</t>
  </si>
  <si>
    <t>[K].GQNTLILRGPR.[N]</t>
  </si>
  <si>
    <t>YOL120C [134-144]</t>
  </si>
  <si>
    <t>[K].TVVVVGTVTDDAR.[I]</t>
  </si>
  <si>
    <t>YOL120C [80-92]</t>
  </si>
  <si>
    <t>YBR031W</t>
  </si>
  <si>
    <t>RPL4A SGDID:S000000235, Chr II from 300166-301254, Verified ORF, "N-terminally acetylated protein component of the large (60S) ribosomal subunit, nearly identical to Rpl4Bp and has similarity to E. coli L4 and rat L4 ribosomal proteins"</t>
  </si>
  <si>
    <t>852319</t>
  </si>
  <si>
    <t>RPL4A</t>
  </si>
  <si>
    <t>D6VQ32; P10664; sce:YBR031W</t>
  </si>
  <si>
    <t>[K].TGTKPAAVFTETLKHD.[-]</t>
  </si>
  <si>
    <t>YBR031W [347-362]</t>
  </si>
  <si>
    <t>YGR140W</t>
  </si>
  <si>
    <t>CBF2 SGDID:S000003372, Chr VII from 767434-770304, Verified ORF, "Essential kinetochore protein, component of the CBF3 multisubunit complex that binds to the CDEIII region of the centromere; Cbf2p also binds to the CDEII region possibly forming a different multimeric complex, ubiquitinated in vivo"</t>
  </si>
  <si>
    <t>Pf12550, Pf16787, Pf21400</t>
  </si>
  <si>
    <t>853041</t>
  </si>
  <si>
    <t>CBF2</t>
  </si>
  <si>
    <t>D6VUS0; E9P954; P32504; sce:YGR140W</t>
  </si>
  <si>
    <t>[R].DAIIYHKVTHSAEKK.[D]</t>
  </si>
  <si>
    <t>YGR140W [247-261]</t>
  </si>
  <si>
    <t>[R].DNQPIKKEENIVNEDGPNTSR.[R]</t>
  </si>
  <si>
    <t>YGR140W [646-666]</t>
  </si>
  <si>
    <t>[R].DRDAIIYHK.[V]</t>
  </si>
  <si>
    <t>YGR140W [245-253]</t>
  </si>
  <si>
    <t>[K].YANQCVHSMNK.[S]</t>
  </si>
  <si>
    <t>YGR140W [866-876]</t>
  </si>
  <si>
    <t>YDR342C</t>
  </si>
  <si>
    <t>HXT7 SGDID:S000002750, Chr IV from 1155923-1154211, reverse complement, Verified ORF, "High-affinity glucose transporter of the major facilitator superfamily, nearly identical to Hxt6p, expressed at high basal levels relative to other HXTs, expression repressed by high glucose levels"</t>
  </si>
  <si>
    <t>transport</t>
  </si>
  <si>
    <t>Pf00083</t>
  </si>
  <si>
    <t>851943</t>
  </si>
  <si>
    <t>HXT7</t>
  </si>
  <si>
    <t>D6VSX3; P39004; sce:YDR342C</t>
  </si>
  <si>
    <t>[R].GANYDAEEMTHDDKPLYK.[R]</t>
  </si>
  <si>
    <t>YDR342C [547-564]</t>
  </si>
  <si>
    <t>[K].SASWVPPSRR.[G]</t>
  </si>
  <si>
    <t>YDR343C; YDR342C</t>
  </si>
  <si>
    <t>YDR343C [537-546]; YDR342C [537-546]</t>
  </si>
  <si>
    <t>[R].YLAEVGKIEEAKR.[S]</t>
  </si>
  <si>
    <t>YDR343C [262-274]; YDR342C [262-274]</t>
  </si>
  <si>
    <t>YJR066W</t>
  </si>
  <si>
    <t>TOR1 SGDID:S000003827, Chr X from 559409-566821, Verified ORF, "PIK-related protein kinase and rapamycin target; subunit of TORC1, a complex that controls growth in response to nutrients by regulating translation, transcription, ribosome biogenesis, nutrient transport and autophagy; involved in meiosis"</t>
  </si>
  <si>
    <t>cell cycle OR cell proliferation;cell organization and biogenesis;protein metabolism;RNA metabolism OR transcription;other metabolic processes;stress response;signal transduction;other biological processes</t>
  </si>
  <si>
    <t>853529</t>
  </si>
  <si>
    <t>TOR1</t>
  </si>
  <si>
    <t>D6VWN7; P35169; sce:YJR066W</t>
  </si>
  <si>
    <t>[K].AGDTSVSVTLGK.[M]</t>
  </si>
  <si>
    <t>YJR066W [1417-1428]</t>
  </si>
  <si>
    <t>[K].GAITVEEAANMEAEQQNETKNAR.[A]</t>
  </si>
  <si>
    <t>YJR066W [2395-2417]</t>
  </si>
  <si>
    <t>YDR254W</t>
  </si>
  <si>
    <t>CHL4 SGDID:S000002662, Chr IV from 965110-966486, Verified ORF, "Outer kinetochore protein required for chromosome stability, interacts with kinetochore proteins Ctf19p, Ctf3p, and Iml3p; exhibits a two-hybrid interaction with Mif2p; association with CEN DNA requires Ctf19p"</t>
  </si>
  <si>
    <t>Pf05238</t>
  </si>
  <si>
    <t>851841</t>
  </si>
  <si>
    <t>CHL4</t>
  </si>
  <si>
    <t>D6VSN4; P38907; sce:YDR254W</t>
  </si>
  <si>
    <t>[K].KNEDSGEPVYISR.[Y]</t>
  </si>
  <si>
    <t>YDR254W [363-375]</t>
  </si>
  <si>
    <t>[R].LVLQSISR.[T]</t>
  </si>
  <si>
    <t>YDR254W [223-230]</t>
  </si>
  <si>
    <t>[R].NGKKNEDSGEPVYISR.[Y]</t>
  </si>
  <si>
    <t>YDR254W [360-375]</t>
  </si>
  <si>
    <t>[R].YSSLVPIEK.[V]</t>
  </si>
  <si>
    <t>YDR254W [376-384]</t>
  </si>
  <si>
    <t>YKL022C</t>
  </si>
  <si>
    <t>CDC16 SGDID:S000001505, Chr XI from 396891-394369, reverse complement, Verified ORF, "Subunit of the anaphase-promoting complex/cyclosome (APC/C), which is a ubiquitin-protein ligase required for degradation of anaphase inhibitors, including mitotic cyclins, during the metaphase/anaphase transition; required for sporulation"</t>
  </si>
  <si>
    <t>cell cycle OR cell proliferation;protein metabolism;other metabolic processes;other biological processes</t>
  </si>
  <si>
    <t>Pf12895</t>
  </si>
  <si>
    <t>853846</t>
  </si>
  <si>
    <t>CDC16</t>
  </si>
  <si>
    <t>D6VXR3; P09798; sce:YKL022C</t>
  </si>
  <si>
    <t>[K].LADNVDVVR.[S]</t>
  </si>
  <si>
    <t>YKL022C [459-467]</t>
  </si>
  <si>
    <t>[K].RSSLTYDPVNMAK.[R]</t>
  </si>
  <si>
    <t>YKL022C [787-799]</t>
  </si>
  <si>
    <t>[K].SNEILAKDYK.[L]</t>
  </si>
  <si>
    <t>YKL022C [449-458]</t>
  </si>
  <si>
    <t>[R].TQQSLPTDAQNDR.[L]</t>
  </si>
  <si>
    <t>YKL022C [70-82]</t>
  </si>
  <si>
    <t>[K].VDICYTQCK.[F]</t>
  </si>
  <si>
    <t>2xCarbamidomethyl [C4; C8]</t>
  </si>
  <si>
    <t>YKL022C [470-478]</t>
  </si>
  <si>
    <t>YJL058C</t>
  </si>
  <si>
    <t>BIT61 SGDID:S000003594, Chr X from 327868-326237, reverse complement, Verified ORF, "Subunit of TORC2 (Tor2p-Lst8p-Avo1-Avo2-Tsc11p-Bit61p-Slm1p-Slm2p), a membrane-associated complex that regulates cell cycle-dependent actin cytoskeletal dynamics during polarized growth and cell wall integrity"</t>
  </si>
  <si>
    <t>Pf08539</t>
  </si>
  <si>
    <t>853388</t>
  </si>
  <si>
    <t>BIT61</t>
  </si>
  <si>
    <t>D6VWC4; P47041; sce:YJL058C</t>
  </si>
  <si>
    <t>[K].KLSSDAISITQK.[S]</t>
  </si>
  <si>
    <t>YJL058C [137-148]</t>
  </si>
  <si>
    <t>[K].LSSDAISITQK.[S]</t>
  </si>
  <si>
    <t>YJL058C [138-148]</t>
  </si>
  <si>
    <t>[R].QTLVDTSNDDVYSIK.[N]</t>
  </si>
  <si>
    <t>YJL058C [47-61]</t>
  </si>
  <si>
    <t>[R].SKVSVASNHSLR.[S]</t>
  </si>
  <si>
    <t>YJL058C [91-102]</t>
  </si>
  <si>
    <t>YJR060W</t>
  </si>
  <si>
    <t>CBF1 SGDID:S000003821, Chr X from 548752-549807, Verified ORF, "Helix-loop-helix protein that binds the motif CACRTG, which is present at several sites including MET gene promoters and centromere DNA element I (CDEI); required for nucleosome positioning at this motif; targets Isw1p to DNA"</t>
  </si>
  <si>
    <t>Pf00010</t>
  </si>
  <si>
    <t>853523</t>
  </si>
  <si>
    <t>CBF1</t>
  </si>
  <si>
    <t>D6VWN1; P17106; P17623; Q6Q5N1; sce:YJR060W</t>
  </si>
  <si>
    <t>[R].GRKPTTLATTDEWK.[K]</t>
  </si>
  <si>
    <t>YJR060W [207-220]</t>
  </si>
  <si>
    <t>[R].KRGYNEEQNYSEAR.[K]</t>
  </si>
  <si>
    <t>YJR060W [22-35]</t>
  </si>
  <si>
    <t>[K].LSTEDEEIHSAR.[K]</t>
  </si>
  <si>
    <t>YJR060W [10-21]</t>
  </si>
  <si>
    <t>[-].MNSLANNNKLSTEDEEIHSAR.[K]</t>
  </si>
  <si>
    <t>YJR060W [1-21]</t>
  </si>
  <si>
    <t>YJR060W 1xAcetyl [N-Term]</t>
  </si>
  <si>
    <t>YDL082W</t>
  </si>
  <si>
    <t>RPL13A SGDID:S000002240, Chr IV from 308424-308427,308793-309388, Verified ORF, "Protein component of the large (60S) ribosomal subunit, nearly identical to Rpl13Bp; not essential for viability; has similarity to rat L13 ribosomal protein"</t>
  </si>
  <si>
    <t>Pf01294</t>
  </si>
  <si>
    <t>851477</t>
  </si>
  <si>
    <t>RPL13A</t>
  </si>
  <si>
    <t>D6VRR7; Q12690; sce:YDL082W</t>
  </si>
  <si>
    <t>[R].AVQDNGESAFR.[T]</t>
  </si>
  <si>
    <t>YDL082W [158-168]</t>
  </si>
  <si>
    <t>[R].LKEYQSKIIVFPR.[DN]</t>
  </si>
  <si>
    <t>YDL082W [116-128]</t>
  </si>
  <si>
    <t>[R].NQEIFDANVQR.[L]</t>
  </si>
  <si>
    <t>YDL082W [105-115]</t>
  </si>
  <si>
    <t>YLR029C</t>
  </si>
  <si>
    <t>RPL15A SGDID:S000004019, Chr XII from 202591-201977, reverse complement, Verified ORF, "Protein component of the large (60S) ribosomal subunit, nearly identical to Rpl15Bp and has similarity to rat L15 ribosomal protein; binds to 5.8 S rRNA"</t>
  </si>
  <si>
    <t>Pf00827</t>
  </si>
  <si>
    <t>850716</t>
  </si>
  <si>
    <t>RPL15A</t>
  </si>
  <si>
    <t>D6VY31; P05748; sce:YLR029C</t>
  </si>
  <si>
    <t>[K].GATYGKPTNQGVNELK.[Y]</t>
  </si>
  <si>
    <t>YLR029C [78-93]</t>
  </si>
  <si>
    <t>[K].QGFVIYRVR.[V]</t>
  </si>
  <si>
    <t>YLR029C [57-65]</t>
  </si>
  <si>
    <t>[K].RQNTLSLWR.[Y]</t>
  </si>
  <si>
    <t>YLR029C [193-201]</t>
  </si>
  <si>
    <t>YOR004W</t>
  </si>
  <si>
    <t>UTP23 SGDID:S000005530, Chr XV from 333593-334357, Verified ORF, "Essential nucleolar protein that is a component of the SSU (small subunit) processome involved in 40S ribosomal subunit biogenesis; has homology to PINc domain protein Fcf1p, although the PINc domain of Utp23p is not required for function"</t>
  </si>
  <si>
    <t>Pf04900</t>
  </si>
  <si>
    <t>854165</t>
  </si>
  <si>
    <t>UTP23</t>
  </si>
  <si>
    <t>D6W270; Q12339; sce:YOR004W</t>
  </si>
  <si>
    <t>[K].LQESGDGSGKESITK.[K]</t>
  </si>
  <si>
    <t>YOR004W [179-193]</t>
  </si>
  <si>
    <t>[K].ITEEQKLYK.[G]</t>
  </si>
  <si>
    <t>YOR004W [161-169]</t>
  </si>
  <si>
    <t>[K].SNTNVPVSNGTTAAQ.[-]</t>
  </si>
  <si>
    <t>YOR004W [240-254]</t>
  </si>
  <si>
    <t>[R].TVPGVPLIHLTR.[S]</t>
  </si>
  <si>
    <t>YOR004W [132-143]</t>
  </si>
  <si>
    <t>[R].YVVASQDIDLR.[R]</t>
  </si>
  <si>
    <t>YOR004W [117-127]</t>
  </si>
  <si>
    <t>YDR447C</t>
  </si>
  <si>
    <t>RPS17B SGDID:S000002855, Chr IV from 1355546-1355544,1355229-1354822, reverse complement, Verified ORF, "Ribosomal protein 51 (rp51) of the small (40s) subunit; nearly identical to Rps17Ap and has similarity to rat S17 ribosomal protein"</t>
  </si>
  <si>
    <t>Pf00833</t>
  </si>
  <si>
    <t>852058</t>
  </si>
  <si>
    <t>RPS17B</t>
  </si>
  <si>
    <t>D6VT72; P14127; sce:YDR447C</t>
  </si>
  <si>
    <t>[R].KDQYVPEVSALDLSR.[S]</t>
  </si>
  <si>
    <t>YDR447C [81-95]</t>
  </si>
  <si>
    <t>[K].IAGYTTHLMKR.[I]</t>
  </si>
  <si>
    <t>YDR447C [50-60]</t>
  </si>
  <si>
    <t>[R].LCDEIATIQSK.[R]</t>
  </si>
  <si>
    <t>YDR447C [34-44]</t>
  </si>
  <si>
    <t>[R].LCDEIATIQSKR.[L]</t>
  </si>
  <si>
    <t>YDR447C [34-45]</t>
  </si>
  <si>
    <t>YGL061C</t>
  </si>
  <si>
    <t>DUO1 SGDID:S000003029, Chr VII from 389714-388971, reverse complement, Verified ORF, "Essential subunit of the Dam1 complex (aka DASH complex), couples kinetochores to the force produced by MT depolymerization thereby aiding in chromosome segregation; is transferred to the kinetochore prior to mitosis"</t>
  </si>
  <si>
    <t>Pf08651</t>
  </si>
  <si>
    <t>852819</t>
  </si>
  <si>
    <t>DUO1</t>
  </si>
  <si>
    <t>D6VU80; P53168; sce:YGL061C</t>
  </si>
  <si>
    <t>Phospho [T30(100); T31(100)]</t>
  </si>
  <si>
    <t>[R].SNLNNTTNKFPK.[S]</t>
  </si>
  <si>
    <t>2xPhospho [T6(100); T7(100)]</t>
  </si>
  <si>
    <t>YGL061C [25-36]</t>
  </si>
  <si>
    <t>YGL061C 2xPhospho [T30(100); T31(100)]</t>
  </si>
  <si>
    <t>[K].STGGGASDNISANSNSIR.[S]</t>
  </si>
  <si>
    <t>YGL061C [37-54]</t>
  </si>
  <si>
    <t>[R].VTNRWTKPTASSSR.[K]</t>
  </si>
  <si>
    <t>YGL061C [230-243]</t>
  </si>
  <si>
    <t>YCL061C</t>
  </si>
  <si>
    <t>MRC1 SGDID:S000000566, Chr III from 22106-18816, reverse complement, Verified ORF, "S-phase checkpoint protein found at replication forks, required for DNA replication; also required for Rad53p activation during DNA replication stress, where it forms a replication-pausing complex with Tof1p and is phosphorylated by Mec1p"</t>
  </si>
  <si>
    <t>cell cycle OR cell proliferation;cell organization and biogenesis;DNA metabolism;other metabolic processes;stress response;signal transduction;other biological processes</t>
  </si>
  <si>
    <t>Pf09444</t>
  </si>
  <si>
    <t>850297</t>
  </si>
  <si>
    <t>MRC1</t>
  </si>
  <si>
    <t>D6VQV6; P25588; P25589; P27513; P87003; Q07218; Q8NIN2; sce:YCL061C</t>
  </si>
  <si>
    <t>Activation of ATR in response to replication stress; Ub-specific processing proteases</t>
  </si>
  <si>
    <t>[R].IQHGNDEAIEDLYTLK.[Q]</t>
  </si>
  <si>
    <t>YCL061C [939-954]</t>
  </si>
  <si>
    <t>[K].SFTNSQTDSTTSK.[T]</t>
  </si>
  <si>
    <t>YCL061C [961-973]</t>
  </si>
  <si>
    <t>[K].VIISEDFVQK.[S]</t>
  </si>
  <si>
    <t>YCL061C [908-917]</t>
  </si>
  <si>
    <t>YDR145W</t>
  </si>
  <si>
    <t>TAF12 SGDID:S000002552, Chr IV from 746736-748355, Verified ORF, "Subunit (61/68 kDa) of TFIID and SAGA complexes, involved in RNA polymerase II transcription initiation and in chromatin modification, similar to histone H2A"</t>
  </si>
  <si>
    <t>Pf03847</t>
  </si>
  <si>
    <t>851723</t>
  </si>
  <si>
    <t>TAF12</t>
  </si>
  <si>
    <t>D6VSC8; Q03761; sce:YDR145W</t>
  </si>
  <si>
    <t>RNA Polymerase II Pre-transcription Events; RNA Polymerase II Promoter Escape; RNA Polymerase II Transcription Pre-Initiation And Promoter Opening; RNA Polymerase II Transcription Initiation</t>
  </si>
  <si>
    <t>[R].LEQEINK.[Q]</t>
  </si>
  <si>
    <t>YDR145W [176-182]</t>
  </si>
  <si>
    <t>[R].SNRPTITGGSAMNASALNTPATTK.[L]</t>
  </si>
  <si>
    <t>YDR145W [380-403]</t>
  </si>
  <si>
    <t>[K].SQQQQQNTITATNNPR.[G]</t>
  </si>
  <si>
    <t>YDR145W [304-319]</t>
  </si>
  <si>
    <t>[R].VQQQQQQQQQQQQQQQQQQQQQQQR.[Q]</t>
  </si>
  <si>
    <t>YDR145W [253-277]</t>
  </si>
  <si>
    <t>YMR068W</t>
  </si>
  <si>
    <t>AVO2 SGDID:S000004672, Chr XIII from 406303-407583, Verified ORF, "Component of a complex containing the Tor2p kinase and other proteins, which may have a role in regulation of cell growth"</t>
  </si>
  <si>
    <t>Pf00023</t>
  </si>
  <si>
    <t>855090</t>
  </si>
  <si>
    <t>AVO2</t>
  </si>
  <si>
    <t>D6VZP2; Q04749; sce:YMR068W</t>
  </si>
  <si>
    <t>[R].RVSLLNIPISKLR.[N]</t>
  </si>
  <si>
    <t>YMR068W [405-417]</t>
  </si>
  <si>
    <t>[R].SSITNPVFNPR.[K]</t>
  </si>
  <si>
    <t>YMR068W [272-282]</t>
  </si>
  <si>
    <t>[R].VSLLNIPISKLR.[N]</t>
  </si>
  <si>
    <t>YMR068W [406-417]</t>
  </si>
  <si>
    <t>[R].YLLPNKSNDNVR.[G]</t>
  </si>
  <si>
    <t>YMR068W [344-355]</t>
  </si>
  <si>
    <t>YER093C</t>
  </si>
  <si>
    <t>TSC11 SGDID:S000000895, Chr V from 347608-343316, reverse complement, Verified ORF, "Subunit of TORC2 (Tor2p-Lst8p-Avo1-Avo2-Tsc11p-Bit61p), a membrane-associated complex that regulates actin cytoskeletal dynamics during polarized growth and cell wall integrity; involved in sphingolipid metabolism; contains a RasGEFN domain"</t>
  </si>
  <si>
    <t>cell organization and biogenesis;other metabolic processes;signal transduction;other biological processes</t>
  </si>
  <si>
    <t>Pf14663, Pf14664, Pf14666, Pf14668</t>
  </si>
  <si>
    <t>856828</t>
  </si>
  <si>
    <t>TSC11</t>
  </si>
  <si>
    <t>D3DM00; P40061; sce:YER093C</t>
  </si>
  <si>
    <t>Phospho [T55(80.8)]</t>
  </si>
  <si>
    <t>[R].FLSYNEHK.[W]</t>
  </si>
  <si>
    <t>YER093C [1238-1245]</t>
  </si>
  <si>
    <t>[K].NITSSSPSTITNESSK.[R]</t>
  </si>
  <si>
    <t>1xPhospho [T11(80.8)]</t>
  </si>
  <si>
    <t>YER093C [45-60]</t>
  </si>
  <si>
    <t>YER093C 1xPhospho [T55(80.8)]</t>
  </si>
  <si>
    <t>[K].NITSSSPSTITNESSKR.[N]</t>
  </si>
  <si>
    <t>YER093C [45-61]</t>
  </si>
  <si>
    <t>[R].RRSVTNTTPLLTPR.[H]</t>
  </si>
  <si>
    <t>YER093C [17-30]</t>
  </si>
  <si>
    <t>[K].SDGDLIEK.[C]</t>
  </si>
  <si>
    <t>YER093C [1262-1269]</t>
  </si>
  <si>
    <t>YPL018W</t>
  </si>
  <si>
    <t>CTF19 SGDID:S000005939, Chr XVI from 517649-518758, Verified ORF, "Outer kinetochore protein, required for accurate mitotic chromosome segregation; component of the kinetochore sub-complex COMA (Ctf19p, Okp1p, Mcm21p, Ame1p) that functions as a platform for kinetochore assembly"</t>
  </si>
  <si>
    <t>856089</t>
  </si>
  <si>
    <t>CTF19</t>
  </si>
  <si>
    <t>D6W3Z4; Q02732; sce:YPL018W</t>
  </si>
  <si>
    <t>[R].ALKLQEEK.[D]</t>
  </si>
  <si>
    <t>YPL018W [54-61]</t>
  </si>
  <si>
    <t>[R].CYLMNNSDSLIVER.[V]</t>
  </si>
  <si>
    <t>YPL018W [271-284]</t>
  </si>
  <si>
    <t>[R].DRVHNDGIEVLVVNYK.[F]</t>
  </si>
  <si>
    <t>YPL018W [173-188]</t>
  </si>
  <si>
    <t>[R].INGLTNLQK.[E]</t>
  </si>
  <si>
    <t>YPL018W [128-136]</t>
  </si>
  <si>
    <t>[R].VHNDGIEVLVVNYK.[F]</t>
  </si>
  <si>
    <t>YPL018W [175-188]</t>
  </si>
  <si>
    <t>YLR249W</t>
  </si>
  <si>
    <t>YEF3 SGDID:S000004239, Chr XII from 636782-639916, Verified ORF, "Translational elongation factor 3, stimulates the binding of aminoacyl-tRNA (AA-tRNA) to ribosomes by releasing EF-1 alpha from the ribosomal complex; contains two ABC cassettes; binds and hydrolyses ATP"</t>
  </si>
  <si>
    <t>cell organization and biogenesis;protein metabolism;other metabolic processes;other biological processes</t>
  </si>
  <si>
    <t>Pf00005, Pf17947</t>
  </si>
  <si>
    <t>850951</t>
  </si>
  <si>
    <t>YEF3</t>
  </si>
  <si>
    <t>D6VYP7; O93815; P16521; Q06558; sce:YLR249W</t>
  </si>
  <si>
    <t>[K].ATETVDNKDIER.[F]</t>
  </si>
  <si>
    <t>YLR249W [197-208]</t>
  </si>
  <si>
    <t>[K].LSSAELR.[K]</t>
  </si>
  <si>
    <t>YLR249W [1014-1020]</t>
  </si>
  <si>
    <t>[K].NLTEEVWAVKDGR.[M]</t>
  </si>
  <si>
    <t>YLR249W [958-970]</t>
  </si>
  <si>
    <t>[R].YGICGPNGCGK.[S]</t>
  </si>
  <si>
    <t>2xCarbamidomethyl [C4; C9]</t>
  </si>
  <si>
    <t>YLR249W [459-469]</t>
  </si>
  <si>
    <t>YPL231W</t>
  </si>
  <si>
    <t>FAS2 SGDID:S000006152, Chr XVI from 108652-114315, Verified ORF, "Alpha subunit of fatty acid synthetase, which catalyzes the synthesis of long-chain saturated fatty acids; contains beta-ketoacyl reductase and beta-ketoacyl synthase activities; phosphorylated"</t>
  </si>
  <si>
    <t>cytosol;other cell component</t>
  </si>
  <si>
    <t>Pf00109, Pf01648, Pf02801, Pf18314, Pf18325</t>
  </si>
  <si>
    <t>855845</t>
  </si>
  <si>
    <t>FAS2</t>
  </si>
  <si>
    <t>D6W3D9; P19097; Q12533; sce:YPL231W</t>
  </si>
  <si>
    <t>[K].AKYETSILEHSGIR.[L]</t>
  </si>
  <si>
    <t>YPL231W [1091-1104]</t>
  </si>
  <si>
    <t>[K].ATSNTLEEFEHGRTPAEMSRPATTTR.[N]</t>
  </si>
  <si>
    <t>YPL231W [1348-1373]</t>
  </si>
  <si>
    <t>[R].KAVSIETALEHK.[V]</t>
  </si>
  <si>
    <t>YPL231W [955-966]</t>
  </si>
  <si>
    <t>[K].SLDSIPMSK.[T]</t>
  </si>
  <si>
    <t>YPL231W [162-170]</t>
  </si>
  <si>
    <t>YLR342W</t>
  </si>
  <si>
    <t>FKS1 SGDID:S000004334, Chr XII from 809997-815627, Verified ORF, "Catalytic subunit of 1,3-beta-D-glucan synthase, functionally redundant with alternate catalytic subunit Gsc2p; binds to regulatory subunit Rho1p; involved in cell wall synthesis and maintenance; localizes to sites of cell wall remodeling"</t>
  </si>
  <si>
    <t>cell cycle OR cell proliferation;cell organization and biogenesis;other metabolic processes;other biological processes</t>
  </si>
  <si>
    <t>plasma membrane;other membranes;cytoskeleton;other cell component</t>
  </si>
  <si>
    <t>Pf02364, Pf14288</t>
  </si>
  <si>
    <t>851055</t>
  </si>
  <si>
    <t>FKS1</t>
  </si>
  <si>
    <t>D6VYY0; P38631; Q53YZ4; Q6TKS9; Q6TKT0; sce:YLR342W</t>
  </si>
  <si>
    <t>[K].FKPHELENAEFLLR.[A]</t>
  </si>
  <si>
    <t>YLR342W [1010-1023]</t>
  </si>
  <si>
    <t>[K].LVGDESEKAAGDASR.[A]</t>
  </si>
  <si>
    <t>YLR342W [1540-1554]</t>
  </si>
  <si>
    <t>[K].IVLEDGTKLIELPLEER.[Y]</t>
  </si>
  <si>
    <t>YLR342W [406-422]</t>
  </si>
  <si>
    <t>[R].YEEQTTNHPVAIVGAR.[E]</t>
  </si>
  <si>
    <t>YLR342W [1139-1154]</t>
  </si>
  <si>
    <t>YBR181C</t>
  </si>
  <si>
    <t>RPS6B SGDID:S000000385, Chr II from 592769-592764,592411-591707, reverse complement, Verified ORF, "Protein component of the small (40S) ribosomal subunit; identical to Rps6Ap and has similarity to rat S6 ribosomal protein"</t>
  </si>
  <si>
    <t>Pf01092</t>
  </si>
  <si>
    <t>852479; 856015</t>
  </si>
  <si>
    <t>YBR181C; YPL090C</t>
  </si>
  <si>
    <t>RPS6A</t>
  </si>
  <si>
    <t>D6VQH5; P02365; P05751; P0CX37; Q02894; sce:YBR181C; sce:YPL090C</t>
  </si>
  <si>
    <t>L13a-mediated translational silencing of Ceruloplasmin expression; SRP-dependent cotranslational protein targeting to membrane; Formation of a pool of free 40S subunits; GTP hydrolysis and joining of the 60S ribosomal subunit; Nonsense Mediated Decay (NMD) independent of the Exon Junction Complex (EJC); Nonsense Mediated Decay (NMD) enhanced by the Exon Junction Complex (EJC); Translation initiation complex formation; Formation of the ternary complex, and subsequently, the 43S complex; Ribosomal scanning and start codon recognition; Major pathway of rRNA processing in the nucleolus and cytosol; mTORC1-mediated signalling</t>
  </si>
  <si>
    <t>[R].IGQEVDGEAVGDEFKGYVFK.[I]</t>
  </si>
  <si>
    <t>YBR181C [32-51]</t>
  </si>
  <si>
    <t>[K].ISGGNDKQGFPMK.[Q]</t>
  </si>
  <si>
    <t>YBR181C [52-64]</t>
  </si>
  <si>
    <t>[K].TFEIDDEHR.[I]</t>
  </si>
  <si>
    <t>YBR181C [15-23]</t>
  </si>
  <si>
    <t>YDL140C</t>
  </si>
  <si>
    <t>RPO21 SGDID:S000002299, Chr IV from 210562-205361, reverse complement, Verified ORF, "RNA polymerase II largest subunit B220, part of central core; phosphorylation of C-terminal heptapeptide repeat domain regulates association with transcription and splicing factors; similar to bacterial beta-prime"</t>
  </si>
  <si>
    <t>DNA metabolism;RNA metabolism OR transcription;other metabolic processes;stress response</t>
  </si>
  <si>
    <t>Pf00623, Pf04983, Pf04990, Pf04992, Pf04997, Pf04998, Pf05000, Pf05001</t>
  </si>
  <si>
    <t>851415</t>
  </si>
  <si>
    <t>RPO21</t>
  </si>
  <si>
    <t>D6VRK8; P04050; Q12364; Q92315; sce:YDL140C</t>
  </si>
  <si>
    <t>[R].EITETIAEAK.[K]</t>
  </si>
  <si>
    <t>YDL140C [678-687]</t>
  </si>
  <si>
    <t>[K].TPSLTVYLEPGHAADQEQAK.[L]</t>
  </si>
  <si>
    <t>YDL140C [1113-1132]</t>
  </si>
  <si>
    <t>[K].TVGSSNGGLIHVVTR.[E]</t>
  </si>
  <si>
    <t>YDL140C [621-635]</t>
  </si>
  <si>
    <t>YGR085C</t>
  </si>
  <si>
    <t>RPL11B SGDID:S000003317, Chr VII from 648911-648387, reverse complement, Verified ORF, "Protein component of the large (60S) ribosomal subunit, nearly identical to Rpl11Ap; involved in ribosomal assembly; depletion causes degradation of proteins and RNA of the 60S subunit; has similarity to E. coli L5 and rat L11"</t>
  </si>
  <si>
    <t>Pf00281, Pf00673</t>
  </si>
  <si>
    <t>852976</t>
  </si>
  <si>
    <t>RPL11B</t>
  </si>
  <si>
    <t>D6VUL7; P06380; Q3E757; sce:YGR085C</t>
  </si>
  <si>
    <t>[K].AEEILER.[G]</t>
  </si>
  <si>
    <t>YGR085C [76-82]</t>
  </si>
  <si>
    <t>[R].ASKVLEQLSGQTPVQSK.[A]</t>
  </si>
  <si>
    <t>YGR085C [33-49]</t>
  </si>
  <si>
    <t>[K].QKYDADVLDK.[-]</t>
  </si>
  <si>
    <t>YGR085C [165-174]</t>
  </si>
  <si>
    <t>YPL249C-A</t>
  </si>
  <si>
    <t>RPL36B SGDID:S000006438, Chr XVI from 76239-76224,75985-75699, reverse complement, Verified ORF, "Protein component of the large (60S) ribosomal subunit, nearly identical to Rpl36Ap and has similarity to rat L36 ribosomal protein; binds to 5.8 S rRNA"</t>
  </si>
  <si>
    <t>Pf01158</t>
  </si>
  <si>
    <t>855826</t>
  </si>
  <si>
    <t>RPL36B</t>
  </si>
  <si>
    <t>D6W3C1; O14455; sce:YPL249C-A</t>
  </si>
  <si>
    <t>[K].KVTQMTPAPK.[I]</t>
  </si>
  <si>
    <t>YPL249C-A [16-25]</t>
  </si>
  <si>
    <t>[K].TGIAIGLNK.[G]</t>
  </si>
  <si>
    <t>YPL249C-A [5-13]</t>
  </si>
  <si>
    <t>[K].TGIAIGLNKGKK.[V]</t>
  </si>
  <si>
    <t>YPL249C-A [5-16]</t>
  </si>
  <si>
    <t>[K].VTQMTPAPK.[I]</t>
  </si>
  <si>
    <t>YPL249C-A [17-25]</t>
  </si>
  <si>
    <t>YOR290C</t>
  </si>
  <si>
    <t>SNF2 SGDID:S000005816, Chr XV from 860257-855146, reverse complement, Verified ORF, "Catalytic subunit of the SWI/SNF chromatin remodeling complex involved in transcriptional regulation; contains DNA-stimulated ATPase activity; functions interdependently in transcriptional activation with Snf5p and Snf6p"</t>
  </si>
  <si>
    <t>cell organization and biogenesis;DNA metabolism;other metabolic processes;stress response;other biological processes</t>
  </si>
  <si>
    <t>Pf00176, Pf00271, Pf00439, Pf08880, Pf14619</t>
  </si>
  <si>
    <t>854465</t>
  </si>
  <si>
    <t>SNF2</t>
  </si>
  <si>
    <t>D6W2Y8; P22082; sce:YOR290C</t>
  </si>
  <si>
    <t>[R].LLEKSELPDIYSR.[D]</t>
  </si>
  <si>
    <t>YOR290C [1317-1329]</t>
  </si>
  <si>
    <t>[R].NAPLDSKDENFASVSPAGPSSVHNAK.[N]</t>
  </si>
  <si>
    <t>YOR290C [344-369]</t>
  </si>
  <si>
    <t>[K].THTEQNNPPKPQKPVPLNVLQDQYK.[E]</t>
  </si>
  <si>
    <t>YOR290C [411-435]</t>
  </si>
  <si>
    <t>YLR175W</t>
  </si>
  <si>
    <t>CBF5 SGDID:S000004165, Chr XII from 506136-507587, Verified ORF, "Pseudouridine synthase catalytic subunit of box H/ACA small nucleolar ribonucleoprotein particles (snoRNPs), acts on both large and small rRNAs and on snRNA U2"</t>
  </si>
  <si>
    <t>cell cycle OR cell proliferation;RNA metabolism OR transcription;other metabolic processes;other biological processes</t>
  </si>
  <si>
    <t>Pf01472, Pf01509, Pf08068, Pf16198</t>
  </si>
  <si>
    <t>850872</t>
  </si>
  <si>
    <t>CBF5</t>
  </si>
  <si>
    <t>D6VYH9; P33322; sce:YLR175W</t>
  </si>
  <si>
    <t>Telomere Extension By Telomerase</t>
  </si>
  <si>
    <t>Phospho [T378(100)]</t>
  </si>
  <si>
    <t>[R].SGHYTPIPAGSSPLKR.[D]</t>
  </si>
  <si>
    <t>YLR175W [36-51]</t>
  </si>
  <si>
    <t>[R].VNENTPEQWKK.[E]</t>
  </si>
  <si>
    <t>YLR175W [374-384]</t>
  </si>
  <si>
    <t>1xPhospho [T5(100)]</t>
  </si>
  <si>
    <t>YLR175W 1xPhospho [T378(100)]</t>
  </si>
  <si>
    <t>K1C10_HUMAN</t>
  </si>
  <si>
    <t>[KR].DAEAWFNEK.[S]</t>
  </si>
  <si>
    <t>sp [335-343]</t>
  </si>
  <si>
    <t>[KR].LAADDFR.[TLVAI]</t>
  </si>
  <si>
    <t>sp [229-235]</t>
  </si>
  <si>
    <t>[R].LKYENEVALR.[Q]</t>
  </si>
  <si>
    <t>sp [236-245]</t>
  </si>
  <si>
    <t>[R].SQYEQLAEQNR.[K]</t>
  </si>
  <si>
    <t>sp [323-333]</t>
  </si>
  <si>
    <t>YER131W</t>
  </si>
  <si>
    <t>RPS26B SGDID:S000000933, Chr V from 423948-424307, Verified ORF, "Protein component of the small (40S) ribosomal subunit; nearly identical to Rps26Ap and has similarity to rat S26 ribosomal protein"</t>
  </si>
  <si>
    <t>Pf01283</t>
  </si>
  <si>
    <t>856868</t>
  </si>
  <si>
    <t>RPS26B</t>
  </si>
  <si>
    <t>A2TBN5; D3DM37; P39939; Q6B2E8; sce:YER131W</t>
  </si>
  <si>
    <t>[R].FNRDNKVSPAAAAK.[K]</t>
  </si>
  <si>
    <t>YER131W [103-116]</t>
  </si>
  <si>
    <t>[R].MAIRNIVEAAAVR.[D]</t>
  </si>
  <si>
    <t>YER131W [39-51]</t>
  </si>
  <si>
    <t>[R].NIVEAAAVR.[D]</t>
  </si>
  <si>
    <t>YER131W [43-51]</t>
  </si>
  <si>
    <t>YHR186C</t>
  </si>
  <si>
    <t>KOG1 SGDID:S000001229, Chr VIII from 480672-475999, reverse complement, Verified ORF, "Subunit of TORC1, a rapamycin-sensitive complex involved in growth control that contains Tor1p or Tor2p, Lst8p and Tco89p; contains four HEAT repeats and seven WD-40 repeats; may act as a scaffold protein to couple TOR and its effectors"</t>
  </si>
  <si>
    <t>stress response;signal transduction;other biological processes</t>
  </si>
  <si>
    <t>Pf02985, Pf14538</t>
  </si>
  <si>
    <t>856593</t>
  </si>
  <si>
    <t>KOG1</t>
  </si>
  <si>
    <t>D3DLD4; P38873; sce:YHR186C</t>
  </si>
  <si>
    <t>HSF1-dependent transactivation; Amino acids regulate mTORC1</t>
  </si>
  <si>
    <t>[K].KQEADEPGSVEYNAR.[L]</t>
  </si>
  <si>
    <t>YHR186C [1159-1173]</t>
  </si>
  <si>
    <t>[R].IFLMQSPLKDSK.[Y]</t>
  </si>
  <si>
    <t>YHR186C [299-310]</t>
  </si>
  <si>
    <t>[R].NETIIQETQGEK.[K]</t>
  </si>
  <si>
    <t>YHR186C [1180-1191]</t>
  </si>
  <si>
    <t>[K].QGVWINNVHLQR.[G]</t>
  </si>
  <si>
    <t>YHR186C [1401-1412]</t>
  </si>
  <si>
    <t>YIL021W</t>
  </si>
  <si>
    <t>RPB3 SGDID:S000001283, Chr IX from 312903-313859, Verified ORF, "RNA polymerase II third largest subunit B44, part of central core; similar to prokaryotic alpha subunit"</t>
  </si>
  <si>
    <t>Pf01000, Pf01193</t>
  </si>
  <si>
    <t>854791</t>
  </si>
  <si>
    <t>RPB3</t>
  </si>
  <si>
    <t>D6VVQ8; P16370; sce:YIL021W</t>
  </si>
  <si>
    <t>Estrogen-dependent gene expression; Formation of TC-NER Pre-Incision Complex; Dual incision in TC-NER; Gap-filling DNA repair synthesis and ligation in TC-NER; Formation of the Early Elongation Complex; RNA Polymerase II Pre-transcription Events; TP53 Regulates Transcription of DNA Repair Genes; RNA polymerase II transcribes snRNA genes; mRNA Capping; Processing of Capped Intron-Containing Pre-mRNA; RNA Polymerase II Promoter Escape; RNA Polymerase II Transcription Pre-Initiation And Promoter Opening; RNA Polymerase II Transcription Initiation; RNA Pol II CTD phosphorylation and interaction with CE</t>
  </si>
  <si>
    <t>[K].HTDYWYEQDSAKEWPQSK.[N]</t>
  </si>
  <si>
    <t>YIL021W [188-205]</t>
  </si>
  <si>
    <t>[R].NIGHPIIQDKEGNGVLICK.[L]</t>
  </si>
  <si>
    <t>YIL021W [128-146]</t>
  </si>
  <si>
    <t>YDR343C</t>
  </si>
  <si>
    <t>HXT6 SGDID:S000002751, Chr IV from 1161315-1159603, reverse complement, Verified ORF, "High-affinity glucose transporter of the major facilitator superfamily, nearly identical to Hxt7p, expressed at high basal levels relative to other HXTs, repression of expression by high glucose requires SNF3"</t>
  </si>
  <si>
    <t>other membranes;mitochondrion</t>
  </si>
  <si>
    <t>851944</t>
  </si>
  <si>
    <t>HXT6</t>
  </si>
  <si>
    <t>D6VSX4; P39003; sce:YDR343C</t>
  </si>
  <si>
    <t>[R].GANYDAEEMAHDDKPLYKR.[M]</t>
  </si>
  <si>
    <t>YDR343C [547-565]</t>
  </si>
  <si>
    <t>YMR116C</t>
  </si>
  <si>
    <t>ASC1 SGDID:S000004722, Chr XIII from 500687-500151,499877-499455, reverse complement, Verified ORF, "G-protein beta subunit and guanine nucleotide dissociation inhibitor for Gpa2p; ortholog of RACK1 that inhibits translation; core component of the small (40S) ribosomal subunit; represses Gcn4p in the absence of amino acid starvation"</t>
  </si>
  <si>
    <t>cell organization and biogenesis;protein metabolism;other metabolic processes;signal transduction;other biological processes</t>
  </si>
  <si>
    <t>enzyme regulator activity;translation activity;other molecular function</t>
  </si>
  <si>
    <t>855143</t>
  </si>
  <si>
    <t>ASC1</t>
  </si>
  <si>
    <t>D6VZT9; P38011; Q6LAA5; sce:YMR116C</t>
  </si>
  <si>
    <t>[K].ASMIISGSR.[D]</t>
  </si>
  <si>
    <t>YMR116C [119-127]</t>
  </si>
  <si>
    <t>[R].DKTLISWK.[L]</t>
  </si>
  <si>
    <t>YMR116C [39-46]</t>
  </si>
  <si>
    <t>[R].FVGHKSDVMSVDIDKK.[A]</t>
  </si>
  <si>
    <t>YMR116C [103-118]</t>
  </si>
  <si>
    <t>[R].LWDVATGETYQR.[F]</t>
  </si>
  <si>
    <t>YMR116C [91-102]</t>
  </si>
  <si>
    <t>YJL136C</t>
  </si>
  <si>
    <t>RPS21B SGDID:S000003672, Chr X from 157270-157247,156786-156547, reverse complement, Verified ORF, "Protein component of the small (40S) ribosomal subunit; nearly identical to Rps21Ap and has similarity to rat S21 ribosomal protein"</t>
  </si>
  <si>
    <t>Pf01249</t>
  </si>
  <si>
    <t>853305</t>
  </si>
  <si>
    <t>RPS21B</t>
  </si>
  <si>
    <t>D6VW49; P05760; Q3E754; sce:YJL136C</t>
  </si>
  <si>
    <t>[K].ADDHASVQINVAK.[V]</t>
  </si>
  <si>
    <t>YJL136C [26-38]</t>
  </si>
  <si>
    <t>[R].LAQNDGLLKNVWSYSR.[-]</t>
  </si>
  <si>
    <t>YJL136C [72-87]</t>
  </si>
  <si>
    <t>YCR028C-A</t>
  </si>
  <si>
    <t>RIM1 SGDID:S000007222, Chr III from 173436-173195,173111-172946, reverse complement, Verified ORF, "Single-stranded DNA-binding protein essential for mitochondrial genome maintenance; involved in mitochondrial DNA replication"</t>
  </si>
  <si>
    <t>cell organization and biogenesis;DNA metabolism;other metabolic processes;other biological processes</t>
  </si>
  <si>
    <t>Pf00436</t>
  </si>
  <si>
    <t>850395</t>
  </si>
  <si>
    <t>RIM1</t>
  </si>
  <si>
    <t>D6VR39; O11851; P32445; sce:YCR028C-A</t>
  </si>
  <si>
    <t>Mitochondrial protein degradation</t>
  </si>
  <si>
    <t>[R].DDGSKGTTLSLVQK.[D]</t>
  </si>
  <si>
    <t>YCR028C-A [98-111]</t>
  </si>
  <si>
    <t>[K].KLEDAEGQENAASSE.[-]</t>
  </si>
  <si>
    <t>YCR028C-A [121-135]</t>
  </si>
  <si>
    <t>[R].IGSEFTEHTSANNNRYLK.[Y]</t>
  </si>
  <si>
    <t>YCR028C-A [28-45]</t>
  </si>
  <si>
    <t>YPR115W</t>
  </si>
  <si>
    <t>YPR115W SGDID:S000006319, Chr XVI from 754875-758126, Uncharacterized ORF, "Pleckstrin homology domain containing protein proposed to function as a glycerol channel activator; green fluorescent protein (GFP)-fusion protein localizes to the cytoplasm"</t>
  </si>
  <si>
    <t>856231</t>
  </si>
  <si>
    <t>RGC1</t>
  </si>
  <si>
    <t>D6W4B4; Q06108; sce:YPR115W</t>
  </si>
  <si>
    <t>[K].LLDEASTSGDKQGEK.[L]</t>
  </si>
  <si>
    <t>YPR115W [351-365]</t>
  </si>
  <si>
    <t>[R].NLELPKNYR.[S]</t>
  </si>
  <si>
    <t>YPR115W [31-39]</t>
  </si>
  <si>
    <t>[K].SANMNAGAMNSVYR.[S]</t>
  </si>
  <si>
    <t>YPR115W [799-812]</t>
  </si>
  <si>
    <t>[R].YIDIPKSANMNAGAMNSVYR.[S]</t>
  </si>
  <si>
    <t>YPR115W [793-812]</t>
  </si>
  <si>
    <t>YPL235W</t>
  </si>
  <si>
    <t>RVB2 SGDID:S000006156, Chr XVI from 103232-104647, Verified ORF, "Essential protein involved in transcription regulation; component of chromatin remodeling complexes; required for assembly and function of the INO80 complex; member of the RUVB-like protein family"</t>
  </si>
  <si>
    <t>Pf06068, Pf17856</t>
  </si>
  <si>
    <t>855841</t>
  </si>
  <si>
    <t>RVB2</t>
  </si>
  <si>
    <t>D6W3D5; Q12464; sce:YPL235W</t>
  </si>
  <si>
    <t>[R].DYDAMGADTR.[F]</t>
  </si>
  <si>
    <t>YPL235W [211-220]</t>
  </si>
  <si>
    <t>[R].FVQCPEGELQK.[R]</t>
  </si>
  <si>
    <t>YPL235W [221-231]</t>
  </si>
  <si>
    <t>[K].NNTVEVEDVKR.[A]</t>
  </si>
  <si>
    <t>YPL235W [415-425]</t>
  </si>
  <si>
    <t>[R].SRDYDAMGADTR.[F]</t>
  </si>
  <si>
    <t>YPL235W [209-220]</t>
  </si>
  <si>
    <t>[K].SYNEQEIK.[T]</t>
  </si>
  <si>
    <t>YPL235W [358-365]</t>
  </si>
  <si>
    <t>YLR315W</t>
  </si>
  <si>
    <t>NKP2 SGDID:S000004307, Chr XII from 764808-765269, Verified ORF, "Non-essential kinetochore protein, subunit of the Ctf19 central kinetochore complex (Ctf19p-Mcm21p-Okp1p-Mcm22p-Mcm16p-Ctf3p-Chl4p-Mcm19p-Nkp1p-Nkp2p-Ame1p-Mtw1p)"</t>
  </si>
  <si>
    <t>Pf09447</t>
  </si>
  <si>
    <t>851025</t>
  </si>
  <si>
    <t>NKP2</t>
  </si>
  <si>
    <t>D6VYV9; Q06162; sce:YLR315W</t>
  </si>
  <si>
    <t>[K].TSELAEFENMVR.[S]</t>
  </si>
  <si>
    <t>YLR315W [116-127]</t>
  </si>
  <si>
    <t>YPL150W</t>
  </si>
  <si>
    <t>YPL150W SGDID:S000006071, Chr XVI from 268187-270892, Uncharacterized ORF, "Putative protein kinase of unknown cellular role"</t>
  </si>
  <si>
    <t>signal transduction</t>
  </si>
  <si>
    <t>855953</t>
  </si>
  <si>
    <t>D6W3L9; Q12152; sce:YPL150W</t>
  </si>
  <si>
    <t>[R].AYSHSIAGSPR.[K]</t>
  </si>
  <si>
    <t>YPL150W [448-458]</t>
  </si>
  <si>
    <t>[K].GKGLPTPVLQTK.[G]</t>
  </si>
  <si>
    <t>YPL150W [802-813]</t>
  </si>
  <si>
    <t>[R].TDSFYDITTATPVVTTDNRR.[N]</t>
  </si>
  <si>
    <t>YPL150W [710-729]</t>
  </si>
  <si>
    <t>[K].VLNPTLSKISSQR.[A]</t>
  </si>
  <si>
    <t>YPL150W [435-447]</t>
  </si>
  <si>
    <t>YNL248C</t>
  </si>
  <si>
    <t>RPA49 SGDID:S000005192, Chr XIV from 182609-181362, reverse complement, Verified ORF, "RNA polymerase I subunit A49"</t>
  </si>
  <si>
    <t>Pf06870</t>
  </si>
  <si>
    <t>855473</t>
  </si>
  <si>
    <t>RPA49</t>
  </si>
  <si>
    <t>D6W0U5; Q01080; sce:YNL248C</t>
  </si>
  <si>
    <t>[R].APSDTTFDLYKK.[K]</t>
  </si>
  <si>
    <t>YNL248C [32-43]</t>
  </si>
  <si>
    <t>[K].GFRAPSDTTFDLYKK.[K]</t>
  </si>
  <si>
    <t>YNL248C [29-43]</t>
  </si>
  <si>
    <t>[K].SIQLYKAPVLVSK.[V]</t>
  </si>
  <si>
    <t>YNL248C [87-99]</t>
  </si>
  <si>
    <t>YDL153C</t>
  </si>
  <si>
    <t>SAS10 SGDID:S000002312, Chr IV from 183019-181187, reverse complement, Verified ORF, "Component of the small (ribosomal) subunit (SSU) processosome required for pre-18S rRNa processing; essential nucleolar protein that, when overproduced, disrupts silencing"</t>
  </si>
  <si>
    <t>cell cycle OR cell proliferation;RNA metabolism OR transcription;other metabolic processes</t>
  </si>
  <si>
    <t>Pf04000, Pf09368</t>
  </si>
  <si>
    <t>851403</t>
  </si>
  <si>
    <t>SAS10</t>
  </si>
  <si>
    <t>D6VRJ7; Q05842; Q12136; sce:YDL153C</t>
  </si>
  <si>
    <t>[R].AVYSGGQSGVYEGEK.[T]</t>
  </si>
  <si>
    <t>YDL153C [581-595]</t>
  </si>
  <si>
    <t>[K].EFDMGEFK.[N]</t>
  </si>
  <si>
    <t>YDL153C [179-186]</t>
  </si>
  <si>
    <t>[R].SINTQGENDYYQQVQR.[G]</t>
  </si>
  <si>
    <t>YDL153C [485-500]</t>
  </si>
  <si>
    <t>YPL141C</t>
  </si>
  <si>
    <t>YPL141C SGDID:S000006062, Chr XVI from 286060-283463, reverse complement, Uncharacterized ORF, "Putative protein kinase; similar to Kin4p; green fluorescent protein (GFP)-fusion protein localizes to the cytoplasm; YPL141C is not an essential gene"</t>
  </si>
  <si>
    <t>855962</t>
  </si>
  <si>
    <t>FRK1</t>
  </si>
  <si>
    <t>D6W3M7; Q03002; sce:YPL141C</t>
  </si>
  <si>
    <t>[K].DLPAPTMVQNK.[C]</t>
  </si>
  <si>
    <t>YPL141C [802-812]</t>
  </si>
  <si>
    <t>[K].IQPNNMASSQNHQYNK.[N]</t>
  </si>
  <si>
    <t>YPL141C [502-517]</t>
  </si>
  <si>
    <t>[K].SSASSQTLNQR.[D]</t>
  </si>
  <si>
    <t>YPL141C [572-582]</t>
  </si>
  <si>
    <t>YGR178C</t>
  </si>
  <si>
    <t>PBP1 SGDID:S000003410, Chr VII from 853220-851052, reverse complement, Verified ORF, "Protein interacting with poly(A)-binding protein Pab1p; likely involved in controlling the extent of mRNA polyadenylation; forms a complex with Mkt1p that may regulate HO translation; interacts with Lsm12p in a copurification assay"</t>
  </si>
  <si>
    <t>Pf06741, Pf14438</t>
  </si>
  <si>
    <t>853089</t>
  </si>
  <si>
    <t>PBP1</t>
  </si>
  <si>
    <t>D6VUW2; P53297; sce:YGR178C</t>
  </si>
  <si>
    <t>[R].SGSNISQGQSSTGHTTR.[S]</t>
  </si>
  <si>
    <t>YGR178C [451-467]</t>
  </si>
  <si>
    <t>[K].STFDEHLYTTK.[I]</t>
  </si>
  <si>
    <t>YGR178C [230-240]</t>
  </si>
  <si>
    <t>[R].VNGESNEVTKFR.[T]</t>
  </si>
  <si>
    <t>YGR178C [161-172]</t>
  </si>
  <si>
    <t>YDR064W</t>
  </si>
  <si>
    <t>RPS13 SGDID:S000002471, Chr IV from 579457-579477,580017-580451, Verified ORF, "Protein component of the small (40S) ribosomal subunit; has similarity to E. coli S15 and rat S13 ribosomal proteins"</t>
  </si>
  <si>
    <t>Pf00312, Pf08069</t>
  </si>
  <si>
    <t>851636</t>
  </si>
  <si>
    <t>RPS13</t>
  </si>
  <si>
    <t>D6VS50; P05756; sce:YDR064W</t>
  </si>
  <si>
    <t>[K].GISSSAIPYSR.[N]</t>
  </si>
  <si>
    <t>YDR064W [10-20]</t>
  </si>
  <si>
    <t>[R].LILIESR.[I]</t>
  </si>
  <si>
    <t>YDR064W [115-121]</t>
  </si>
  <si>
    <t>YJL130C</t>
  </si>
  <si>
    <t>URA2 SGDID:S000003666, Chr X from 172364-165720, reverse complement, Verified ORF, "Bifunctional carbamoylphosphate synthetase (CPSase)-aspartate transcarbamylase (ATCase), catalyzes the first two enzymatic steps in the de novo biosynthesis of pyrimidines; both activities are subject to feedback inhibition by UTP"</t>
  </si>
  <si>
    <t>[R].FNSPEEYAR.[L]</t>
  </si>
  <si>
    <t>YJL130C [2140-2148]</t>
  </si>
  <si>
    <t>[K].ILGTSPDMIDSAENR.[Y]</t>
  </si>
  <si>
    <t>YJL130C [1081-1095]</t>
  </si>
  <si>
    <t>[R].LSNVLEAK.[K]</t>
  </si>
  <si>
    <t>YJL130C [287-294]</t>
  </si>
  <si>
    <t>[R].MLDQIGVDQPAWK.[E]</t>
  </si>
  <si>
    <t>YJL130C [1101-1113]</t>
  </si>
  <si>
    <t>[K].QLGFDDRQIAR.[F]</t>
  </si>
  <si>
    <t>YJL130C [915-925]</t>
  </si>
  <si>
    <t>YBR189W</t>
  </si>
  <si>
    <t>RPS9B SGDID:S000000393, Chr II from 604503-604509,604923-605503, Verified ORF, "Protein component of the small (40S) ribosomal subunit; nearly identical to Rps9Ap and has similarity to E. coli S4 and rat S9 ribosomal proteins"</t>
  </si>
  <si>
    <t>Pf00163, Pf01479</t>
  </si>
  <si>
    <t>852487</t>
  </si>
  <si>
    <t>RPS9B</t>
  </si>
  <si>
    <t>D6VQI4; P05755; sce:YBR189W</t>
  </si>
  <si>
    <t>L13a-mediated translational silencing of Ceruloplasmin expression; SRP-dependent cotranslational protein targeting to membrane; Major pathway of rRNA processing in the nucleolus and cytosol; Translation initiation complex formation; Formation of a pool of free 40S subunits; Formation of the ternary complex, and subsequently, the 43S complex; Ribosomal scanning and start codon recognition; GTP hydrolysis and joining of the 60S ribosomal subunit; Nonsense Mediated Decay (NMD) independent of the Exon Junction Complex (EJC); Nonsense Mediated Decay (NMD) enhanced by the Exon Junction Complex (EJC)</t>
  </si>
  <si>
    <t>[R].KAEASGEAAEEAEDEE.[-]</t>
  </si>
  <si>
    <t>YBR189W [180-195]</t>
  </si>
  <si>
    <t>[R].LDSEKHIDFAPTSPFGGARPGR.[V]</t>
  </si>
  <si>
    <t>YBR189W [150-171]</t>
  </si>
  <si>
    <t>YDR190C</t>
  </si>
  <si>
    <t>RVB1 SGDID:S000002598, Chr IV from 841993-840602, reverse complement, Verified ORF, "Essential protein involved in transcription regulation; component of chromatin remodeling complexes; required for assembly and function of the INO80 complex; member of the RUVB-like protein family"</t>
  </si>
  <si>
    <t>851771</t>
  </si>
  <si>
    <t>RVB1</t>
  </si>
  <si>
    <t>D6VSH3; Q03940; sce:YDR190C</t>
  </si>
  <si>
    <t>[K].ENPGVNSSNSGAVTR.[T]</t>
  </si>
  <si>
    <t>YDR190C [9-23]</t>
  </si>
  <si>
    <t>[K].GLGLDESGVAKR.[V]</t>
  </si>
  <si>
    <t>YDR190C [32-43]</t>
  </si>
  <si>
    <t>[K].TISHVIVGLKSAK.[G]</t>
  </si>
  <si>
    <t>YDR190C [162-174]</t>
  </si>
  <si>
    <t>YBL100W-B</t>
  </si>
  <si>
    <t>YBL100W-B SGDID:S000002149, Chr II from 29932-31224,31226-35245, transposable_element_gene, "Retrotransposon TYA Gag and TYB Pol genes; transcribed/translated as one unit; polyprotein is processed to make a nucleocapsid-like protein (Gag), reverse transcriptase (RT), protease (PR), and integrase (IN); similar to retroviral genes"</t>
  </si>
  <si>
    <t>852175</t>
  </si>
  <si>
    <t>TY2B-B</t>
  </si>
  <si>
    <t>D6VPQ4; Q05679; Q12491; sce:YBL100W-B</t>
  </si>
  <si>
    <t>[R].LGGTEEPYIQR.[N]</t>
  </si>
  <si>
    <t>YBL100W-B [1056-1066]</t>
  </si>
  <si>
    <t>YDR436W</t>
  </si>
  <si>
    <t>PPZ2 SGDID:S000002844, Chr IV from 1334814-1336946, Verified ORF, "Serine/threonine protein phosphatase Z, isoform of Ppz1p; involved in regulation of potassium transport, which affects osmotic stability, cell cycle progression, and halotolerance"</t>
  </si>
  <si>
    <t>Pf00149, Pf16891</t>
  </si>
  <si>
    <t>852046</t>
  </si>
  <si>
    <t>PPZ2</t>
  </si>
  <si>
    <t>D6VT63; P33329; sce:YDR436W</t>
  </si>
  <si>
    <t>[K].MSSRDNDDSGDNVNGR.[G]</t>
  </si>
  <si>
    <t>YDR436W [281-296]</t>
  </si>
  <si>
    <t>[K].RSEASLASNVQAQTQPLSR.[R]</t>
  </si>
  <si>
    <t>YDR436W [54-72]</t>
  </si>
  <si>
    <t>[R].SEASLASNVQAQTQPLSR.[R]</t>
  </si>
  <si>
    <t>YDR436W [55-72]</t>
  </si>
  <si>
    <t>[R].VYGFYDECKR.[R]</t>
  </si>
  <si>
    <t>YML016C; YDR436W</t>
  </si>
  <si>
    <t>YML016C [488-497]; YDR436W [523-532]</t>
  </si>
  <si>
    <t>YBR198C</t>
  </si>
  <si>
    <t>TAF5 SGDID:S000000402, Chr II from 618518-616122, reverse complement, Verified ORF, "Subunit (90 kDa) of TFIID and SAGA complexes, involved in RNA polymerase II transcription initiation and in chromatin modification"</t>
  </si>
  <si>
    <t>Pf00400, Pf04494, Pf08513</t>
  </si>
  <si>
    <t>852497</t>
  </si>
  <si>
    <t>TAF5</t>
  </si>
  <si>
    <t>D6VQJ4; P38129; sce:YBR198C</t>
  </si>
  <si>
    <t>RNA Polymerase II Pre-transcription Events; RNA polymerase II transcribes snRNA genes; RNA Polymerase II Promoter Escape; RNA Polymerase II Transcription Pre-Initiation And Promoter Opening; RNA Polymerase II Transcription Initiation</t>
  </si>
  <si>
    <t>[K].IKDDQEKQLNQQTAGDNYSGANNR.[T]</t>
  </si>
  <si>
    <t>YBR198C [338-361]</t>
  </si>
  <si>
    <t>[K].QSTNQNQNGTHQPQPVKNQR.[T]</t>
  </si>
  <si>
    <t>YBR198C [5-24]</t>
  </si>
  <si>
    <t>[R].SNLALAGGAFRP.[-]</t>
  </si>
  <si>
    <t>YBR198C [787-798]</t>
  </si>
  <si>
    <t>[R].TLLQEYK.[A]</t>
  </si>
  <si>
    <t>YBR198C [362-368]</t>
  </si>
  <si>
    <t>YGR162W</t>
  </si>
  <si>
    <t>TIF4631 SGDID:S000003394, Chr VII from 824064-826922, Verified ORF, "Translation initiation factor eIF4G, subunit of the mRNA cap-binding protein complex (eIF4F) that also contains eIF4E (Cdc33p); associates with the poly(A)-binding protein Pab1p, also interacts with eIF4A (Tif1p); homologous to Tif4632p"</t>
  </si>
  <si>
    <t>translational apparatus;other cell component</t>
  </si>
  <si>
    <t>Pf02854, Pf12152</t>
  </si>
  <si>
    <t>853071</t>
  </si>
  <si>
    <t>TIF4631</t>
  </si>
  <si>
    <t>D6VUU6; P39935; sce:YGR162W</t>
  </si>
  <si>
    <t>L13a-mediated translational silencing of Ceruloplasmin expression; Nonsense Mediated Decay (NMD) independent of the Exon Junction Complex (EJC); Nonsense Mediated Decay (NMD) enhanced by the Exon Junction Complex (EJC); Translation initiation complex formation; Ribosomal scanning and start codon recognition; mTORC1-mediated signalling; Deadenylation of mRNA; Activation of the mRNA upon binding of the cap-binding complex and eIFs, and subsequent binding to 43S</t>
  </si>
  <si>
    <t>[K].EQLEGSSGNNNIPMK.[T]</t>
  </si>
  <si>
    <t>YGR162W [226-240]</t>
  </si>
  <si>
    <t>[K].TIQQIHEEEER.[Q]</t>
  </si>
  <si>
    <t>YGR162W [863-873]</t>
  </si>
  <si>
    <t>[K].TIQQIHEEEERQR.[Q]</t>
  </si>
  <si>
    <t>YGR162W [863-875]</t>
  </si>
  <si>
    <t>YCR077C</t>
  </si>
  <si>
    <t>PAT1 SGDID:S000000673, Chr III from 252625-250235, reverse complement, Verified ORF, "Topoisomerase II-associated deadenylation-dependent mRNA-decapping factor; also required for faithful chromosome transmission, maintenance of rDNA locus stability, and protection of mRNA 3'-UTRs from trimming; functionally linked to Pab1p"</t>
  </si>
  <si>
    <t>Phospho [S457(80.3)]</t>
  </si>
  <si>
    <t>[K].ELSVLPQR.[S]</t>
  </si>
  <si>
    <t>YCR077C [747-754]</t>
  </si>
  <si>
    <t>[R].RSSYAFNNGNGATNLNK.[S]</t>
  </si>
  <si>
    <t>1xPhospho [S3(80.3)]</t>
  </si>
  <si>
    <t>YCR077C [455-471]</t>
  </si>
  <si>
    <t>YCR077C 1xPhospho [S457(80.3)]</t>
  </si>
  <si>
    <t>[R].SYVAATAEGISGPR.[T]</t>
  </si>
  <si>
    <t>YCR077C [78-91]</t>
  </si>
  <si>
    <t>YDR162C</t>
  </si>
  <si>
    <t>NBP2 SGDID:S000002569, Chr IV from 781098-780388, reverse complement, Verified ORF, "Protein involved in the HOG (high osmolarity glycerol) pathway, negatively regulates Hog1p by recruitment of phosphatase Ptc1p the Pbs2p-Hog1p complex, found in the nucleus and cytoplasm, contains an SH3 domain that binds Pbs2p"</t>
  </si>
  <si>
    <t>Pf00018</t>
  </si>
  <si>
    <t>851740</t>
  </si>
  <si>
    <t>NBP2</t>
  </si>
  <si>
    <t>D6VSE2; Q12163; sce:YDR162C</t>
  </si>
  <si>
    <t>[K].ARPFYLTHLITQSVSPK.[N]</t>
  </si>
  <si>
    <t>YDR162C [182-198]</t>
  </si>
  <si>
    <t>[K].HGQGWLVAENESGSK.[T]</t>
  </si>
  <si>
    <t>YDR162C [143-157]</t>
  </si>
  <si>
    <t>[K].KTIGVLNEAVLQNGR.[E]</t>
  </si>
  <si>
    <t>YDR162C [21-35]</t>
  </si>
  <si>
    <t>[K].TIGVLNEAVLQNGR.[E]</t>
  </si>
  <si>
    <t>YDR162C [22-35]</t>
  </si>
  <si>
    <t>YGR086C</t>
  </si>
  <si>
    <t>PIL1 SGDID:S000003318, Chr VII from 650621-649602, reverse complement, Verified ORF, "Primary component of eisosomes, which are large immobile cell cortex structures associated with endocytosis; null mutants show activation of Pkc1p/Ypk1p stress resistance pathways; detected in phosphorylated state in mitochondria"</t>
  </si>
  <si>
    <t>cell organization and biogenesis;transport;other biological processes</t>
  </si>
  <si>
    <t>Pf13805</t>
  </si>
  <si>
    <t>852977</t>
  </si>
  <si>
    <t>PIL1</t>
  </si>
  <si>
    <t>D6VUL8; P53252; sce:YGR086C</t>
  </si>
  <si>
    <t>[K].SIRDIEGSVQPSR.[D]</t>
  </si>
  <si>
    <t>YGR086C [131-143]</t>
  </si>
  <si>
    <t>[R].SMELTANERR.[D]</t>
  </si>
  <si>
    <t>YGR086C [71-80]</t>
  </si>
  <si>
    <t>YNL132W</t>
  </si>
  <si>
    <t>KRE33 SGDID:S000005076, Chr XIV from 375323-378493, Verified ORF, "Essential protein of unknown function; heterozygous mutant shows haploinsufficiency in K1 killer toxin resistance"</t>
  </si>
  <si>
    <t>Pf05127, Pf08351, Pf13718, Pf13725</t>
  </si>
  <si>
    <t>855591</t>
  </si>
  <si>
    <t>KRE33</t>
  </si>
  <si>
    <t>D6W150; P53914; sce:YNL132W</t>
  </si>
  <si>
    <t>[K].AQDLSDDEKHDNKELTR.[T]</t>
  </si>
  <si>
    <t>YNL132W [811-827]</t>
  </si>
  <si>
    <t>[R].ESTQTAVVSR.[D]</t>
  </si>
  <si>
    <t>YNL132W [440-449]</t>
  </si>
  <si>
    <t>YKL172W</t>
  </si>
  <si>
    <t>EBP2 SGDID:S000001655, Chr XI from 125764-127047, Verified ORF, "Essential protein required for the maturation of 25S rRNA and 60S ribosomal subunit assembly, localizes to the nucleolus; constituent of 66S pre-ribosomal particles"</t>
  </si>
  <si>
    <t>Pf05890</t>
  </si>
  <si>
    <t>853682</t>
  </si>
  <si>
    <t>EBP2</t>
  </si>
  <si>
    <t>D6VX28; P36049; sce:YKL172W</t>
  </si>
  <si>
    <t>[K].EEPTIVTASNLK.[K]</t>
  </si>
  <si>
    <t>YKL172W [38-49]</t>
  </si>
  <si>
    <t>[K].LIEEASDKKAR.[E]</t>
  </si>
  <si>
    <t>YKL172W [292-302]</t>
  </si>
  <si>
    <t>[K].NDATSSADVSGFSSR.[K]</t>
  </si>
  <si>
    <t>YKL172W [395-409]</t>
  </si>
  <si>
    <t>YLR196W</t>
  </si>
  <si>
    <t>PWP1 SGDID:S000004186, Chr XII from 543970-545700, Verified ORF, "Protein with WD-40 repeats involved in rRNA processing; associates with trans-acting ribosome biogenesis factors; similar to beta-transducin superfamily"</t>
  </si>
  <si>
    <t>850893</t>
  </si>
  <si>
    <t>PWP1</t>
  </si>
  <si>
    <t>D6VYJ9; P21304; sce:YLR196W</t>
  </si>
  <si>
    <t>[R].KSFKSELENVQAR.[A]</t>
  </si>
  <si>
    <t>YLR196W [514-526]</t>
  </si>
  <si>
    <t>[-].MISATNWVPR.[G]</t>
  </si>
  <si>
    <t>YLR196W [1-10]</t>
  </si>
  <si>
    <t>[K].SELENVQAR.[A]</t>
  </si>
  <si>
    <t>YLR196W [518-526]</t>
  </si>
  <si>
    <t>YOR204W</t>
  </si>
  <si>
    <t>DED1 SGDID:S000005730, Chr XV from 722912-724726, Verified ORF, "ATP-dependent DEAD (Asp-Glu-Ala-Asp)-box RNA helicase, required for translation initiation of all yeast mRNAs; mutations in human DEAD-box DBY are a frequent cause of male infertility"</t>
  </si>
  <si>
    <t>854379</t>
  </si>
  <si>
    <t>DED1</t>
  </si>
  <si>
    <t>D6W2R0; P06634; sce:YOR204W</t>
  </si>
  <si>
    <t>[R].MLDMGFEPQIR.[HK]</t>
  </si>
  <si>
    <t>YOR204W [311-321]</t>
  </si>
  <si>
    <t>[R].VGSTSENITQK.[V]</t>
  </si>
  <si>
    <t>YOR204W [367-377]</t>
  </si>
  <si>
    <t>YOL127W</t>
  </si>
  <si>
    <t>RPL25 SGDID:S000005487, Chr XV from 80348-80360,80775-81190, Verified ORF, "Primary rRNA-binding ribosomal protein component of the large (60S) ribosomal subunit, has similarity to E. coli L23 and rat L23a ribosomal proteins; binds to 26S rRNA via a conserved C-terminal motif"</t>
  </si>
  <si>
    <t>Pf00276, Pf03939</t>
  </si>
  <si>
    <t>853993</t>
  </si>
  <si>
    <t>RPL25</t>
  </si>
  <si>
    <t>D6W1U1; P04456; sce:YOL127W</t>
  </si>
  <si>
    <t>[R].LTADYDALDIANR.[I]</t>
  </si>
  <si>
    <t>YOL127W [126-138]</t>
  </si>
  <si>
    <t>[R].TSATFRLPK.[T]</t>
  </si>
  <si>
    <t>YOL127W [28-36]</t>
  </si>
  <si>
    <t>YDR251W</t>
  </si>
  <si>
    <t>PAM1 SGDID:S000002659, Chr IV from 960611-963103, Verified ORF, "Essential protein of unknown function; exhibits variable expression during colony morphogenesis; overexpression permits survival without protein phosphatase 2A, inhibits growth, and induces a filamentous phenotype"</t>
  </si>
  <si>
    <t>Pf08546</t>
  </si>
  <si>
    <t>851838</t>
  </si>
  <si>
    <t>PAM1</t>
  </si>
  <si>
    <t>D6VSN1; P37304; Q03789; sce:YDR251W</t>
  </si>
  <si>
    <t>[K].ANNGQELEILK.[K]</t>
  </si>
  <si>
    <t>YDR251W [409-419]</t>
  </si>
  <si>
    <t>[R].LNSLSNQSTFR.[S]</t>
  </si>
  <si>
    <t>YDR251W [657-667]</t>
  </si>
  <si>
    <t>[R].SQQGPPITQQK.[S]</t>
  </si>
  <si>
    <t>YDR251W [668-678]</t>
  </si>
  <si>
    <t>YOR224C</t>
  </si>
  <si>
    <t>RPB8 SGDID:S000005750, Chr XV from 761266-760826, reverse complement, Verified ORF, "RNA polymerase subunit ABC14.5, common to RNA polymerases I, II, and III"</t>
  </si>
  <si>
    <t>Pf03870</t>
  </si>
  <si>
    <t>854399</t>
  </si>
  <si>
    <t>RPB8</t>
  </si>
  <si>
    <t>D6W2S9; P20436; sce:YOR224C</t>
  </si>
  <si>
    <t>RNA Polymerase I Promoter Escape; Estrogen-dependent gene expression; Formation of the Early Elongation Complex; RNA Polymerase II Pre-transcription Events; Formation of TC-NER Pre-Incision Complex; Dual incision in TC-NER; Gap-filling DNA repair synthesis and ligation in TC-NER; TP53 Regulates Transcription of DNA Repair Genes; RNA polymerase II transcribes snRNA genes; mRNA Capping; Processing of Capped Intron-Containing Pre-mRNA; RNA Polymerase II Promoter Escape; RNA Polymerase II Transcription Pre-Initiation And Promoter Opening; RNA Polymerase II Transcription Initiation; RNA Pol II CTD phosphorylation and interaction with CE; RNA Polymerase III Transcription Initiation From Type 2 Promoter; RNA Polymerase I Transcription Initiation</t>
  </si>
  <si>
    <t>[R].IEAASTTQDQCK.[L]</t>
  </si>
  <si>
    <t>YOR224C [26-37]</t>
  </si>
  <si>
    <t>[R].SWRPPQAGDR.[S]</t>
  </si>
  <si>
    <t>YOR224C [78-87]</t>
  </si>
  <si>
    <t>YLR340W</t>
  </si>
  <si>
    <t>RPP0 SGDID:S000004332, Chr XII from 805887-806825, Verified ORF, "Conserved ribosomal protein P0 similar to rat P0, human P0, and E. coli L10e; shown to be phosphorylated on serine 302"</t>
  </si>
  <si>
    <t>Pf00428, Pf00466, Pf17777</t>
  </si>
  <si>
    <t>851052</t>
  </si>
  <si>
    <t>RPP0</t>
  </si>
  <si>
    <t>D6VYX8; P05317; sce:YLR340W</t>
  </si>
  <si>
    <t>[R].AGAVAPEDIWVR.[A]</t>
  </si>
  <si>
    <t>YLR340W [111-122]</t>
  </si>
  <si>
    <t>[R].GTIEIVSDVK.[V]</t>
  </si>
  <si>
    <t>YLR340W [148-157]</t>
  </si>
  <si>
    <t>YNR053C</t>
  </si>
  <si>
    <t>NOG2 SGDID:S000005336, Chr XIV from 723113-722304,721772-721122, reverse complement, Verified ORF, "Putative GTPase that associates with pre-60S ribosomal subunits in the nucleolus and is required for their nuclear export and maturation"</t>
  </si>
  <si>
    <t>Pf01926, Pf08153</t>
  </si>
  <si>
    <t>855789</t>
  </si>
  <si>
    <t>NOG2</t>
  </si>
  <si>
    <t>D6W1M8; P53742; sce:YNR053C</t>
  </si>
  <si>
    <t>[K].DSEEDILFR.[G]</t>
  </si>
  <si>
    <t>YNR053C [377-385]</t>
  </si>
  <si>
    <t>[R].LAASNLEDLVK.[A]</t>
  </si>
  <si>
    <t>YNR053C [152-162]</t>
  </si>
  <si>
    <t>[R].ILDTESYADAFGPK.[A]</t>
  </si>
  <si>
    <t>YNR053C [131-144]</t>
  </si>
  <si>
    <t>YER148W</t>
  </si>
  <si>
    <t>SPT15 SGDID:S000000950, Chr V from 465298-466020, Verified ORF, "TATA-binding protein, general transcription factor that interacts with other factors to form the preinitiation complex at promoters, essential for viability"</t>
  </si>
  <si>
    <t>Pf00352</t>
  </si>
  <si>
    <t>856891</t>
  </si>
  <si>
    <t>SPT15</t>
  </si>
  <si>
    <t>D3DM55; P13393; sce:YER148W</t>
  </si>
  <si>
    <t>RNA Polymerase I Promoter Escape; Estrogen-dependent gene expression; RNA Polymerase II Pre-transcription Events; RNA polymerase II transcribes snRNA genes; RNA Polymerase II Promoter Escape; RNA Polymerase II Transcription Pre-Initiation And Promoter Opening; RNA Polymerase II Transcription Initiation; RNA Polymerase III Transcription Initiation From Type 2 Promoter</t>
  </si>
  <si>
    <t>[K].EANKIVFDPNTR.[Q]</t>
  </si>
  <si>
    <t>YER148W [12-23]</t>
  </si>
  <si>
    <t>[R].QVWENQNR.[D]</t>
  </si>
  <si>
    <t>YER148W [24-31]</t>
  </si>
  <si>
    <t>[K].TTALIFASGK.[M]</t>
  </si>
  <si>
    <t>YER148W [111-120]</t>
  </si>
  <si>
    <t>YGR296W</t>
  </si>
  <si>
    <t>YRF1-3 SGDID:S000003528, Chr VII from 1084871-1084889,1085038-1090598, Verified ORF, "Helicase encoded by the Y' element of subtelomeric regions, highly expressed in the mutants lacking the telomerase component TLC1; potentially phosphorylated by Cdc28p"</t>
  </si>
  <si>
    <t>cell organization and biogenesis;DNA metabolism</t>
  </si>
  <si>
    <t>Pf00270, Pf00271, Pf11603</t>
  </si>
  <si>
    <t>853213; 855846</t>
  </si>
  <si>
    <t>YGR296W; YPL283C</t>
  </si>
  <si>
    <t>YRF1-3</t>
  </si>
  <si>
    <t>D6VV70; P0CX14; P53345; Q9UQW1; sce:YGR296W; sce:YPL283C</t>
  </si>
  <si>
    <t>Ub-specific processing proteases; Negative regulators of DDX58/IFIH1 signaling</t>
  </si>
  <si>
    <t>[K].KSMDINELKR.[S]</t>
  </si>
  <si>
    <t>YGR296W [1040-1049]</t>
  </si>
  <si>
    <t>[R].NVYVDDTTRR.[I]</t>
  </si>
  <si>
    <t>YGR296W [590-599]</t>
  </si>
  <si>
    <t>[RNS].TSATTTASINVR.[T]</t>
  </si>
  <si>
    <t>YGR296W [1342-1353]; [1378-1389]</t>
  </si>
  <si>
    <t>YBR059C</t>
  </si>
  <si>
    <t>AKL1 SGDID:S000000263, Chr II from 360185-356859, reverse complement, Verified ORF, "Ser-Thr protein kinase, member (with Ark1p and Prk1p) of the Ark kinase family; involved in endocytosis and actin cytoskeleton organization"</t>
  </si>
  <si>
    <t>cell organization and biogenesis;other metabolic processes;other biological processes</t>
  </si>
  <si>
    <t>852351</t>
  </si>
  <si>
    <t>AKL1</t>
  </si>
  <si>
    <t>D6VQ59; P38080; sce:YBR059C</t>
  </si>
  <si>
    <t>[R].LNTQSLPQR.[Q]</t>
  </si>
  <si>
    <t>YBR059C [507-515]</t>
  </si>
  <si>
    <t>[R].SVSAMGHPAVER.[Y]</t>
  </si>
  <si>
    <t>YBR059C [10-21]</t>
  </si>
  <si>
    <t>[R].VEQQQQQQDQPKGPANYSQR.[N]</t>
  </si>
  <si>
    <t>YBR059C [620-639]</t>
  </si>
  <si>
    <t>YNL047C</t>
  </si>
  <si>
    <t>SLM2 SGDID:S000004992, Chr XIV from 541882-539912, reverse complement, Verified ORF, "Phosphoinositide PI4,5P(2) binding protein, forms a complex with Slm1p; acts downstream of Mss4p in a pathway regulating actin cytoskeleton organization in response to stress; subunit of and phosphorylated by the TORC2 complex"</t>
  </si>
  <si>
    <t>855680</t>
  </si>
  <si>
    <t>SLM2</t>
  </si>
  <si>
    <t>D6W1D2; P53955; Q2VQW4; sce:YNL047C</t>
  </si>
  <si>
    <t>[R].MRSEHFNPAYQQQQQK.[G]</t>
  </si>
  <si>
    <t>YNL047C [25-40]</t>
  </si>
  <si>
    <t>[R].SEHFNPAYQQQQQK.[G]</t>
  </si>
  <si>
    <t>YNL047C [27-40]</t>
  </si>
  <si>
    <t>[K].SNENTTESVTPQVTNEQHTR.[Y]</t>
  </si>
  <si>
    <t>YNL047C [579-598]</t>
  </si>
  <si>
    <t>YDL213C</t>
  </si>
  <si>
    <t>NOP6 SGDID:S000002372, Chr IV from 77967-77290, reverse complement, Verified ORF, "Putative RNA-binding protein implicated in ribosome biogenesis; contains an RNA recognition motif (RRM) and has similarity to hydrophilins; NOP6 may be a fungal-specific gene as no homologs have been yet identified in higher eukaryotes"</t>
  </si>
  <si>
    <t>851313</t>
  </si>
  <si>
    <t>NOP6</t>
  </si>
  <si>
    <t>D6VRE1; Q07623; sce:YDL213C</t>
  </si>
  <si>
    <t>[K].GIAFLEFDADKDR.[T]</t>
  </si>
  <si>
    <t>YDL213C [113-125]</t>
  </si>
  <si>
    <t>[K].TTATAAQTSGTDNKPVPAGIHPDR.[A]</t>
  </si>
  <si>
    <t>YDL213C [197-220]</t>
  </si>
  <si>
    <t>YHR174W</t>
  </si>
  <si>
    <t>ENO2 SGDID:S000001217, Chr VIII from 451327-452640, Verified ORF, "Enolase II, a phosphopyruvate hydratase that catalyzes the conversion of 2-phosphoglycerate to phosphoenolpyruvate during glycolysis and the reverse reaction during gluconeogenesis; expression is induced in response to glucose"</t>
  </si>
  <si>
    <t>other metabolic processes;other biological processes</t>
  </si>
  <si>
    <t>plasma membrane;other membranes;cytosol;mitochondrion;other cytoplasmic organelle</t>
  </si>
  <si>
    <t>Pf00113, Pf03952</t>
  </si>
  <si>
    <t>856579</t>
  </si>
  <si>
    <t>ENO2</t>
  </si>
  <si>
    <t>D3DLC2; P00925; P99013; sce:YHR174W</t>
  </si>
  <si>
    <t>[K].LNQLLR.[I]</t>
  </si>
  <si>
    <t>YHR174W [410-415]</t>
  </si>
  <si>
    <t>[R].SIVPSGASTGVHEALEMR.[D]</t>
  </si>
  <si>
    <t>1xOxidation [M17]</t>
  </si>
  <si>
    <t>YHR174W [33-50]</t>
  </si>
  <si>
    <t>[K].TAGIQIVADDLTVTNPAR.[I]</t>
  </si>
  <si>
    <t>YHR174W [313-330]</t>
  </si>
  <si>
    <t>YLR427W</t>
  </si>
  <si>
    <t>MAG2 SGDID:S000004419, Chr XII from 988425-990437, Verified ORF, "Cytoplasmic protein of unknown function predicted to encode a DNA-3-methyladenine glycosidase II that catalyzes the hydrolysis of alkylated DNA"</t>
  </si>
  <si>
    <t>Pf13445</t>
  </si>
  <si>
    <t>851147</t>
  </si>
  <si>
    <t>MAG2</t>
  </si>
  <si>
    <t>D6VZ63; Q06436; sce:YLR427W</t>
  </si>
  <si>
    <t>[K].GQNCSICLSEEPVAPR.[M]</t>
  </si>
  <si>
    <t>YLR427W [192-207]</t>
  </si>
  <si>
    <t>[R].IRQEDSSDVTDSTDSPPTSNGKR.[G]</t>
  </si>
  <si>
    <t>YLR427W [629-651]</t>
  </si>
  <si>
    <t>[K].RVKPVLYEDDFDVTR.[L]</t>
  </si>
  <si>
    <t>YLR427W [257-271]</t>
  </si>
  <si>
    <t>YDR318W</t>
  </si>
  <si>
    <t>MCM21 SGDID:S000002726, Chr IV from 1103756-1103807,1103891-1104945, Verified ORF, "Protein involved in minichromosome maintenance; component of the COMA complex (Ctf19p, Okp1p, Mcm21p, Ame1p) that bridges kinetochore subunits that are in contact with centromeric DNA and the subunits bound to microtubules"</t>
  </si>
  <si>
    <t>cell cycle OR cell proliferation;cell organization and biogenesis;DNA metabolism;other biological processes</t>
  </si>
  <si>
    <t>Pf09496</t>
  </si>
  <si>
    <t>851916</t>
  </si>
  <si>
    <t>MCM21</t>
  </si>
  <si>
    <t>D6VSU9; Q06675; sce:YDR318W</t>
  </si>
  <si>
    <t>[R].AQADIPATPIPYEPK.[K]</t>
  </si>
  <si>
    <t>YDR318W [81-95]</t>
  </si>
  <si>
    <t>[K].IKDASGEIFVDR.[E]</t>
  </si>
  <si>
    <t>YDR318W [188-199]</t>
  </si>
  <si>
    <t>[R].TSQFEKPHYVLLK.[K]</t>
  </si>
  <si>
    <t>YDR318W [213-225]</t>
  </si>
  <si>
    <t>YBR039W</t>
  </si>
  <si>
    <t>ATP3 SGDID:S000000243, Chr II from 315575-316510, Verified ORF, "Gamma subunit of the F1 sector of mitochondrial F1F0 ATP synthase, which is a large, evolutionarily conserved enzyme complex required for ATP synthesis"</t>
  </si>
  <si>
    <t>Pf00231</t>
  </si>
  <si>
    <t>852327</t>
  </si>
  <si>
    <t>ATP3</t>
  </si>
  <si>
    <t>D6VQ39; P38077; Q54AF5; Q76MT6; sce:YBR039W</t>
  </si>
  <si>
    <t>Mitochondrial protein degradation; Formation of ATP by chemiosmotic coupling; Cristae formation</t>
  </si>
  <si>
    <t>[K].KMDEAEQLFYKNAETK.[N]</t>
  </si>
  <si>
    <t>YBR039W [76-91]</t>
  </si>
  <si>
    <t>[K].NLDVEATETGAPK.[E]</t>
  </si>
  <si>
    <t>YBR039W [92-104]</t>
  </si>
  <si>
    <t>YIL142W</t>
  </si>
  <si>
    <t>CCT2 SGDID:S000001404, Chr IX from 83302-84885, Verified ORF, "Subunit beta of the cytosolic chaperonin Cct ring complex, related to Tcp1p, required for the assembly of actin and tubulins in vivo"</t>
  </si>
  <si>
    <t>cytosol</t>
  </si>
  <si>
    <t>Pf00118</t>
  </si>
  <si>
    <t>854664</t>
  </si>
  <si>
    <t>CCT2</t>
  </si>
  <si>
    <t>D6VVE5; P39076; sce:YIL142W</t>
  </si>
  <si>
    <t>Neutrophil degranulation; Association of TriC/CCT with target proteins during biosynthesis; Cooperation of PDCL (PhLP1) and TRiC/CCT in G-protein beta folding</t>
  </si>
  <si>
    <t>[K].AGEACTIVLR.[G]</t>
  </si>
  <si>
    <t>YIL142W [361-370]</t>
  </si>
  <si>
    <t>[R].TVLGGGCAEMVMSK.[A]</t>
  </si>
  <si>
    <t>YIL142W [400-413]</t>
  </si>
  <si>
    <t>YER117W</t>
  </si>
  <si>
    <t>RPL23B SGDID:S000000919, Chr V from 396765-396806,397278-397649, Verified ORF, "Protein component of the large (60S) ribosomal subunit, identical to Rpl23Ap and has similarity to E. coli L14 and rat L23 ribosomal proteins"</t>
  </si>
  <si>
    <t>Pf00238</t>
  </si>
  <si>
    <t>852191; 856853</t>
  </si>
  <si>
    <t>YBL087C; YER117W</t>
  </si>
  <si>
    <t>RPL23B</t>
  </si>
  <si>
    <t>D3DM23; P04451; P0CX42; sce:YBL087C; sce:YER117W</t>
  </si>
  <si>
    <t>[K].ECADLWPR.[V]</t>
  </si>
  <si>
    <t>YER117W [121-128]</t>
  </si>
  <si>
    <t>[R].KKVMPAIVVR.[Q]</t>
  </si>
  <si>
    <t>YER117W [71-80]</t>
  </si>
  <si>
    <t>YHR064C</t>
  </si>
  <si>
    <t>SSZ1 SGDID:S000001106, Chr VIII from 227143-225527, reverse complement, Verified ORF, "Hsp70 protein that interacts with Zuo1p (a DnaJ homolog) to form a ribosome-associated complex that binds the ribosome via the Zuo1p subunit; also involved in pleiotropic drug resistance via sequential activation of PDR1 and PDR5; binds ATP"</t>
  </si>
  <si>
    <t>856461</t>
  </si>
  <si>
    <t>SSZ1</t>
  </si>
  <si>
    <t>D3DL13; P38788; Q6B1F3; Q6TQT7; Q6TQT8; sce:YHR064C</t>
  </si>
  <si>
    <t>[K].NASNNPNELAASGAALQAR.[L]</t>
  </si>
  <si>
    <t>YHR064C [366-384]</t>
  </si>
  <si>
    <t>[K].NDVDVIANPDGER.[A]</t>
  </si>
  <si>
    <t>YHR064C [24-36]</t>
  </si>
  <si>
    <t>YPL061W</t>
  </si>
  <si>
    <t>ALD6 SGDID:S000005982, Chr XVI from 432585-434087, Verified ORF, "Cytosolic aldehyde dehydrogenase, activated by Mg2+ and utilizes NADP+ as the preferred coenzyme; required for conversion of acetaldehyde to acetate; constitutively expressed; locates to the mitochondrial outer surface upon oxidative stress"</t>
  </si>
  <si>
    <t>other metabolic processes;stress response</t>
  </si>
  <si>
    <t>cytosol;mitochondrion</t>
  </si>
  <si>
    <t>Pf00171</t>
  </si>
  <si>
    <t>856044</t>
  </si>
  <si>
    <t>ALD6</t>
  </si>
  <si>
    <t>D6W3V3; P54115; Q02782; sce:YPL061W</t>
  </si>
  <si>
    <t>Mitochondrial protein degradation; RA biosynthesis pathway; Ethanol oxidation; Metabolism of serotonin; Smooth Muscle Contraction; Fructose catabolism</t>
  </si>
  <si>
    <t>Principal pathways of carbon metabolism; Glycolysis and gluconeogenesis</t>
  </si>
  <si>
    <t>[R].AFHDTEWATQDPRER.[G]</t>
  </si>
  <si>
    <t>YPL061W [75-89]</t>
  </si>
  <si>
    <t>[R].EMGEEVYHAYTEVK.[A]</t>
  </si>
  <si>
    <t>YPL061W [481-494]</t>
  </si>
  <si>
    <t>[R].TVGAALTNDPR.[I]</t>
  </si>
  <si>
    <t>YPL061W [231-241]</t>
  </si>
  <si>
    <t>YPL082C</t>
  </si>
  <si>
    <t>MOT1 SGDID:S000006003, Chr XVI from 404080-398477, reverse complement, Verified ORF, "Essential abundant protein involved in regulation of transcription, removes Spt15p (TBP) from DNA via its C-terminal ATPase activity, forms a complex with TBP that binds TATA DNA with high affinity but with altered specificity"</t>
  </si>
  <si>
    <t>Pf00176, Pf00271, Pf12054</t>
  </si>
  <si>
    <t>856023</t>
  </si>
  <si>
    <t>MOT1</t>
  </si>
  <si>
    <t>D6W3T5; P32333; sce:YPL082C</t>
  </si>
  <si>
    <t>[K].ESNSIAAQDDINLAK.[M]</t>
  </si>
  <si>
    <t>YPL082C [1012-1026]</t>
  </si>
  <si>
    <t>[K].GMEDIANETGLTGK.[A]</t>
  </si>
  <si>
    <t>YPL082C [1823-1836]</t>
  </si>
  <si>
    <t>[R].SISETTTDSDIPIPK.[N]</t>
  </si>
  <si>
    <t>YPL082C [677-691]</t>
  </si>
  <si>
    <t>YGR222W</t>
  </si>
  <si>
    <t>PET54 SGDID:S000003454, Chr VII from 939926-940807, Verified ORF, "Mitochondrial inner membrane protein that binds to the 5' UTR of the COX3 mRNA to activate its translation together with Pet122p and Pet494p; also binds to the COX1 Group I intron AI5 beta to facilitate exon ligation during splicing"</t>
  </si>
  <si>
    <t>853137</t>
  </si>
  <si>
    <t>PET54</t>
  </si>
  <si>
    <t>D6VV04; P10834; sce:YGR222W</t>
  </si>
  <si>
    <t>[R].FISFENSHDAYR.[F]</t>
  </si>
  <si>
    <t>YGR222W [241-252]</t>
  </si>
  <si>
    <t>[K].TASVNKQQQLQEK.[K]</t>
  </si>
  <si>
    <t>YGR222W [37-49]</t>
  </si>
  <si>
    <t>[R].VLGSVESGNSATISEK.[T]</t>
  </si>
  <si>
    <t>YGR222W [21-36]</t>
  </si>
  <si>
    <t>YOR093C</t>
  </si>
  <si>
    <t>YOR093C SGDID:S000005619, Chr XV from 502453-497507, reverse complement, Uncharacterized ORF, "Putative protein of unknown function; deletion causes sensitivity to unfolded protein response-inducing agents"</t>
  </si>
  <si>
    <t>Pf00501, Pf06464</t>
  </si>
  <si>
    <t>854260</t>
  </si>
  <si>
    <t>D6W2F4; Q12275; sce:YOR093C</t>
  </si>
  <si>
    <t>[R].EVNPNDVSAGNYIK.[I]</t>
  </si>
  <si>
    <t>YOR093C [1387-1400]</t>
  </si>
  <si>
    <t>[K].FVKTDDLGTYTK.[A]</t>
  </si>
  <si>
    <t>YOR093C [305-316]</t>
  </si>
  <si>
    <t>[R].LNELIQDYKDENLTR.[K]</t>
  </si>
  <si>
    <t>YOR093C [17-31]</t>
  </si>
  <si>
    <t>YGL049C</t>
  </si>
  <si>
    <t>TIF4632 SGDID:S000003017, Chr VII from 409607-406863, reverse complement, Verified ORF, "Translation initiation factor eIF4G, subunit of the mRNA cap-binding protein complex (eIF4F) that also contains eIF4E (Cdc33p); associates with the poly(A)-binding protein Pab1p, also interacts with eIF4A (Tif1p); homologous to Tif4631p"</t>
  </si>
  <si>
    <t>852833</t>
  </si>
  <si>
    <t>TIF4632</t>
  </si>
  <si>
    <t>D6VU91; P39936; sce:YGL049C</t>
  </si>
  <si>
    <t>[K].AAEKAEEQAPKEEIAPLVPSANR.[W]</t>
  </si>
  <si>
    <t>YGL049C [516-538]</t>
  </si>
  <si>
    <t>[R].KVEEVSQAPR.[A]</t>
  </si>
  <si>
    <t>YGL049C [890-899]</t>
  </si>
  <si>
    <t>YNL287W</t>
  </si>
  <si>
    <t>SEC21 SGDID:S000005231, Chr XIV from 91994-94801, Verified ORF, "Gamma subunit of coatomer, a heptameric protein complex that together with Arf1p forms the COPI coat; involved in ER to Golgi transport of selective cargo"</t>
  </si>
  <si>
    <t>other membranes;ER/Golgi;other cytoplasmic organelle</t>
  </si>
  <si>
    <t>Pf01602, Pf08752, Pf16381</t>
  </si>
  <si>
    <t>855429</t>
  </si>
  <si>
    <t>SEC21</t>
  </si>
  <si>
    <t>D6W0Q6; P32074; sce:YNL287W</t>
  </si>
  <si>
    <t>COPI-mediated anterograde transport; COPI-dependent Golgi-to-ER retrograde traffic</t>
  </si>
  <si>
    <t>[R].FTNETQEAVLDLK.[Q]</t>
  </si>
  <si>
    <t>YNL287W [174-186]</t>
  </si>
  <si>
    <t>[K].SETTLDTTPEAESVPEKR.[A]</t>
  </si>
  <si>
    <t>YNL287W [631-648]</t>
  </si>
  <si>
    <t>YNL178W</t>
  </si>
  <si>
    <t>RPS3 SGDID:S000005122, Chr XIV from 302682-303404, Verified ORF, "Protein component of the small (40S) ribosomal subunit, has apurinic/apyrimidinic (AP) endonuclease activity; essential for viability; has similarity to E. coli S3 and rat S3 ribosomal proteins"</t>
  </si>
  <si>
    <t>Pf00189, Pf07650</t>
  </si>
  <si>
    <t>855543</t>
  </si>
  <si>
    <t>RPS3</t>
  </si>
  <si>
    <t>D6W107; P05750; sce:YNL178W</t>
  </si>
  <si>
    <t>[R].ELAEEGYSGVEVR.[V]</t>
  </si>
  <si>
    <t>YNL178W [28-40]</t>
  </si>
  <si>
    <t>[R].INELTLLVQKR.[F]</t>
  </si>
  <si>
    <t>YNL178W [66-76]</t>
  </si>
  <si>
    <t>[R].VTPTKTEVIIR.[A]</t>
  </si>
  <si>
    <t>YNL178W [41-51]</t>
  </si>
  <si>
    <t>YHR076W</t>
  </si>
  <si>
    <t>PTC7 SGDID:S000001118, Chr VIII from 251103-251157,251251-252227, Verified ORF, "Mitochondrially localized type 2C protein phosphatase; expression induced by growth on ethanol and by sustained osmotic stress; possible role in carbon source utilization in low oxygen environments"</t>
  </si>
  <si>
    <t>Pf07228</t>
  </si>
  <si>
    <t>856475</t>
  </si>
  <si>
    <t>PTC7</t>
  </si>
  <si>
    <t>A2TBN2; D3DL26; P38797; Q06HN3; sce:YHR076W</t>
  </si>
  <si>
    <t>[R].DADEYSFQLK.[K]</t>
  </si>
  <si>
    <t>YHR076W [246-255]</t>
  </si>
  <si>
    <t>[R].GSKYILNTPR.[D]</t>
  </si>
  <si>
    <t>YHR076W [236-245]</t>
  </si>
  <si>
    <t>[K].TAVAFQPK.[D]</t>
  </si>
  <si>
    <t>YHR076W [63-70]</t>
  </si>
  <si>
    <t>YLR081W</t>
  </si>
  <si>
    <t>GAL2 SGDID:S000004071, Chr XII from 290213-291937, Verified ORF, "Galactose permease, required for utilization of galactose; also able to transport glucose"</t>
  </si>
  <si>
    <t>850770</t>
  </si>
  <si>
    <t>GAL2</t>
  </si>
  <si>
    <t>D6VY81; P13181; Q12521; sce:YLR081W</t>
  </si>
  <si>
    <t>[R].RGNNYDLEDLQHDDKPWYK.[A]</t>
  </si>
  <si>
    <t>YLR081W [552-570]</t>
  </si>
  <si>
    <t>YMR287C</t>
  </si>
  <si>
    <t>DSS1 SGDID:S000004900, Chr XIII from 845344-842435, reverse complement, Verified ORF, "3'-5' exoribonuclease, component of the mitochondrial degradosome along with the ATP-dependent RNA helicase Suv3p; the degradosome associates with the ribosome and mediates turnover of aberrant or unprocessed RNAs"</t>
  </si>
  <si>
    <t>mitochondrion;other cytoplasmic organelle;other cell component</t>
  </si>
  <si>
    <t>Pf00773</t>
  </si>
  <si>
    <t>855331</t>
  </si>
  <si>
    <t>DSS1</t>
  </si>
  <si>
    <t>D6W0B4; P39112; sce:YMR287C</t>
  </si>
  <si>
    <t>[R].IKNSNAVIFGEGFNK.[G]</t>
  </si>
  <si>
    <t>YMR287C [700-714]</t>
  </si>
  <si>
    <t>[K].NSNAVIFGEGFNK.[G]</t>
  </si>
  <si>
    <t>YMR287C [702-714]</t>
  </si>
  <si>
    <t>[K].VELDHTRELDNDQATETVVDR.[S]</t>
  </si>
  <si>
    <t>YMR287C [42-62]</t>
  </si>
  <si>
    <t>YLR449W</t>
  </si>
  <si>
    <t>FPR4 SGDID:S000004441, Chr XII from 1030830-1032008, Verified ORF, "Peptidyl-prolyl cis-trans isomerase (PPIase) (proline isomerase) localized to the nucleus; catalyzes isomerization of proline residues in histones H3 and H4, which affects lysine methylation of those histones"</t>
  </si>
  <si>
    <t>Pf00254, Pf17800</t>
  </si>
  <si>
    <t>851170</t>
  </si>
  <si>
    <t>FPR4</t>
  </si>
  <si>
    <t>D6VZ83; Q06205; sce:YLR449W</t>
  </si>
  <si>
    <t>[R].ITMAAIDPEPFDDDKKPSTLR.[I]</t>
  </si>
  <si>
    <t>YLR449W [33-53]</t>
  </si>
  <si>
    <t>[R].RIVIPAPYAYGK.[Q]</t>
  </si>
  <si>
    <t>YLR449W [359-370]</t>
  </si>
  <si>
    <t>YML016C</t>
  </si>
  <si>
    <t>PPZ1 SGDID:S000004478, Chr XIII from 241536-239458, reverse complement, Verified ORF, "Serine/threonine protein phosphatase Z, isoform of Ppz2p; involved in regulation of potassium transport, which affects osmotic stability, cell cycle progression, and halotolerance"</t>
  </si>
  <si>
    <t>854992</t>
  </si>
  <si>
    <t>PPZ1</t>
  </si>
  <si>
    <t>D6VZF8; P26570; Q00979; sce:YML016C</t>
  </si>
  <si>
    <t>[R].KSSFGSDGNTAYSTPLNSPGLSK.[L]</t>
  </si>
  <si>
    <t>YML016C [248-270]</t>
  </si>
  <si>
    <t>[R].RKSDVTHEEPNNGSYSSNNQENYLVQALTR.[S]</t>
  </si>
  <si>
    <t>YML016C [207-236]</t>
  </si>
  <si>
    <t>YOR142W</t>
  </si>
  <si>
    <t>LSC1 SGDID:S000005668, Chr XV from 593058-594047, Verified ORF, "Alpha subunit of succinyl-CoA ligase, which is a mitochondrial enzyme of the TCA cycle that catalyzes the nucleotide-dependent conversion of succinyl-CoA to succinate; phosphorylated"</t>
  </si>
  <si>
    <t>mitochondrion;other cell component</t>
  </si>
  <si>
    <t>Pf00549, Pf02629</t>
  </si>
  <si>
    <t>854310</t>
  </si>
  <si>
    <t>LSC1</t>
  </si>
  <si>
    <t>D6W2J8; P53598; sce:YOR142W</t>
  </si>
  <si>
    <t>Citric acid cycle (TCA cycle)</t>
  </si>
  <si>
    <t>Principal pathways of carbon metabolism; TCA cycle</t>
  </si>
  <si>
    <t>[R].LVGPNCPGIINPATK.[V]</t>
  </si>
  <si>
    <t>YOR142W [148-162]</t>
  </si>
  <si>
    <t>[R].SGTLTYEAVQQTTK.[T]</t>
  </si>
  <si>
    <t>YOR142W [184-197]</t>
  </si>
  <si>
    <t>YPR110C</t>
  </si>
  <si>
    <t>RPC40 SGDID:S000006314, Chr XVI from 746833-745826, reverse complement, Verified ORF, "RNA polymerase subunit, common to RNA polymerase I and III"</t>
  </si>
  <si>
    <t>856226</t>
  </si>
  <si>
    <t>RPC40</t>
  </si>
  <si>
    <t>D6W4A9; P07703; sce:YPR110C</t>
  </si>
  <si>
    <t>RNA Polymerase I Promoter Escape; RNA Polymerase III Transcription Initiation From Type 2 Promoter; RNA Polymerase I Transcription Initiation</t>
  </si>
  <si>
    <t>[R].EVLRYEEFADKVK.[L]</t>
  </si>
  <si>
    <t>YPR110C [278-290]</t>
  </si>
  <si>
    <t>[K].GSTDPKELYNNAHVYAR.[D]</t>
  </si>
  <si>
    <t>YPR110C [149-165]</t>
  </si>
  <si>
    <t>YBR019C</t>
  </si>
  <si>
    <t>GAL10 SGDID:S000000223, Chr II from 278352-276253, reverse complement, Verified ORF, "UDP-glucose-4-epimerase, catalyzes the interconversion of UDP-galactose and UDP-D-glucose in galactose metabolism; also catalyzes the conversion of alpha-D-glucose or alpha-D-galactose to their beta-anomers"</t>
  </si>
  <si>
    <t>Pf01263, Pf01370</t>
  </si>
  <si>
    <t>852307</t>
  </si>
  <si>
    <t>GAL10</t>
  </si>
  <si>
    <t>D6VQ21; P04397; sce:YBR019C</t>
  </si>
  <si>
    <t>Galactose catabolism</t>
  </si>
  <si>
    <t>Lactose degradation and galactose metabolism</t>
  </si>
  <si>
    <t>[R].EKLYIFGDDYDSR.[D]</t>
  </si>
  <si>
    <t>YBR019C [228-240]</t>
  </si>
  <si>
    <t>[R].RAGDVLNLTAKPDR.[A]</t>
  </si>
  <si>
    <t>YBR019C [311-324]</t>
  </si>
  <si>
    <t>YHR107C</t>
  </si>
  <si>
    <t>CDC12 SGDID:S000001149, Chr VIII from 328039-326816, reverse complement, Verified ORF, "Component of the septin ring of the mother-bud neck that is required for cytokinesis; septins recruit proteins to the neck and can act as a barrier to diffusion at the membrane, and they comprise the 10nm filaments seen with EM"</t>
  </si>
  <si>
    <t>Pf00735</t>
  </si>
  <si>
    <t>856507</t>
  </si>
  <si>
    <t>CDC12</t>
  </si>
  <si>
    <t>D3DL57; P32468; sce:YHR107C</t>
  </si>
  <si>
    <t>Release of apoptotic factors from the mitochondria</t>
  </si>
  <si>
    <t>[R].IFTPPLDADSKEDAK.[S]</t>
  </si>
  <si>
    <t>YHR107C [207-221]</t>
  </si>
  <si>
    <t>[K].SGSNPDSAAVEHAR.[Q]</t>
  </si>
  <si>
    <t>YHR107C [222-235]</t>
  </si>
  <si>
    <t>YNL212W</t>
  </si>
  <si>
    <t>VID27 SGDID:S000005156, Chr XIV from 247462-249810, Verified ORF, "Cytoplasmic protein of unknown function; possibly involved in vacuolar protein degradation; not essential for proteasome-dependent degradation of fructose-1,6-bisphosphatase (FBPase); null mutants exhibit normal growth"</t>
  </si>
  <si>
    <t>Pf08553, Pf17747, Pf17748</t>
  </si>
  <si>
    <t>855509</t>
  </si>
  <si>
    <t>VID27</t>
  </si>
  <si>
    <t>D6W0X8; P40157; sce:YNL212W</t>
  </si>
  <si>
    <t>[R].NLILTDGENENKLYK.[M]</t>
  </si>
  <si>
    <t>YNL212W [482-496]</t>
  </si>
  <si>
    <t>[K].SSLTASADDLKEIEHR.[S]</t>
  </si>
  <si>
    <t>YNL212W [165-180]</t>
  </si>
  <si>
    <t>YMR031C</t>
  </si>
  <si>
    <t>YMR031C SGDID:S000004633, Chr XIII from 334742-332211, reverse complement, Uncharacterized ORF, "Protein of unknown function with similarity to Ykl050cp and Uso1p; the authentic, non-tagged protein is detected in a phosphorylated state in highly purified mitochondria in high-throughput studies; YMR031C is not an essential gene"</t>
  </si>
  <si>
    <t>Pf12757</t>
  </si>
  <si>
    <t>855047</t>
  </si>
  <si>
    <t>EIS1</t>
  </si>
  <si>
    <t>D6VZK5; Q05050; sce:YMR031C</t>
  </si>
  <si>
    <t>[R].LKQLEVDSLINER.[K]</t>
  </si>
  <si>
    <t>YMR031C [642-654]</t>
  </si>
  <si>
    <t>[K].ISGYGNDLDAQK.[N]</t>
  </si>
  <si>
    <t>YMR031C [583-594]</t>
  </si>
  <si>
    <t>[K].VYQTTGEPLSR.[E]</t>
  </si>
  <si>
    <t>YMR031C [47-57]</t>
  </si>
  <si>
    <t>YOR116C</t>
  </si>
  <si>
    <t>RPO31 SGDID:S000005642, Chr XV from 544146-539764, reverse complement, Verified ORF, "RNA polymerase III subunit C160, part of core enzyme; similar to bacterial beta-prime subunit"</t>
  </si>
  <si>
    <t>854283</t>
  </si>
  <si>
    <t>RPO31</t>
  </si>
  <si>
    <t>D6W2H5; P04051; sce:YOR116C</t>
  </si>
  <si>
    <t>RNA Polymerase III Transcription Initiation From Type 2 Promoter</t>
  </si>
  <si>
    <t>[K].KEELVEIAYHK.[C]</t>
  </si>
  <si>
    <t>YOR116C [727-737]</t>
  </si>
  <si>
    <t>[K].NLQIGDVVER.[H]</t>
  </si>
  <si>
    <t>YOR116C [455-464]</t>
  </si>
  <si>
    <t>[K].SLEDLSCQYDNTVR.[T]</t>
  </si>
  <si>
    <t>YOR116C [892-905]</t>
  </si>
  <si>
    <t>YLR167W</t>
  </si>
  <si>
    <t>RPS31 SGDID:S000004157, Chr XII from 498949-499407, Verified ORF, "Fusion protein that is cleaved to yield a ribosomal protein of the small (40S) subunit and ubiquitin; ubiquitin may facilitate assembly of the ribosomal protein into ribosomes; interacts genetically with translation factor eIF2B"</t>
  </si>
  <si>
    <t>Pf00240, Pf01599</t>
  </si>
  <si>
    <t>850864</t>
  </si>
  <si>
    <t>RPS31</t>
  </si>
  <si>
    <t>D6VYH3; P04838; P05759; P14800; P61864; Q6LA96; sce:YLR167W</t>
  </si>
  <si>
    <t>[R].ECSNPTCGAGVFLANHKDR.[L]</t>
  </si>
  <si>
    <t>2xCarbamidomethyl [C2; C7]</t>
  </si>
  <si>
    <t>YLR167W [120-138]</t>
  </si>
  <si>
    <t>[K].LAVLSYYKVDAEGK.[V]</t>
  </si>
  <si>
    <t>YLR167W [100-113]</t>
  </si>
  <si>
    <t>[-G].MQIFVKTLTGK.[T]</t>
  </si>
  <si>
    <t>YLR167W [1-11]</t>
  </si>
  <si>
    <t>YDR167W</t>
  </si>
  <si>
    <t>TAF10 SGDID:S000002574, Chr IV from 789447-790067, Verified ORF, "Subunit (145 kDa) of TFIID and SAGA complexes, involved in RNA polymerase II transcription initiation and in chromatin modification"</t>
  </si>
  <si>
    <t>Pf03540</t>
  </si>
  <si>
    <t>851745</t>
  </si>
  <si>
    <t>TAF10</t>
  </si>
  <si>
    <t>D6VSE7; Q12030; sce:YDR167W</t>
  </si>
  <si>
    <t>Ub-specific processing proteases; RNA Polymerase II Pre-transcription Events; RNA Polymerase II Promoter Escape; RNA Polymerase II Transcription Pre-Initiation And Promoter Opening; RNA Polymerase II Transcription Initiation</t>
  </si>
  <si>
    <t>[R].SSVAVSNANNSQAR.[A]</t>
  </si>
  <si>
    <t>YDR167W [136-149]</t>
  </si>
  <si>
    <t>YHL034C</t>
  </si>
  <si>
    <t>SBP1 SGDID:S000001026, Chr VIII from 34075-33191, reverse complement, Verified ORF, "Putative RNA binding protein; involved in translational repression and found in cytoplasmic P bodies; found associated with small nucleolar RNAs snR10 and snR11"</t>
  </si>
  <si>
    <t>stress response;other biological processes</t>
  </si>
  <si>
    <t>856351</t>
  </si>
  <si>
    <t>SBP1</t>
  </si>
  <si>
    <t>D3DKT4; P10080; sce:YHL034C</t>
  </si>
  <si>
    <t>[R].EKIPLDQMER.[S]</t>
  </si>
  <si>
    <t>YHL034C [174-183]</t>
  </si>
  <si>
    <t>[R].IFTSDSANR.[G]</t>
  </si>
  <si>
    <t>YHL034C [228-236]</t>
  </si>
  <si>
    <t>YGR159C</t>
  </si>
  <si>
    <t>NSR1 SGDID:S000003391, Chr VII from 807661-806417, reverse complement, Verified ORF, "Nucleolar protein that binds nuclear localization sequences, required for pre-rRNA processing and ribosome biogenesis"</t>
  </si>
  <si>
    <t>853064</t>
  </si>
  <si>
    <t>NSR1</t>
  </si>
  <si>
    <t>D6VUT9; P27476; sce:YGR159C</t>
  </si>
  <si>
    <t>[K].ALDALQGEYIDNRPVR.[L]</t>
  </si>
  <si>
    <t>YGR159C [324-339]</t>
  </si>
  <si>
    <t>[K].AIQEMQGKEIDGRPINCDMSTSKPAGNNDR.[A]</t>
  </si>
  <si>
    <t>1xCarbamidomethyl [C17]</t>
  </si>
  <si>
    <t>YGR159C [225-254]</t>
  </si>
  <si>
    <t>[K].NEETEEPATIFVGR.[L]</t>
  </si>
  <si>
    <t>YGR159C [161-174]</t>
  </si>
  <si>
    <t>YFR037C</t>
  </si>
  <si>
    <t>RSC8 SGDID:S000001933, Chr VI from 229173-227500, reverse complement, Verified ORF, "Component of the RSC chromatin remodeling complex; essential for viability and mitotic growth; homolog of SWI/SNF subunit Swi3p, but unlike Swi3p, does not activate transcription of reporters"</t>
  </si>
  <si>
    <t>Pf00249, Pf00569, Pf04433, Pf16495</t>
  </si>
  <si>
    <t>850598</t>
  </si>
  <si>
    <t>RSC8</t>
  </si>
  <si>
    <t>D6VTS0; P43609; Q6B289; sce:YFR037C</t>
  </si>
  <si>
    <t>[K].EFPVNLTIKK.[N]</t>
  </si>
  <si>
    <t>YFR037C [223-232]</t>
  </si>
  <si>
    <t>[K].NVYDSAQDFNALQDESR.[N]</t>
  </si>
  <si>
    <t>YFR037C [233-249]</t>
  </si>
  <si>
    <t>[R].VGKEGEEVGEGDSIAK.[L]</t>
  </si>
  <si>
    <t>YFR037C [531-546]</t>
  </si>
  <si>
    <t>YLL013C</t>
  </si>
  <si>
    <t>PUF3 SGDID:S000003936, Chr XII from 124713-122074, reverse complement, Verified ORF, "Protein of the mitochondrial outer surface, links the Arp2/3 complex with the mitochore during anterograde mitochondrial movement; also binds to and promotes degradation of mRNAs for select nuclear-encoded mitochondrial proteins"</t>
  </si>
  <si>
    <t>Pf00806</t>
  </si>
  <si>
    <t>850647</t>
  </si>
  <si>
    <t>PUF3</t>
  </si>
  <si>
    <t>D6VXY9; Q02601; Q07807; sce:YLL013C</t>
  </si>
  <si>
    <t>[R].ELESQDRPDAVNTQSQFISK.[S]</t>
  </si>
  <si>
    <t>YLL013C [185-204]</t>
  </si>
  <si>
    <t>[K].SVSNASLDTQNTFEQNVESDKNFNKLNR.[N]</t>
  </si>
  <si>
    <t>YLL013C [205-232]</t>
  </si>
  <si>
    <t>YFR046C</t>
  </si>
  <si>
    <t>CNN1 SGDID:S000001942, Chr VI from 244146-243061, reverse complement, Verified ORF, "Kinetochore protein of unknown function; associated with the essential kinetochore proteins Nnf1p and Spc24p; phosphorylated by both Clb5-Cdk1 and, to a lesser extent, Clb2-Cdk1."</t>
  </si>
  <si>
    <t>850607</t>
  </si>
  <si>
    <t>CNN1</t>
  </si>
  <si>
    <t>D6VTS9; P43618; Q6B2K8; sce:YFR046C</t>
  </si>
  <si>
    <t>[R].KAAGNNENTEVSEIR.[T]</t>
  </si>
  <si>
    <t>YFR046C [6-20]</t>
  </si>
  <si>
    <t>[R].LKDEVLIR.[N]</t>
  </si>
  <si>
    <t>YFR046C [33-40]</t>
  </si>
  <si>
    <t>YLR304C</t>
  </si>
  <si>
    <t>ACO1 SGDID:S000004295, Chr XII from 737550-735214, reverse complement, Verified ORF, "Aconitase, required for the tricarboxylic acid (TCA) cycle and also independently required for mitochondrial genome maintenance; phosphorylated; component of the mitochondrial nucleoid; mutation leads to glutamate auxotrophy"</t>
  </si>
  <si>
    <t>cell organization and biogenesis;other metabolic processes</t>
  </si>
  <si>
    <t>Pf00330, Pf00694</t>
  </si>
  <si>
    <t>851013</t>
  </si>
  <si>
    <t>ACO1</t>
  </si>
  <si>
    <t>D6VYU7; P19414; sce:YLR304C</t>
  </si>
  <si>
    <t>Mitochondrial protein degradation; Citric acid cycle (TCA cycle)</t>
  </si>
  <si>
    <t>[R].GYDAGENTYQAPPADR.[S]</t>
  </si>
  <si>
    <t>YLR304C [533-548]</t>
  </si>
  <si>
    <t>[R].SASIVKDAAAHGLK.[S]</t>
  </si>
  <si>
    <t>YLR304C [393-406]</t>
  </si>
  <si>
    <t>YBL003C</t>
  </si>
  <si>
    <t>HTA2 SGDID:S000000099, Chr II from 235795-235397, reverse complement, Verified ORF, "One of two nearly identical (see also HTA1) histone H2A subtypes; core histone required for chromatin assembly and chromosome function; DNA damage-dependent phosphorylation by Mec1p facilitates DNA repair; acetylated by Nat4p"</t>
  </si>
  <si>
    <t>Pf00125, Pf16211</t>
  </si>
  <si>
    <t>852283</t>
  </si>
  <si>
    <t>HTA2</t>
  </si>
  <si>
    <t>D6VPZ9; P04912; sce:YBL003C</t>
  </si>
  <si>
    <t>Condensation of Prophase Chromosomes; Oxidative Stress Induced Senescence; HDACs deacetylate histones; SIRT1 negatively regulates rRNA expression; Activated PKN1 stimulates transcription of AR (androgen receptor) regulated genes KLK2 and KLK3; Recruitment and ATM-mediated phosphorylation of repair and signaling proteins at DNA double strand breaks; Assembly of the ORC complex at the origin of replication; RNA Polymerase I Promoter Escape; Estrogen-dependent gene expression; RMTs methylate histone arginines; Ub-specific processing proteases</t>
  </si>
  <si>
    <t>Proteasome degradation</t>
  </si>
  <si>
    <t>[K].AGLTFPVGRVHR.[L]</t>
  </si>
  <si>
    <t>YBL003C [23-34]</t>
  </si>
  <si>
    <t>[R].SAKAGLTFPVGR.[V]</t>
  </si>
  <si>
    <t>YBL003C [20-31]</t>
  </si>
  <si>
    <t>YPL129W</t>
  </si>
  <si>
    <t>TAF14 SGDID:S000006050, Chr XVI from 305297-305305,305411-306136, Verified ORF, "Subunit of TFIID, TFIIF, INO80, SWI/SNF, and NuA3 complexes, involved in RNA polymerase II transcription initiation and in chromatin modification; contains a YEATS domain"</t>
  </si>
  <si>
    <t>Pf03366, Pf17035</t>
  </si>
  <si>
    <t>855974</t>
  </si>
  <si>
    <t>TAF14</t>
  </si>
  <si>
    <t>D6W3N8; P35189; Q02460; sce:YPL129W</t>
  </si>
  <si>
    <t>[K].SGSTEETTANTGTIGK.[R]</t>
  </si>
  <si>
    <t>YPL129W [134-149]</t>
  </si>
  <si>
    <t>YER178W</t>
  </si>
  <si>
    <t>PDA1 SGDID:S000000980, Chr V from 546812-548074, Verified ORF, "E1 alpha subunit of the pyruvate dehydrogenase (PDH) complex, catalyzes the direct oxidative decarboxylation of pyruvate to acetyl-CoA; phosphorylated; regulated by glucose"</t>
  </si>
  <si>
    <t>Pf00676</t>
  </si>
  <si>
    <t>856925</t>
  </si>
  <si>
    <t>PDA1</t>
  </si>
  <si>
    <t>D3DM87; P16387; sce:YER178W</t>
  </si>
  <si>
    <t>Pyruvate metabolism; Glyoxylate metabolism and glycine degradation</t>
  </si>
  <si>
    <t>Principal pathways of carbon metabolism; TCA cycle; Glycolysis and gluconeogenesis</t>
  </si>
  <si>
    <t>[R].KYVDEQVELADAAPPPEAK.[L]</t>
  </si>
  <si>
    <t>YER178W [364-382]</t>
  </si>
  <si>
    <t>[R].YGGHSMSDPGTTYR.[T]</t>
  </si>
  <si>
    <t>YER178W [309-322]</t>
  </si>
  <si>
    <t>YNL007C</t>
  </si>
  <si>
    <t>SIS1 SGDID:S000004952, Chr XIV from 619567-618509, reverse complement, Verified ORF, "Type II HSP40 co-chaperone that interacts with the HSP70 protein Ssa1p; not functionally redundant with Ydj1p due to due to substrate specificity; shares similarity with bacterial DnaJ proteins"</t>
  </si>
  <si>
    <t>cell cycle OR cell proliferation;protein metabolism;other metabolic processes;stress response;transport</t>
  </si>
  <si>
    <t>Pf00226, Pf01556</t>
  </si>
  <si>
    <t>855725</t>
  </si>
  <si>
    <t>SIS1</t>
  </si>
  <si>
    <t>D6W1H0; P25294; sce:YNL007C</t>
  </si>
  <si>
    <t>[R].VQPVQPSQTSTYPGQGMPTPK.[N]</t>
  </si>
  <si>
    <t>YNL007C [300-320]</t>
  </si>
  <si>
    <t>YNL175C</t>
  </si>
  <si>
    <t>NOP13 SGDID:S000005119, Chr XIV from 308614-307403, reverse complement, Verified ORF, "Protein of unknown function, localizes to the nucleolus and nucleoplasm; contains an RNA recognition motif (RRM) and has similarity to Nop12p, which is required for processing of pre-18S rRNA"</t>
  </si>
  <si>
    <t>[K].AVLELSESHLNGR.[N]</t>
  </si>
  <si>
    <t>YNL175C [198-210]</t>
  </si>
  <si>
    <t>[R].VTEQDITR.[L]</t>
  </si>
  <si>
    <t>YNL175C [159-166]</t>
  </si>
  <si>
    <t>YKR037C</t>
  </si>
  <si>
    <t>SPC34 SGDID:S000001745, Chr XI from 511439-510552, reverse complement, Verified ORF, "Essential subunit of the Dam1 complex (aka DASH complex), couples kinetochores to the force produced by MT depolymerization thereby aiding in chromosome segregation; also localized to nuclear side of spindle pole body"</t>
  </si>
  <si>
    <t>Pf08657</t>
  </si>
  <si>
    <t>853909</t>
  </si>
  <si>
    <t>SPC34</t>
  </si>
  <si>
    <t>D6VXA0; P36131; sce:YKR037C</t>
  </si>
  <si>
    <t>[K].EGVFDYVIKR.[D]</t>
  </si>
  <si>
    <t>YKR037C [80-89]</t>
  </si>
  <si>
    <t>[K].EVLLQDDRLK.[T]</t>
  </si>
  <si>
    <t>YKR037C [250-259]</t>
  </si>
  <si>
    <t>[K].TMSQYHPSSSHDVAK.[I]</t>
  </si>
  <si>
    <t>YKR037C [260-274]</t>
  </si>
  <si>
    <t>YJR121W</t>
  </si>
  <si>
    <t>ATP2 SGDID:S000003882, Chr X from 647598-649133, Verified ORF, "Beta subunit of the F1 sector of mitochondrial F1F0 ATP synthase, which is a large, evolutionarily conserved enzyme complex required for ATP synthesis; phosphorylated"</t>
  </si>
  <si>
    <t>other membranes;cytosol;mitochondrion</t>
  </si>
  <si>
    <t>853585</t>
  </si>
  <si>
    <t>ATP2</t>
  </si>
  <si>
    <t>D6VWU0; P00830; sce:YJR121W</t>
  </si>
  <si>
    <t>[R].TIAMDGTEGLVRGEK.[V]</t>
  </si>
  <si>
    <t>YJR121W [94-108]</t>
  </si>
  <si>
    <t>[K].VALVFGQMNEPPGAR.[A]</t>
  </si>
  <si>
    <t>YJR121W [248-262]</t>
  </si>
  <si>
    <t>YPL085W</t>
  </si>
  <si>
    <t>SEC16 SGDID:S000006006, Chr XVI from 387064-393651, Verified ORF, "COPII vesicle coat protein required for ER transport vesicle budding and autophagosome formation; Sec16p is bound to the periphery of ER membranes and may act to stabilize initial COPII complexes; interacts with Sec23p, Sec24p and Sec31p"</t>
  </si>
  <si>
    <t>other membranes;ER/Golgi</t>
  </si>
  <si>
    <t>Pf12931, Pf12932, Pf12935</t>
  </si>
  <si>
    <t>856020</t>
  </si>
  <si>
    <t>SEC16</t>
  </si>
  <si>
    <t>D6W3T2; P48415; Q02822; sce:YPL085W</t>
  </si>
  <si>
    <t>COPII-mediated vesicle transport</t>
  </si>
  <si>
    <t>[K].GLVEANLPYTHR.[I]</t>
  </si>
  <si>
    <t>YPL085W [1496-1507]</t>
  </si>
  <si>
    <t>[R].NPSLDVVAGELHNNNEHTQK.[I]</t>
  </si>
  <si>
    <t>YPL085W [142-161]</t>
  </si>
  <si>
    <t>YOR310C</t>
  </si>
  <si>
    <t>NOP58 SGDID:S000005837, Chr XV from 898357-896822, reverse complement, Verified ORF, "Protein involved in pre-rRNA processing, 18S rRNA synthesis, and snoRNA synthesis; component of the small subunit processome complex, which is required for processing of pre-18S rRNA"</t>
  </si>
  <si>
    <t>854487</t>
  </si>
  <si>
    <t>NOP58</t>
  </si>
  <si>
    <t>D6W309; Q12499; sce:YOR310C</t>
  </si>
  <si>
    <t>Major pathway of rRNA processing in the nucleolus and cytosol; SUMOylation of RNA binding proteins</t>
  </si>
  <si>
    <t>[R].LSQLEGR.[D]</t>
  </si>
  <si>
    <t>YOR310C [398-404]</t>
  </si>
  <si>
    <t>[K].MSLGLAHSIGR.[H]</t>
  </si>
  <si>
    <t>YOR310C [139-149]</t>
  </si>
  <si>
    <t>[K].STLIVSETK.[L]</t>
  </si>
  <si>
    <t>YOR310C [85-93]</t>
  </si>
  <si>
    <t>YIL126W</t>
  </si>
  <si>
    <t>STH1 SGDID:S000001388, Chr IX from 117992-122071, Verified ORF, "ATPase component of the RSC chromatin remodeling complex; required for expression of early meiotic genes; essential helicase-related protein homologous to Snf2p"</t>
  </si>
  <si>
    <t>cell cycle OR cell proliferation;cell organization and biogenesis;DNA metabolism;RNA metabolism OR transcription;other metabolic processes;stress response;other biological processes</t>
  </si>
  <si>
    <t>Pf00176, Pf00271, Pf00439, Pf07529, Pf14619</t>
  </si>
  <si>
    <t>854680</t>
  </si>
  <si>
    <t>STH1</t>
  </si>
  <si>
    <t>D6VVG1; P32597; Q45U09; sce:YIL126W</t>
  </si>
  <si>
    <t>[R].LAEELERQQLLEKR.[K]</t>
  </si>
  <si>
    <t>YIL126W [303-316]</t>
  </si>
  <si>
    <t>[K].STAEEQEAFLRR.[L]</t>
  </si>
  <si>
    <t>YIL126W [949-960]</t>
  </si>
  <si>
    <t>YGL048C</t>
  </si>
  <si>
    <t>RPT6 SGDID:S000003016, Chr VII from 411289-410072, reverse complement, Verified ORF, "One of six ATPases of the 19S regulatory particle of the 26S proteasome involved in the degradation of ubiquitinated substrates; bound by ubiquitin-protein ligases Ubr1p and Ufd4p; localized mainly to the nucleus throughout the cell cycle"</t>
  </si>
  <si>
    <t>cell organization and biogenesis;protein metabolism;DNA metabolism;RNA metabolism OR transcription;other metabolic processes;stress response;other biological processes</t>
  </si>
  <si>
    <t>Pf00004, Pf16450, Pf17862</t>
  </si>
  <si>
    <t>852834</t>
  </si>
  <si>
    <t>RPT6</t>
  </si>
  <si>
    <t>D6VU92; Q01939; sce:YGL048C</t>
  </si>
  <si>
    <t>Ub-specific processing proteases; Antigen processing: Ubiquitination &amp; Proteasome degradation; CDK-mediated phosphorylation and removal of Cdc6; MAPK6/MAPK4 signaling; Orc1 removal from chromatin; Ubiquitin Mediated Degradation of Phosphorylated Cdc25A; FBXL7 down-regulates AURKA during mitotic entry and in early mitosis; Regulation of PTEN stability and activity; Neddylation; KEAP1-NFE2L2 pathway; Cross-presentation of soluble exogenous antigens (endosomes); TNFR2 non-canonical NF-kB pathway</t>
  </si>
  <si>
    <t>[K].YIVDVAKDINVK.[D]</t>
  </si>
  <si>
    <t>YGL048C [94-105]</t>
  </si>
  <si>
    <t>YML074C</t>
  </si>
  <si>
    <t>FPR3 SGDID:S000004539, Chr XIII from 121324-120089, reverse complement, Verified ORF, "Nucleolar peptidyl-prolyl cis-trans isomerase (PPIase); FK506 binding protein; phosphorylated by casein kinase II (Cka1p-Cka2p-Ckb1p-Ckb2p) and dephosphorylated by Ptp1p"</t>
  </si>
  <si>
    <t>cell cycle OR cell proliferation;cell organization and biogenesis;signal transduction</t>
  </si>
  <si>
    <t>854901</t>
  </si>
  <si>
    <t>FPR3</t>
  </si>
  <si>
    <t>D6W0K9; P38911; sce:YML074C</t>
  </si>
  <si>
    <t>[K].DLEEGPTKPK.[S]</t>
  </si>
  <si>
    <t>YML074C [280-289]</t>
  </si>
  <si>
    <t>[R].ITMAALNPEAIDEENKPSTLR.[I]</t>
  </si>
  <si>
    <t>YML074C [33-53]</t>
  </si>
  <si>
    <t>YJL008C</t>
  </si>
  <si>
    <t>CCT8 SGDID:S000003545, Chr X from 421657-419951, reverse complement, Verified ORF, "Subunit of the cytosolic chaperonin Cct ring complex, related to Tcp1p, required for the assembly of actin and tubulins in vivo"</t>
  </si>
  <si>
    <t>853447</t>
  </si>
  <si>
    <t>CCT8</t>
  </si>
  <si>
    <t>D6VWG8; P47079; sce:YJL008C</t>
  </si>
  <si>
    <t>Association of TriC/CCT with target proteins during biosynthesis; Cooperation of PDCL (PhLP1) and TRiC/CCT in G-protein beta folding; Neutrophil degranulation</t>
  </si>
  <si>
    <t>[K].TMEIGGDRVTVFKQEQGEISR.[T]</t>
  </si>
  <si>
    <t>YJL008C [360-380]</t>
  </si>
  <si>
    <t>[R].TSTIILR.[G]</t>
  </si>
  <si>
    <t>YJL008C [381-387]</t>
  </si>
  <si>
    <t>YDL031W</t>
  </si>
  <si>
    <t>DBP10 SGDID:S000002189, Chr IV from 394215-397202, Verified ORF, "Putative ATP-dependent RNA helicase of the DEAD-box protein family, constituent of 66S pre-ribosomal particles; essential protein involved in ribosome biogenesis"</t>
  </si>
  <si>
    <t>[R].ETSIPSNLLEDPSQGPAANGR.[T]</t>
  </si>
  <si>
    <t>YDL031W [892-912]</t>
  </si>
  <si>
    <t>[R].KTIPLILQSR.[D]</t>
  </si>
  <si>
    <t>YDL031W [166-175]</t>
  </si>
  <si>
    <t>YJL162C</t>
  </si>
  <si>
    <t>JJJ2 SGDID:S000003698, Chr X from 115625-113874, reverse complement, Verified ORF, "Protein of unknown function, contains a J-domain, which is a region with homology to the E. coli DnaJ protein"</t>
  </si>
  <si>
    <t>Pf00226</t>
  </si>
  <si>
    <t>853277</t>
  </si>
  <si>
    <t>JJJ2</t>
  </si>
  <si>
    <t>D6VW25; P46997; sce:YJL162C</t>
  </si>
  <si>
    <t>[K].TTQSHEQGGTFAQAESNR.[A]</t>
  </si>
  <si>
    <t>YJL162C [449-466]</t>
  </si>
  <si>
    <t>YLR363C</t>
  </si>
  <si>
    <t>NMD4 SGDID:S000004355, Chr XII from 853150-852494, reverse complement, Verified ORF, "Protein interacting with Nam7p, may be involved in the nonsense-mediated mRNA decay pathway"</t>
  </si>
  <si>
    <t>851077</t>
  </si>
  <si>
    <t>NMD4</t>
  </si>
  <si>
    <t>D6VZ01; Q12129; sce:YLR363C</t>
  </si>
  <si>
    <t>[K].NGTKEESENGREIIR.[T]</t>
  </si>
  <si>
    <t>YLR363C [185-199]</t>
  </si>
  <si>
    <t>[R].TNFNKTVYASR.[G]</t>
  </si>
  <si>
    <t>YLR363C [200-210]</t>
  </si>
  <si>
    <t>YOR374W</t>
  </si>
  <si>
    <t>ALD4 SGDID:S000005901, Chr XV from 1039838-1041397, Verified ORF, "Mitochondrial aldehyde dehydrogenase, required for growth on ethanol and conversion of acetaldehyde to acetate; phosphorylated; activity is K+ dependent; utilizes NADP+ or NAD+ equally as coenzymes; expression is glucose repressed"</t>
  </si>
  <si>
    <t>854556</t>
  </si>
  <si>
    <t>ALD4</t>
  </si>
  <si>
    <t>D6W367; P46367; Q08898; sce:YOR374W</t>
  </si>
  <si>
    <t>[K].SSAGFADKIDGR.[M]</t>
  </si>
  <si>
    <t>YOR374W [154-165]</t>
  </si>
  <si>
    <t>YER091C</t>
  </si>
  <si>
    <t>MET6 SGDID:S000000893, Chr V from 342163-339860, reverse complement, Verified ORF, "Cobalamin-independent methionine synthase, involved in amino acid biosynthesis; requires a minimum of two glutamates on the methyltetrahydrofolate substrate, similar to bacterial metE homologs"</t>
  </si>
  <si>
    <t>Pf01717, Pf08267</t>
  </si>
  <si>
    <t>856825</t>
  </si>
  <si>
    <t>MET6</t>
  </si>
  <si>
    <t>D3DLZ8; P05694; P38010; Q02488; Q27JJ8; sce:YER091C</t>
  </si>
  <si>
    <t>[K].NVSGQDVAAALEANAK.[S]</t>
  </si>
  <si>
    <t>YER091C [374-389]</t>
  </si>
  <si>
    <t>[R].YVRPPIIVGDLSRPK.[A]</t>
  </si>
  <si>
    <t>YER091C [529-543]</t>
  </si>
  <si>
    <t>YDR176W</t>
  </si>
  <si>
    <t>NGG1 SGDID:S000002583, Chr IV from 814450-816558, Verified ORF, "Transcriptional regulator involved in glucose repression of Gal4p-regulated genes; component of transcriptional adaptor and histone acetyltransferase complexes, the ADA complex, the SAGA complex, and the SLIK complex"</t>
  </si>
  <si>
    <t>Pf10198</t>
  </si>
  <si>
    <t>851756</t>
  </si>
  <si>
    <t>NGG1</t>
  </si>
  <si>
    <t>D6VSF8; P32494; sce:YDR176W</t>
  </si>
  <si>
    <t>Ub-specific processing proteases</t>
  </si>
  <si>
    <t>[R].LLSAVLKDDNDKSELQSSK.[I]</t>
  </si>
  <si>
    <t>YDR176W [405-423]</t>
  </si>
  <si>
    <t>[K].SEFVVSQTLPR.[A]</t>
  </si>
  <si>
    <t>YDR176W [226-236]</t>
  </si>
  <si>
    <t>YAL016W</t>
  </si>
  <si>
    <t>TPD3 SGDID:S000000014, Chr I from 124880-126787, Verified ORF, "Regulatory subunit A of the heterotrimeric protein phosphatase 2A, which also contains regulatory subunit Cdc55p and either catalytic subunit Pph21p or Pph22p; required for cell morphogenesis and for transcription by RNA polymerase III"</t>
  </si>
  <si>
    <t>Pf02985</t>
  </si>
  <si>
    <t>851217</t>
  </si>
  <si>
    <t>TPD3</t>
  </si>
  <si>
    <t>D6VPK2; P31383; sce:YAL016W</t>
  </si>
  <si>
    <t>Nonsense Mediated Decay (NMD) enhanced by the Exon Junction Complex (EJC); CTLA4 inhibitory signaling; PI5P, PP2A and IER3 Regulate PI3K/AKT Signaling; ERK/MAPK targets; ERKs are inactivated; Cyclin A/B1/B2 associated events during G2/M transition</t>
  </si>
  <si>
    <t>[K].KLDTIALALGPER.[T]</t>
  </si>
  <si>
    <t>YAL016W [60-72]</t>
  </si>
  <si>
    <t>[K].SLAECQELLKN.[-]</t>
  </si>
  <si>
    <t>YAL016W [625-635]</t>
  </si>
  <si>
    <t>YHR127W</t>
  </si>
  <si>
    <t>YHR127W SGDID:S000001169, Chr VIII from 360916-361647, Verified ORF, "Protein of unknown function; localizes to the nucleus"</t>
  </si>
  <si>
    <t>856528</t>
  </si>
  <si>
    <t>D3DL76; P38833; sce:YHR127W</t>
  </si>
  <si>
    <t>[K].DINSSPDWGNAHR.[G]</t>
  </si>
  <si>
    <t>YHR127W [92-104]</t>
  </si>
  <si>
    <t>[R].GTDWQSEKANGMNR.[A]</t>
  </si>
  <si>
    <t>YHR127W [105-118]</t>
  </si>
  <si>
    <t>YBR270C</t>
  </si>
  <si>
    <t>YBR270C SGDID:S000000474, Chr II from 744393-742756, reverse complement, Uncharacterized ORF, "Hypothetical protein"</t>
  </si>
  <si>
    <t>[R].SATSGSLSVTNPNIK.[A]</t>
  </si>
  <si>
    <t>YBR270C [10-24]</t>
  </si>
  <si>
    <t>YNL031C</t>
  </si>
  <si>
    <t>HHT2 SGDID:S000004976, Chr XIV from 576051-575641, reverse complement, Verified ORF, "One of two identical histone H3 proteins (see also HHT1); core histone required for chromatin assembly, involved in heterochromatin-mediated telomeric and HM silencing; regulated by acetylation, methylation, and mitotic phosphorylation"</t>
  </si>
  <si>
    <t>852295; 855700</t>
  </si>
  <si>
    <t>YBR010W; YNL031C</t>
  </si>
  <si>
    <t>HHT1; HHT2</t>
  </si>
  <si>
    <t>D6VQ11; E9PAG1; P02303; P13996; P61830; Q6B1U3; Q6Q7G9; sce:YBR010W; sce:YNL031C</t>
  </si>
  <si>
    <t>Condensation of Prophase Chromosomes; Oxidative Stress Induced Senescence; SIRT1 negatively regulates rRNA expression; Activated PKN1 stimulates transcription of AR (androgen receptor) regulated genes KLK2 and KLK3; Assembly of the ORC complex at the origin of replication; RNA Polymerase I Promoter Escape; Estrogen-dependent gene expression</t>
  </si>
  <si>
    <t>[K].SAPSTGGVKKPHR.[Y]</t>
  </si>
  <si>
    <t>YNL031C [29-41]</t>
  </si>
  <si>
    <t>YBR172C</t>
  </si>
  <si>
    <t>SMY2 SGDID:S000000376, Chr II from 581367-579145, reverse complement, Verified ORF, "Protein of unknown function involved in COPII vesicle formation; interacts with the Sec23p/Sec24p subcomplex; overexpression suppresses the temperature sensitivity of a myo2 mutant; has similarity to S. pombe Mpd2"</t>
  </si>
  <si>
    <t>Pf02213</t>
  </si>
  <si>
    <t>852470</t>
  </si>
  <si>
    <t>SMY2</t>
  </si>
  <si>
    <t>D6VQG8; P32909; sce:YBR172C</t>
  </si>
  <si>
    <t>[K].TNTSLNSSLTAK.[T]</t>
  </si>
  <si>
    <t>YBR172C [607-618]</t>
  </si>
  <si>
    <t>[R].VSTPVQQHPLLQR.[N]</t>
  </si>
  <si>
    <t>YBR172C [127-139]</t>
  </si>
  <si>
    <t>YGR270W</t>
  </si>
  <si>
    <t>YTA7 SGDID:S000003502, Chr VII from 1027376-1031515, Verified ORF, "Protein that localizes to chromatin and has a role in regulation of histone gene expression; has a bromodomain-like region that interacts with the N-terminal tail of histone H3, and an ATPase domain; potentially phosphorylated by Cdc28p"</t>
  </si>
  <si>
    <t>Pf00004, Pf17862</t>
  </si>
  <si>
    <t>853186</t>
  </si>
  <si>
    <t>YTA7</t>
  </si>
  <si>
    <t>D6VV47; P40340; sce:YGR270W</t>
  </si>
  <si>
    <t>[K].EIPAAIPSAVDKEK.[A]</t>
  </si>
  <si>
    <t>YGR270W [1199-1212]</t>
  </si>
  <si>
    <t>[R].TNEELTNER.[N]</t>
  </si>
  <si>
    <t>YGR270W [101-109]</t>
  </si>
  <si>
    <t>YOR195W</t>
  </si>
  <si>
    <t>SLK19 SGDID:S000005721, Chr XV from 712867-715332, Verified ORF, "Kinetochore-associated protein required for normal segregation of chromosomes in meiosis and mitosis; component of the FEAR regulatory network, which promotes Cdc14p release from the nucleolus during anaphase; potential Cdc28p substrate"</t>
  </si>
  <si>
    <t>Pf12709</t>
  </si>
  <si>
    <t>854370</t>
  </si>
  <si>
    <t>SLK19</t>
  </si>
  <si>
    <t>D6W2Q4; Q08581; sce:YOR195W</t>
  </si>
  <si>
    <t>[K].MDDLNNLNDDNLK.[V]</t>
  </si>
  <si>
    <t>YOR195W [525-537]</t>
  </si>
  <si>
    <t>[R].SSALNNKNNANPLENIDINK.[M]</t>
  </si>
  <si>
    <t>YOR195W [78-97]</t>
  </si>
  <si>
    <t>YHL038C</t>
  </si>
  <si>
    <t>CBP2 SGDID:S000001030, Chr VIII from 25506-23614, reverse complement, Verified ORF, "Mitochondrial protein required for splicing of the group I intron aI5 of the COB pre-mRNA, binds to the RNA to promote splicing; also involved in but not essential for splicing of the COB bI2 intron and the intron in the 21S rRNA gene"</t>
  </si>
  <si>
    <t>856347</t>
  </si>
  <si>
    <t>CBP2</t>
  </si>
  <si>
    <t>D3DKT1; P03874; sce:YHL038C</t>
  </si>
  <si>
    <t>[R].ILANEEGKPFYLDANSATTR.[I]</t>
  </si>
  <si>
    <t>YHL038C [257-276]</t>
  </si>
  <si>
    <t>[K].IVDNIIGLLSNDEEH.[-]</t>
  </si>
  <si>
    <t>YHL038C [616-630]</t>
  </si>
  <si>
    <t>YMR124W</t>
  </si>
  <si>
    <t>YMR124W SGDID:S000004731, Chr XIII from 514455-517286, Uncharacterized ORF, "Protein of unknown function; green fluorescent protein (GFP)-fusion protein localizes to the cell periphery, cytoplasm, bud, and bud neck; interacts with Crm1p in two-hybrid assay; YMR124W is not an essential gene"</t>
  </si>
  <si>
    <t>855154</t>
  </si>
  <si>
    <t>D6VZU7; P39523; sce:YMR124W</t>
  </si>
  <si>
    <t>[R].ASLLQSIPERDPKR.[N]</t>
  </si>
  <si>
    <t>YMR124W [648-661]</t>
  </si>
  <si>
    <t>[R].NGNDSNINIQPSSVPQQQQQQQQYYR.[N]</t>
  </si>
  <si>
    <t>YMR124W [44-69]</t>
  </si>
  <si>
    <t>YDR227W</t>
  </si>
  <si>
    <t>SIR4 SGDID:S000002635, Chr IV from 917568-921644, Verified ORF, "Silent information regulator that, together with SIR2 and SIR3, is involved in assembly of silent chromatin domains at telomeres and the silent mating-type loci; potentially phosphorylated by Cdc28p; some alleles of SIR4 prolong lifespan"</t>
  </si>
  <si>
    <t>Pf16991</t>
  </si>
  <si>
    <t>851813</t>
  </si>
  <si>
    <t>SIR4</t>
  </si>
  <si>
    <t>D6VSK9; P11978; sce:YDR227W</t>
  </si>
  <si>
    <t>[K].ISSEIDRENVK.[S]</t>
  </si>
  <si>
    <t>YDR227W [615-625]</t>
  </si>
  <si>
    <t>[K].TLAPSKHQPITSEQK.[M]</t>
  </si>
  <si>
    <t>YDR227W [360-374]</t>
  </si>
  <si>
    <t>YNL005C</t>
  </si>
  <si>
    <t>MRP7 SGDID:S000004950, Chr XIV from 622430-621315, reverse complement, Verified ORF, "Mitochondrial ribosomal protein of the large subunit"</t>
  </si>
  <si>
    <t>other membranes;mitochondrion;translational apparatus</t>
  </si>
  <si>
    <t>Pf01016, Pf18471</t>
  </si>
  <si>
    <t>855727</t>
  </si>
  <si>
    <t>MRP7</t>
  </si>
  <si>
    <t>D6W1H2; P12687; sce:YNL005C</t>
  </si>
  <si>
    <t>[K].KYEGQDVSTGEIIMR.[Q]</t>
  </si>
  <si>
    <t>YNL005C [51-65]</t>
  </si>
  <si>
    <t>YDR239C</t>
  </si>
  <si>
    <t>YDR239C SGDID:S000002647, Chr IV from 943417-941054, reverse complement, Verified ORF, "Protein of unknown function that may interact with ribosomes, based on co-purification experiments"</t>
  </si>
  <si>
    <t>851825</t>
  </si>
  <si>
    <t>D6VSM0; Q03780; sce:YDR239C</t>
  </si>
  <si>
    <t>[R].SNTVVSYYTR.[S]</t>
  </si>
  <si>
    <t>YDR239C [706-715]</t>
  </si>
  <si>
    <t>[K].STVLAALDSNGNTK.[S]</t>
  </si>
  <si>
    <t>YDR239C [469-482]</t>
  </si>
  <si>
    <t>YDL143W</t>
  </si>
  <si>
    <t>CCT4 SGDID:S000002302, Chr IV from 199997-201583, Verified ORF, "Subunit of the cytosolic chaperonin Cct ring complex, related to Tcp1p, required for the assembly of actin and tubulins in vivo"</t>
  </si>
  <si>
    <t>851412</t>
  </si>
  <si>
    <t>CCT4</t>
  </si>
  <si>
    <t>D6VRK5; P39078; Q07561; sce:YDL143W</t>
  </si>
  <si>
    <t>Association of TriC/CCT with target proteins during biosynthesis; Cooperation of PDCL (PhLP1) and TRiC/CCT in G-protein beta folding</t>
  </si>
  <si>
    <t>[R].GLIAGGGAPEIEISR.[R]</t>
  </si>
  <si>
    <t>YDL143W [409-423]</t>
  </si>
  <si>
    <t>[R].GLIAGGGAPEIEISRR.[L]</t>
  </si>
  <si>
    <t>YDL143W [409-424]</t>
  </si>
  <si>
    <t>[R].VTGIRNNNARPTVSVVIR.[G]</t>
  </si>
  <si>
    <t>YDL143W [363-380]</t>
  </si>
  <si>
    <t>YJR083C</t>
  </si>
  <si>
    <t>ACF4 SGDID:S000003843, Chr X from 583530-582601, reverse complement, Verified ORF, "Protein of unknown function, computational analysis of large-scale protein-protein interaction data suggests a possible role in actin cytoskeleton organization; potential Cdc28p substrate"</t>
  </si>
  <si>
    <t>853545</t>
  </si>
  <si>
    <t>ACF4</t>
  </si>
  <si>
    <t>D6VWQ2; P47129; sce:YJR083C</t>
  </si>
  <si>
    <t>[K].NANTTATAGENTPFLQR.[I]</t>
  </si>
  <si>
    <t>YJR083C [228-244]</t>
  </si>
  <si>
    <t>YOL144W</t>
  </si>
  <si>
    <t>NOP8 SGDID:S000005504, Chr XV from 53097-54551, Verified ORF, "Nucleolar protein required for 60S ribosomal subunit biogenesis"</t>
  </si>
  <si>
    <t>854021</t>
  </si>
  <si>
    <t>NOP8</t>
  </si>
  <si>
    <t>D6W1S5; Q08287; sce:YOL144W</t>
  </si>
  <si>
    <t>[K].EIGQGTISNTETLR.[N]</t>
  </si>
  <si>
    <t>YOL144W [337-350]</t>
  </si>
  <si>
    <t>YLR131C</t>
  </si>
  <si>
    <t>ACE2 SGDID:S000004121, Chr XII from 406823-404511, reverse complement, Verified ORF, "Transcription factor that activates expression of early G1-specific genes, localizes to daughter cell nuclei after cytokinesis and delays G1 progression in daughters, localization is regulated by phosphorylation; potential Cdc28p substrate"</t>
  </si>
  <si>
    <t>cytosol;nucleus</t>
  </si>
  <si>
    <t>850822</t>
  </si>
  <si>
    <t>ACE2</t>
  </si>
  <si>
    <t>D6VYC6; P21192; sce:YLR131C</t>
  </si>
  <si>
    <t>[R].FNREDALMVHR.[S]</t>
  </si>
  <si>
    <t>YLR131C [670-680]</t>
  </si>
  <si>
    <t>[K].HGLLDPPPSTAAHEQNSNR.[T]</t>
  </si>
  <si>
    <t>YLR131C [743-761]</t>
  </si>
  <si>
    <t>YKL182W</t>
  </si>
  <si>
    <t>FAS1 SGDID:S000001665, Chr XI from 100676-106831, Verified ORF, "Beta subunit of fatty acid synthetase, which catalyzes the synthesis of long-chain saturated fatty acids; contains acetyltransacylase, dehydratase, enoyl reductase, malonyl transacylase, and palmitoyl transacylase activities"</t>
  </si>
  <si>
    <t>Pf00698, Pf01575, Pf08354, Pf13452, Pf16073, Pf17828, Pf17951</t>
  </si>
  <si>
    <t>853653</t>
  </si>
  <si>
    <t>FAS1</t>
  </si>
  <si>
    <t>D6VX19; P07149; Q05747; sce:YKL182W</t>
  </si>
  <si>
    <t>[K].APSGLDQSRIPFSERK.[L]</t>
  </si>
  <si>
    <t>YKL182W [398-413]</t>
  </si>
  <si>
    <t>[R].GGGHHSFEDAHTPMLQMYSK.[I]</t>
  </si>
  <si>
    <t>YKL182W [737-756]</t>
  </si>
  <si>
    <t>YDR365C</t>
  </si>
  <si>
    <t>ESF1 SGDID:S000002773, Chr IV from 1206376-1204490, reverse complement, Verified ORF, "Nucleolar protein involved in pre-rRNA processing; depletion causes severely decreased 18S rRNA levels"</t>
  </si>
  <si>
    <t>Pf08159</t>
  </si>
  <si>
    <t>851969</t>
  </si>
  <si>
    <t>ESF1</t>
  </si>
  <si>
    <t>D6VSZ4; Q06344; sce:YDR365C</t>
  </si>
  <si>
    <t>[K].HTNDEEEIEKNAK.[S]</t>
  </si>
  <si>
    <t>YDR365C [473-485]</t>
  </si>
  <si>
    <t>YOR244W</t>
  </si>
  <si>
    <t>ESA1 SGDID:S000005770, Chr XV from 792532-793869, Verified ORF, "Histone acetyltransferase catalytic subunit of the native multisubunit complex (NuA4) that acetylates four conserved internal lysines of histone H4 N-terminal tail; required for cell cycle progression"</t>
  </si>
  <si>
    <t>Pf01853, Pf11717, Pf17772</t>
  </si>
  <si>
    <t>854418</t>
  </si>
  <si>
    <t>ESA1</t>
  </si>
  <si>
    <t>D6W2U6; Q08649; sce:YOR244W</t>
  </si>
  <si>
    <t>Estrogen-dependent gene expression; Recruitment and ATM-mediated phosphorylation of repair and signaling proteins at DNA double strand breaks; DNA Damage/Telomere Stress Induced Senescence; Sensing of DNA Double Strand Breaks</t>
  </si>
  <si>
    <t>[R].TSGSMTQNPHEVAR.[V]</t>
  </si>
  <si>
    <t>YOR244W [150-163]</t>
  </si>
  <si>
    <t>YHR027C</t>
  </si>
  <si>
    <t>RPN1 SGDID:S000001069, Chr VIII from 164704-161723, reverse complement, Verified ORF, "Non-ATPase base subunit of the 19S regulatory particle of the 26S proteasome; may participate in the recognition of several ligands of the proteasome; contains a leucine-rich repeat (LRR) domain, a site for protein?protein interactions"</t>
  </si>
  <si>
    <t>Pf01851, Pf17781, Pf18051</t>
  </si>
  <si>
    <t>856422</t>
  </si>
  <si>
    <t>RPN1</t>
  </si>
  <si>
    <t>D3DKX4; P38764; sce:YHR027C</t>
  </si>
  <si>
    <t>Ub-specific processing proteases; Neutrophil degranulation; Antigen processing: Ubiquitination &amp; Proteasome degradation; CDK-mediated phosphorylation and removal of Cdc6; MAPK6/MAPK4 signaling; Orc1 removal from chromatin; Ubiquitin Mediated Degradation of Phosphorylated Cdc25A; FBXL7 down-regulates AURKA during mitotic entry and in early mitosis; Regulation of PTEN stability and activity; Neddylation; KEAP1-NFE2L2 pathway; Cross-presentation of soluble exogenous antigens (endosomes); TNFR2 non-canonical NF-kB pathway</t>
  </si>
  <si>
    <t>[R].VGQAVETVGQAGRPK.[K]</t>
  </si>
  <si>
    <t>YHR027C [929-943]</t>
  </si>
  <si>
    <t>YEL020W-A</t>
  </si>
  <si>
    <t>TIM9 SGDID:S000007256, Chr V from 117211-117474, Verified ORF, "Mitochondrial intermembrane space protein, forms a complex with Mrs11p/Tim10p that mediates import and insertion of a subset of polytopic inner membrane proteins; may prevent aggregation of incoming proteins in a chaperone-like manner"</t>
  </si>
  <si>
    <t>Pf02953</t>
  </si>
  <si>
    <t>856693</t>
  </si>
  <si>
    <t>TIM9</t>
  </si>
  <si>
    <t>D3DLM8; O74700; sce:YEL020W-A</t>
  </si>
  <si>
    <t>Mitochondrial protein import</t>
  </si>
  <si>
    <t>[R].FQEQNAALGQGLGR.[-]</t>
  </si>
  <si>
    <t>YEL020W-A [74-87]</t>
  </si>
  <si>
    <t>YER092W</t>
  </si>
  <si>
    <t>IES5 SGDID:S000000894, Chr V from 342851-343228, Verified ORF, "Protein that associates with the INO80 chromatin remodeling complex under low-salt conditions"</t>
  </si>
  <si>
    <t>Pf17335</t>
  </si>
  <si>
    <t>856827</t>
  </si>
  <si>
    <t>IES5</t>
  </si>
  <si>
    <t>D3DLZ9; P40060; sce:YER092W</t>
  </si>
  <si>
    <t>[R].LISQATVEKVPELK.[W]</t>
  </si>
  <si>
    <t>YER092W [67-80]</t>
  </si>
  <si>
    <t>YPL106C</t>
  </si>
  <si>
    <t>SSE1 SGDID:S000006027, Chr XVI from 352272-350191, reverse complement, Verified ORF, "ATPase that is a component of the heat shock protein Hsp90 chaperone complex; binds unfolded proteins; member of the heat shock protein 70 (HSP70) family; localized to the cytoplasm"</t>
  </si>
  <si>
    <t>855998</t>
  </si>
  <si>
    <t>SSE1</t>
  </si>
  <si>
    <t>D6W3R1; P32589; sce:YPL106C</t>
  </si>
  <si>
    <t>[R].GIDIVVNEVSNR.[S]</t>
  </si>
  <si>
    <t>YPL106C [23-34]</t>
  </si>
  <si>
    <t>[K].LVELDDKKTGAEVR.[F]</t>
  </si>
  <si>
    <t>YPL106C [92-105]</t>
  </si>
  <si>
    <t>YDR324C</t>
  </si>
  <si>
    <t>UTP4 SGDID:S000002732, Chr IV from 1116761-1114431, reverse complement, Verified ORF, "Nucleolar protein, component of the small subunit (SSU) processome containing the U3 snoRNA that is involved in processing of pre-18S rRNA"</t>
  </si>
  <si>
    <t>851924</t>
  </si>
  <si>
    <t>UTP4</t>
  </si>
  <si>
    <t>D6VSV7; Q06679; sce:YDR324C</t>
  </si>
  <si>
    <t>[R].IWSAQKNDENMGR.[L]</t>
  </si>
  <si>
    <t>YDR324C [212-224]</t>
  </si>
  <si>
    <t>[R].SNGNIEIWNPR.[N]</t>
  </si>
  <si>
    <t>YDR324C [72-82]</t>
  </si>
  <si>
    <t>YEL055C</t>
  </si>
  <si>
    <t>POL5 SGDID:S000000781, Chr V from 51539-48471, reverse complement, Verified ORF, "DNA Polymerase phi; has sequence similarity to the human MybBP1A and weak sequence similarity to B-type DNA polymerases, not required for chromosomal DNA replication; required for the synthesis of rRNA"</t>
  </si>
  <si>
    <t>cell organization and biogenesis;DNA metabolism;RNA metabolism OR transcription;other metabolic processes;other biological processes</t>
  </si>
  <si>
    <t>Pf04931</t>
  </si>
  <si>
    <t>856655</t>
  </si>
  <si>
    <t>POL5</t>
  </si>
  <si>
    <t>D3DLJ5; P39985; Q9Y737; sce:YEL055C</t>
  </si>
  <si>
    <t>[K].EALSSISTGNQR.[K]</t>
  </si>
  <si>
    <t>YEL055C [822-833]</t>
  </si>
  <si>
    <t>[R].RKEALSSISTGNQR.[K]</t>
  </si>
  <si>
    <t>YEL055C [820-833]</t>
  </si>
  <si>
    <t>YHR166C</t>
  </si>
  <si>
    <t>CDC23 SGDID:S000001209, Chr VIII from 439052-437172, reverse complement, Verified ORF, "Subunit of the anaphase-promoting complex/cyclosome (APC/C), which is a ubiquitin-protein ligase required for degradation of anaphase inhibitors, including mitotic cyclins, during the metaphase/anaphase transition"</t>
  </si>
  <si>
    <t>Pf04049, Pf13181</t>
  </si>
  <si>
    <t>856571</t>
  </si>
  <si>
    <t>CDC23</t>
  </si>
  <si>
    <t>D3DLB5; P16522; sce:YHR166C</t>
  </si>
  <si>
    <t>[K].SQESMENILTTGK.[F]</t>
  </si>
  <si>
    <t>YHR166C [132-144]</t>
  </si>
  <si>
    <t>YJL033W</t>
  </si>
  <si>
    <t>HCA4 SGDID:S000003570, Chr X from 383832-386144, Verified ORF, "Putative nucleolar DEAD box RNA helicase; high-copy number suppression of a U14 snoRNA processing mutant suggests an involvement in 18S rRNA synthesis"</t>
  </si>
  <si>
    <t>Pf00270, Pf00271, Pf13959</t>
  </si>
  <si>
    <t>853419</t>
  </si>
  <si>
    <t>HCA4</t>
  </si>
  <si>
    <t>D6VWF0; P20448; Q6B1G2; Q92329; sce:YJL033W</t>
  </si>
  <si>
    <t>[K].ESAVMADIDNIDKQVAK.[E]</t>
  </si>
  <si>
    <t>YJL033W [649-665]</t>
  </si>
  <si>
    <t>[R].LSLTDYK.[T]</t>
  </si>
  <si>
    <t>YJL033W [238-244]</t>
  </si>
  <si>
    <t>YGL009C</t>
  </si>
  <si>
    <t>LEU1 SGDID:S000002977, Chr VII from 478657-476318, reverse complement, Verified ORF, "Isopropylmalate isomerase, catalyzes the second step in the leucine biosynthesis pathway"</t>
  </si>
  <si>
    <t>852875</t>
  </si>
  <si>
    <t>LEU1</t>
  </si>
  <si>
    <t>D6VUC8; P07264; sce:YGL009C</t>
  </si>
  <si>
    <t>[R].AGMIKPDETTFQYTK.[G]</t>
  </si>
  <si>
    <t>YGL009C [243-257]</t>
  </si>
  <si>
    <t>[R].RVDCTLATVDHNIPTESRK.[N]</t>
  </si>
  <si>
    <t>YGL009C [60-78]</t>
  </si>
  <si>
    <t>YFL010C</t>
  </si>
  <si>
    <t>WWM1 SGDID:S000001884, Chr VI from 115737-115102, reverse complement, Verified ORF, "WW domain containing protein of unknown function; binds to Mca1p, a caspase-related protease that regulates H2O2-induced apoptosis; overexpression causes Gi phase growth arrest and clonal death that is suppressed by overexpression of MCA1"</t>
  </si>
  <si>
    <t>Pf00397</t>
  </si>
  <si>
    <t>850538</t>
  </si>
  <si>
    <t>WWM1</t>
  </si>
  <si>
    <t>D6VTM0; P43582; sce:YFL010C</t>
  </si>
  <si>
    <t>[R].YYPQQAPMPAAAPQQAYYGTAPSTSK.[G]</t>
  </si>
  <si>
    <t>YFL010C [109-134]</t>
  </si>
  <si>
    <t>[R].YYQPQQPQYPQYPQQQR.[Y]</t>
  </si>
  <si>
    <t>YFL010C [92-108]</t>
  </si>
  <si>
    <t>YBL104C</t>
  </si>
  <si>
    <t>YBL104C SGDID:S000000200, Chr II from 21293-18177, reverse complement, Uncharacterized ORF, "Putative protein of unknown function, promoter contains multiple GCN4 binding sites"</t>
  </si>
  <si>
    <t>other membranes;other cytoplasmic organelle;other cell component</t>
  </si>
  <si>
    <t>Pf17034, Pf21719</t>
  </si>
  <si>
    <t>852170</t>
  </si>
  <si>
    <t>SEA4</t>
  </si>
  <si>
    <t>D6VPP9; P38164; Q86ZS4; sce:YBL104C</t>
  </si>
  <si>
    <t>[K].FNTGSSEAQAADEKPR.[H]</t>
  </si>
  <si>
    <t>YBL104C [923-938]</t>
  </si>
  <si>
    <t>[R].TSSPSSAVSTSAGNYK.[N]</t>
  </si>
  <si>
    <t>YBL104C [893-908]</t>
  </si>
  <si>
    <t>YKR008W</t>
  </si>
  <si>
    <t>RSC4 SGDID:S000001716, Chr XI from 451844-453721, Verified ORF, "Component of the RSC chromatin remodeling complex; found in close proximity to nucleosomal DNA; displaced from the surface of nucleosomal DNA after chromatin remodeling"</t>
  </si>
  <si>
    <t>[K].LATEAGGSDERPK.[Y]</t>
  </si>
  <si>
    <t>YKR008W [8-20]</t>
  </si>
  <si>
    <t>[R].LSEGLNHLMFR.[C]</t>
  </si>
  <si>
    <t>YKR008W [595-605]</t>
  </si>
  <si>
    <t>YNL118C</t>
  </si>
  <si>
    <t>DCP2 SGDID:S000005062, Chr XIV from 405566-402654, reverse complement, Verified ORF, "Catalytic subunit of the Dcp1p-Dcp2p decapping enzyme complex, which removes the 5' cap structure from mRNAs prior to their degradation; member of the Nudix hydrolase family"</t>
  </si>
  <si>
    <t>other membranes;nucleus;other cell component</t>
  </si>
  <si>
    <t>Pf00293, Pf05026</t>
  </si>
  <si>
    <t>855605</t>
  </si>
  <si>
    <t>DCP2</t>
  </si>
  <si>
    <t>B0KZS6; B0KZU4; B0KZW2; B0KZY0; B0KZY9; B0KZZ8; B0L007; D6W164; P53550; Q6LCS6; sce:YNL118C</t>
  </si>
  <si>
    <t>mRNA decay by 5' to 3' exoribonuclease; Butyrate Response Factor 1 (BRF1) binds and destabilizes mRNA; Tristetraprolin (TTP, ZFP36) binds and destabilizes mRNA</t>
  </si>
  <si>
    <t>[R].NDASKTNLNASAESNSVEWGPGK.[S]</t>
  </si>
  <si>
    <t>YNL118C [574-596]</t>
  </si>
  <si>
    <t>[R].TEGGPSSEMSTSMK.[R]</t>
  </si>
  <si>
    <t>YNL118C [842-855]</t>
  </si>
  <si>
    <t>YPR043W</t>
  </si>
  <si>
    <t>RPL43A SGDID:S000006247, Chr XVI from 654163-654164,654568-654844, Verified ORF, "Protein component of the large (60S) ribosomal subunit, identical to Rpl43Bp and has similarity to rat L37a ribosomal protein; null mutation confers a dominant lethal phenotype"</t>
  </si>
  <si>
    <t>Pf01780</t>
  </si>
  <si>
    <t>853557; 856156</t>
  </si>
  <si>
    <t>YJR094W-A; YPR043W</t>
  </si>
  <si>
    <t>RPL43A</t>
  </si>
  <si>
    <t>D6VWR3; P0CX25; P49631; sce:YJR094W-A; sce:YPR043W</t>
  </si>
  <si>
    <t>[R].YDCSFCGKK.[T]</t>
  </si>
  <si>
    <t>2xCarbamidomethyl [C3; C6]</t>
  </si>
  <si>
    <t>YPR043W [37-45]</t>
  </si>
  <si>
    <t>YJL157C</t>
  </si>
  <si>
    <t>FAR1 SGDID:S000003693, Chr X from 126324-123832, reverse complement, Verified ORF, "Cyclin-dependent kinase inhibitor that mediates cell cycle arrest in response to pheromone; also forms a complex with Cdc24p, Ste4p, and Ste18p that may specify the direction of polarized growth during mating; potential Cdc28p substrate"</t>
  </si>
  <si>
    <t>853283</t>
  </si>
  <si>
    <t>FAR1</t>
  </si>
  <si>
    <t>D6VW30; P21268; sce:YJL157C</t>
  </si>
  <si>
    <t>[R].LASTSAYVDTDDHIATGYAK.[Q]</t>
  </si>
  <si>
    <t>YJL157C [691-710]</t>
  </si>
  <si>
    <t>YKL023W</t>
  </si>
  <si>
    <t>YKL023W SGDID:S000001506, Chr XI from 393364-394197, Uncharacterized ORF, "Putative protein of unknown function; green fluorescent protein (GFP)-fusion protein localizes to the cytoplasm"</t>
  </si>
  <si>
    <t>[K].NTNEDEINKSQR.[N]</t>
  </si>
  <si>
    <t>YKL023W [215-226]</t>
  </si>
  <si>
    <t>YDR238C</t>
  </si>
  <si>
    <t>SEC26 SGDID:S000002646, Chr IV from 940813-937892, reverse complement, Verified ORF, "Essential beta-coat protein of the COPI coatomer, involved in ER-to-Golgi protein trafficking and maintenance of normal ER morphology; shares 43% sequence identity with mammalian beta-coat protein (beta-COP)"</t>
  </si>
  <si>
    <t>Pf01602, Pf07718, Pf14806</t>
  </si>
  <si>
    <t>851824</t>
  </si>
  <si>
    <t>SEC26</t>
  </si>
  <si>
    <t>D6VSL9; P41810; Q03779; sce:YDR238C</t>
  </si>
  <si>
    <t>Neutrophil degranulation; COPI-mediated anterograde transport; COPI-dependent Golgi-to-ER retrograde traffic</t>
  </si>
  <si>
    <t>[R].NSVGEVPILQSEIK.[K]</t>
  </si>
  <si>
    <t>YDR238C [482-495]</t>
  </si>
  <si>
    <t>[R].VLNAEDLDVR.[S]</t>
  </si>
  <si>
    <t>YDR238C [329-338]</t>
  </si>
  <si>
    <t>YDL053C</t>
  </si>
  <si>
    <t>PBP4 SGDID:S000002211, Chr IV from 362256-361699, reverse complement, Verified ORF, "Pbp1p binding protein, interacts strongly with Pab1p-binding protein 1 (Pbp1p) in the yeast two-hybrid system; also interacts with Lsm12p in a copurification assay"</t>
  </si>
  <si>
    <t>851507</t>
  </si>
  <si>
    <t>PBP4</t>
  </si>
  <si>
    <t>D6VRU3; Q07362; sce:YDL053C</t>
  </si>
  <si>
    <t>[R].KDDSVAVQPANTK.[T]</t>
  </si>
  <si>
    <t>YDL053C [65-77]</t>
  </si>
  <si>
    <t>YKL078W</t>
  </si>
  <si>
    <t>DHR2 SGDID:S000001561, Chr XI from 288489-290696, Verified ORF, "Predominantly nucleolar DEAH-box ATP-dependent RNA helicase, required for 18S rRNA synthesis"</t>
  </si>
  <si>
    <t>Pf00270, Pf00271, Pf04408, Pf07717, Pf21010</t>
  </si>
  <si>
    <t>853784</t>
  </si>
  <si>
    <t>DHR2</t>
  </si>
  <si>
    <t>D6VXK9; P36009; Q07040; sce:YKL078W</t>
  </si>
  <si>
    <t>[K].FNDSGEGDHVSDQR.[S]</t>
  </si>
  <si>
    <t>YKL078W [42-55]</t>
  </si>
  <si>
    <t>YEL015W</t>
  </si>
  <si>
    <t>EDC3 SGDID:S000000741, Chr V from 126629-128284, Verified ORF, "Non-essential conserved protein of unknown function, plays a role in mRNA decapping by specifically affecting the function of the decapping enzyme Dcp1p; localizes to cytoplasmic mRNA processing bodies"</t>
  </si>
  <si>
    <t>Pf03853, Pf09532</t>
  </si>
  <si>
    <t>856700</t>
  </si>
  <si>
    <t>EDC3</t>
  </si>
  <si>
    <t>D3DLN5; P39998; sce:YEL015W</t>
  </si>
  <si>
    <t>mRNA decay by 5' to 3' exoribonuclease</t>
  </si>
  <si>
    <t>[R].KQTQLQQNNYQNDELVIPDAKK.[D]</t>
  </si>
  <si>
    <t>YEL015W [141-162]</t>
  </si>
  <si>
    <t>YOR206W</t>
  </si>
  <si>
    <t>NOC2 SGDID:S000005732, Chr XV from 727513-729645, Verified ORF, "Protein that forms a nucleolar complex with Mak21p that binds to 90S and 66S pre-ribosomes, as well as a nuclear complex with Noc3p that binds to 66S pre-ribosomes; both complexes mediate intranuclear transport of ribosomal precursors"</t>
  </si>
  <si>
    <t>Pf03715</t>
  </si>
  <si>
    <t>854381</t>
  </si>
  <si>
    <t>NOC2</t>
  </si>
  <si>
    <t>D6W2R2; P39744; Q08625; sce:YOR206W</t>
  </si>
  <si>
    <t>[K].KSPNLAAFDFEHNIK.[C]</t>
  </si>
  <si>
    <t>YOR206W [534-548]</t>
  </si>
  <si>
    <t>[K].LAEKDPEFYK.[Y]</t>
  </si>
  <si>
    <t>YOR206W [117-126]</t>
  </si>
  <si>
    <t>YDL002C</t>
  </si>
  <si>
    <t>NHP10 SGDID:S000002160, Chr IV from 447576-446965, reverse complement, Verified ORF, "Protein related to mammalian high mobility group proteins; likely component of the INO80 complex, which is an ATP-dependent chromatin-remodeling complex"</t>
  </si>
  <si>
    <t>Pf00505</t>
  </si>
  <si>
    <t>851562</t>
  </si>
  <si>
    <t>NHP10</t>
  </si>
  <si>
    <t>D6VRY6; Q03435; sce:YDL002C</t>
  </si>
  <si>
    <t>Mitochondrial protein degradation; Neutrophil degranulation; Pyroptosis; Apoptosis induced DNA fragmentation; Mitochondrial transcription initiation; Regulation of TLR by endogenous ligand</t>
  </si>
  <si>
    <t>[R].YQMEMEIYNKK.[I]</t>
  </si>
  <si>
    <t>YDL002C [150-160]</t>
  </si>
  <si>
    <t>YML061C</t>
  </si>
  <si>
    <t>PIF1 SGDID:S000004526, Chr XIII from 151532-148953, reverse complement, Verified ORF, "DNA helicase involved in telomere formation and elongation; acts as a catalytic inhibitor of telomerase; also plays a role in repair and recombination of mitochondrial DNA"</t>
  </si>
  <si>
    <t>other membranes;mitochondrion;nucleus;other cell component</t>
  </si>
  <si>
    <t>Pf05970, Pf21530</t>
  </si>
  <si>
    <t>854941</t>
  </si>
  <si>
    <t>PIF1</t>
  </si>
  <si>
    <t>D6VZB2; P07271; sce:YML061C</t>
  </si>
  <si>
    <t>[R].KLDYAPGPK.[Y]</t>
  </si>
  <si>
    <t>YML061C [784-792]</t>
  </si>
  <si>
    <t>[K].NLDATLVNGSLGK.[V]</t>
  </si>
  <si>
    <t>YML061C [526-538]</t>
  </si>
  <si>
    <t>YDR212W</t>
  </si>
  <si>
    <t>TCP1 SGDID:S000002620, Chr IV from 887230-888909, Verified ORF, "Alpha subunit of chaperonin-containing T-complex, which mediates protein folding in the cytosol; involved in maintenance of actin cytoskeleton; homolog to Drosophila melanogaster and mouse tailless complex polypeptide"</t>
  </si>
  <si>
    <t>851798</t>
  </si>
  <si>
    <t>TCP1</t>
  </si>
  <si>
    <t>D6VSJ6; P12612; sce:YDR212W</t>
  </si>
  <si>
    <t>[K].IACLDLNLQK.[A]</t>
  </si>
  <si>
    <t>YDR212W [244-253]</t>
  </si>
  <si>
    <t>[R].SDTLFLGGEK.[I]</t>
  </si>
  <si>
    <t>YDR212W [10-19]</t>
  </si>
  <si>
    <t>YMR089C</t>
  </si>
  <si>
    <t>YTA12 SGDID:S000004695, Chr XIII from 448085-445608, reverse complement, Verified ORF, "Component, with Afg3p, of the mitochondrial inner membrane m-AAA protease that mediates degradation of misfolded or unassembled proteins and is also required for correct assembly of mitochondrial enzyme complexes"</t>
  </si>
  <si>
    <t>Pf00004, Pf01434, Pf06480, Pf17862</t>
  </si>
  <si>
    <t>855114</t>
  </si>
  <si>
    <t>YTA12</t>
  </si>
  <si>
    <t>D6VZR2; E9P917; P40341; sce:YMR089C</t>
  </si>
  <si>
    <t>[R].GAILSGPPGTGKTLLAK.[A]</t>
  </si>
  <si>
    <t>YMR089C [383-399]</t>
  </si>
  <si>
    <t>[R].HINIDKPELEGR.[K]</t>
  </si>
  <si>
    <t>YMR089C [513-524]</t>
  </si>
  <si>
    <t>YPL042C</t>
  </si>
  <si>
    <t>SSN3 SGDID:S000005963, Chr XVI from 474704-473037, reverse complement, Verified ORF, "Cyclin-dependent protein kinase, component of RNA polymerase II holoenzyme; involved in phosphorylation of the RNA polymerase II C-terminal domain; involved in glucose repression"</t>
  </si>
  <si>
    <t>856065</t>
  </si>
  <si>
    <t>SSN3</t>
  </si>
  <si>
    <t>D6W3X1; P39073; sce:YPL042C</t>
  </si>
  <si>
    <t>[R].IHTNDNDIMNLGSR.[T]</t>
  </si>
  <si>
    <t>YPL042C [487-500]</t>
  </si>
  <si>
    <t>YCR012W</t>
  </si>
  <si>
    <t>PGK1 SGDID:S000000605, Chr III from 137744-138994, Verified ORF, "3-phosphoglycerate kinase, catalyzes transfer of high-energy phosphoryl groups from the acyl phosphate of 1,3-bisphosphoglycerate to ADP to produce ATP; key enzyme in glycolysis and gluconeogenesis"</t>
  </si>
  <si>
    <t>Pf00162</t>
  </si>
  <si>
    <t>850370</t>
  </si>
  <si>
    <t>PGK1</t>
  </si>
  <si>
    <t>D6VR21; P00560; sce:YCR012W</t>
  </si>
  <si>
    <t>[K].ASAPGSVILLENLR.[Y]</t>
  </si>
  <si>
    <t>YCR012W [109-122]</t>
  </si>
  <si>
    <t>YLL011W</t>
  </si>
  <si>
    <t>SOF1 SGDID:S000003934, Chr XII from 127522-128991, Verified ORF, "Essential protein required for biogenesis of 40S (small) ribosomal subunit; has similarity to the beta subunit of trimeric G-proteins and the splicing factor Prp4p"</t>
  </si>
  <si>
    <t>Pf00400, Pf04158</t>
  </si>
  <si>
    <t>850649</t>
  </si>
  <si>
    <t>SOF1</t>
  </si>
  <si>
    <t>D6VXZ1; P33750; sce:YLL011W</t>
  </si>
  <si>
    <t>[R].NLNPELHPFER.[A]</t>
  </si>
  <si>
    <t>YLL011W [27-37]</t>
  </si>
  <si>
    <t>[R].SADDYVPVKSTQESQMPR.[N]</t>
  </si>
  <si>
    <t>YLL011W [9-26]</t>
  </si>
  <si>
    <t>YKR001C</t>
  </si>
  <si>
    <t>VPS1 SGDID:S000001709, Chr XI from 442365-440251, reverse complement, Verified ORF, "Dynamin-like GTPase required for vacuolar sorting; also involved in actin cytoskeleton organization, late Golgi-retention of some proteins, regulating peroxisome biogenesis"</t>
  </si>
  <si>
    <t>other membranes;cytoskeleton;other cytoplasmic organelle;other cell component</t>
  </si>
  <si>
    <t>Pf00350, Pf01031, Pf02212</t>
  </si>
  <si>
    <t>853870</t>
  </si>
  <si>
    <t>VPS1</t>
  </si>
  <si>
    <t>D6VXT7; P21576; sce:YKR001C</t>
  </si>
  <si>
    <t>Regulation of Apoptosis</t>
  </si>
  <si>
    <t>[K].ENDITIQR.[R]</t>
  </si>
  <si>
    <t>YKR001C [676-683]</t>
  </si>
  <si>
    <t>[K].LAALESPPPVLK.[A]</t>
  </si>
  <si>
    <t>YKR001C [594-605]</t>
  </si>
  <si>
    <t>YER177W</t>
  </si>
  <si>
    <t>BMH1 SGDID:S000000979, Chr V from 545606-546409, Verified ORF, "14-3-3 protein, major isoform; controls proteome at post-transcriptional level, binds proteins and DNA, involved in regulation of many processes including exocytosis, vesicle transport, Ras/MAPK signaling, and rapamycin-sensitive signaling"</t>
  </si>
  <si>
    <t>cell cycle OR cell proliferation;cell organization and biogenesis;other metabolic processes;stress response;signal transduction;other biological processes</t>
  </si>
  <si>
    <t>Pf00244</t>
  </si>
  <si>
    <t>856924</t>
  </si>
  <si>
    <t>BMH1</t>
  </si>
  <si>
    <t>D3DM86; P29311; Q06854; sce:YER177W</t>
  </si>
  <si>
    <t>[K].TVASSGQELSVEER.[N]</t>
  </si>
  <si>
    <t>YER177W [30-43]</t>
  </si>
  <si>
    <t>[R].YLAEFSSGDAR.[E]</t>
  </si>
  <si>
    <t>YER177W [133-143]</t>
  </si>
  <si>
    <t>YDL167C</t>
  </si>
  <si>
    <t>NRP1 SGDID:S000002326, Chr IV from 163155-160996, reverse complement, Verified ORF, "Protein of unknown function, rich in asparagine residues"</t>
  </si>
  <si>
    <t>Pf00641</t>
  </si>
  <si>
    <t>851387</t>
  </si>
  <si>
    <t>NRP1</t>
  </si>
  <si>
    <t>D6VRI4; P32770; Q12228; sce:YDL167C</t>
  </si>
  <si>
    <t>[R].SILSNLANTKQPR.[V]</t>
  </si>
  <si>
    <t>YDL167C [309-321]</t>
  </si>
  <si>
    <t>YER102W</t>
  </si>
  <si>
    <t>RPS8B SGDID:S000000904, Chr V from 363096-363698, Verified ORF, "Protein component of the small (40S) ribosomal subunit; identical to Rps8Ap and has similarity to rat S8 ribosomal protein"</t>
  </si>
  <si>
    <t>Pf01201</t>
  </si>
  <si>
    <t>852206; 856839</t>
  </si>
  <si>
    <t>YBL072C; YER102W</t>
  </si>
  <si>
    <t>RPS8A</t>
  </si>
  <si>
    <t>A2TBM0; A2TBP0; D3DM09; P05754; P0CX39; P22801; sce:YBL072C; sce:YER102W</t>
  </si>
  <si>
    <t>[R].IAGVVYHPSNNELVR.[T]</t>
  </si>
  <si>
    <t>YER102W [78-92]</t>
  </si>
  <si>
    <t>[K].IESSVESQFSAGR.[L]</t>
  </si>
  <si>
    <t>YER102W [152-164]</t>
  </si>
  <si>
    <t>YDR158W</t>
  </si>
  <si>
    <t>HOM2 SGDID:S000002565, Chr IV from 770355-771452, Verified ORF, "Aspartic beta semi-aldehyde dehydrogenase, catalyzes the second step in the common pathway for methionine and threonine biosynthesis; expression regulated by Gcn4p and the general control of amino acid synthesis"</t>
  </si>
  <si>
    <t>Pf01118, Pf02774</t>
  </si>
  <si>
    <t>851736</t>
  </si>
  <si>
    <t>HOM2</t>
  </si>
  <si>
    <t>D6VSD8; P13663; sce:YDR158W</t>
  </si>
  <si>
    <t>[K].QTIHVLEQPDRPQPR.[L]</t>
  </si>
  <si>
    <t>YDR158W [297-311]</t>
  </si>
  <si>
    <t>[R].VAVSDGHTECISLR.[F]</t>
  </si>
  <si>
    <t>YDR158W [250-263]</t>
  </si>
  <si>
    <t>YGL078C</t>
  </si>
  <si>
    <t>DBP3 SGDID:S000003046, Chr VII from 361862-360291, reverse complement, Verified ORF, "Putative ATP-dependent RNA helicase of the DEAD-box family involved in ribosomal biogenesis"</t>
  </si>
  <si>
    <t>852802</t>
  </si>
  <si>
    <t>DBP3</t>
  </si>
  <si>
    <t>D6VU66; P20447; sce:YGL078C</t>
  </si>
  <si>
    <t>[K].SQVVVATPGR.[L]</t>
  </si>
  <si>
    <t>YGL078C [232-241]</t>
  </si>
  <si>
    <t>[K].VVDEEVIEKK.[K]</t>
  </si>
  <si>
    <t>YGL078C [13-22]</t>
  </si>
  <si>
    <t>YNL213C</t>
  </si>
  <si>
    <t>YNL213C SGDID:S000005157, Chr XIV from 247105-246461, reverse complement, Verified ORF, "Protein of unknown function; null mutant lacks mitochondrial DNA and cannot grow on glycerol; the authentic, non-tagged protein is detected in highly purified mitochondria in high-throughput studies"</t>
  </si>
  <si>
    <t>Pf06413</t>
  </si>
  <si>
    <t>855508</t>
  </si>
  <si>
    <t>RRG9</t>
  </si>
  <si>
    <t>D6W0X7; P40156; sce:YNL213C</t>
  </si>
  <si>
    <t>[R].KIILGSNSNSPELIAR.[N]</t>
  </si>
  <si>
    <t>YNL213C [166-181]</t>
  </si>
  <si>
    <t>YER133W</t>
  </si>
  <si>
    <t>GLC7 SGDID:S000000935, Chr V from 432491-432667,433193-433954, Verified ORF, "Catalytic subunit of type 1 serine/threonine protein phosphatase, involved in many processes including glycogen metabolism, sporulation, and mitosis; interacts with multiple regulatory subunits; predominantly isolated with Sds22p"</t>
  </si>
  <si>
    <t>cell cycle OR cell proliferation;cell organization and biogenesis;DNA metabolism;RNA metabolism OR transcription;other metabolic processes;stress response;signal transduction;other biological processes</t>
  </si>
  <si>
    <t>856870</t>
  </si>
  <si>
    <t>GLC7</t>
  </si>
  <si>
    <t>D3DM39; P32598; sce:YER133W</t>
  </si>
  <si>
    <t>[R].GSKPGQQVDLEENEIR.[Y]</t>
  </si>
  <si>
    <t>YER133W [20-35]</t>
  </si>
  <si>
    <t>YDR303C</t>
  </si>
  <si>
    <t>RSC3 SGDID:S000002711, Chr IV from 1071383-1068726, reverse complement, Verified ORF, "Component of the RSC chromatin remodeling complex; essential gene required for maintenance of proper ploidy and regulation of ribosomal protein genes and the cell wall/stress response; highly similar to Rsc30p"</t>
  </si>
  <si>
    <t>Pf00172</t>
  </si>
  <si>
    <t>851897</t>
  </si>
  <si>
    <t>RSC3</t>
  </si>
  <si>
    <t>D6VST2; Q06639; sce:YDR303C</t>
  </si>
  <si>
    <t>[R].TNDANEISEQTDIHSNNDNSKR.[I]</t>
  </si>
  <si>
    <t>YDR303C [724-745]</t>
  </si>
  <si>
    <t>YML063W</t>
  </si>
  <si>
    <t>RPS1B SGDID:S000004528, Chr XIII from 146482-147249, Verified ORF, "Ribosomal protein 10 (rp10) of the small (40S) subunit; nearly identical to Rps1Ap and has similarity to rat S3a ribosomal protein"</t>
  </si>
  <si>
    <t>Pf01015</t>
  </si>
  <si>
    <t>854939</t>
  </si>
  <si>
    <t>RPS1B</t>
  </si>
  <si>
    <t>D6VZB0; P23248; sce:YML063W</t>
  </si>
  <si>
    <t>L13a-mediated translational silencing of Ceruloplasmin expression; SRP-dependent cotranslational protein targeting to membrane; Translation initiation complex formation; Formation of a pool of free 40S subunits; Formation of the ternary complex, and subsequently, the 43S complex; Ribosomal scanning and start codon recognition; GTP hydrolysis and joining of the 60S ribosomal subunit; Nonsense Mediated Decay (NMD) independent of the Exon Junction Complex (EJC); Nonsense Mediated Decay (NMD) enhanced by the Exon Junction Complex (EJC); Ub-specific processing proteases; Negative regulators of DDX58/IFIH1 signaling</t>
  </si>
  <si>
    <t>[K].LRVDEVQGK.[N]</t>
  </si>
  <si>
    <t>YML063W [86-94]</t>
  </si>
  <si>
    <t>[K].VSGFKDEVLETV.[-]</t>
  </si>
  <si>
    <t>YML063W [244-255]</t>
  </si>
  <si>
    <t>YML109W</t>
  </si>
  <si>
    <t>ZDS2 SGDID:S000004577, Chr XIII from 51640-54468, Verified ORF, "Protein that interacts with silencing proteins at the telomere, involved in transcriptional silencing; paralog of Zds1p"</t>
  </si>
  <si>
    <t>Pf08632</t>
  </si>
  <si>
    <t>854931</t>
  </si>
  <si>
    <t>ZDS2</t>
  </si>
  <si>
    <t>D6W0H5; P54786; sce:YML109W</t>
  </si>
  <si>
    <t>[R].HSPIFQIHSEEAK.[S]</t>
  </si>
  <si>
    <t>YML109W [597-609]</t>
  </si>
  <si>
    <t>[K].TSYTKFDDEPPLADKPQEGEIQVDKR.[I]</t>
  </si>
  <si>
    <t>YML109W [277-302]</t>
  </si>
  <si>
    <t>YPR162C</t>
  </si>
  <si>
    <t>ORC4 SGDID:S000006366, Chr XVI from 868300-866711, reverse complement, Verified ORF, "Subunit of the origin recognition complex, which directs DNA replication by binding to replication origins and is also involved in transcriptional silencing"</t>
  </si>
  <si>
    <t>cell cycle OR cell proliferation;cell organization and biogenesis;DNA metabolism;other metabolic processes</t>
  </si>
  <si>
    <t>Pf14629</t>
  </si>
  <si>
    <t>856291</t>
  </si>
  <si>
    <t>ORC4</t>
  </si>
  <si>
    <t>D6W4G3; P54791; sce:YPR162C</t>
  </si>
  <si>
    <t>Activation of ATR in response to replication stress; Activation of the pre-replicative complex; Assembly of the ORC complex at the origin of replication; CDC6 association with the ORC:origin complex</t>
  </si>
  <si>
    <t>[R].HSNEEVEETAAILK.[K]</t>
  </si>
  <si>
    <t>YPR162C [20-33]</t>
  </si>
  <si>
    <t>YPR191W</t>
  </si>
  <si>
    <t>QCR2 SGDID:S000006395, Chr XVI from 919377-920483, Verified ORF, "Subunit 2 of the ubiquinol cytochrome-c reductase complex, which is a component of the mitochondrial inner membrane electron transport chain; phosphorylated; transcription is regulated by Hap1p, Hap2p/Hap3p, and heme"</t>
  </si>
  <si>
    <t>Pf00675</t>
  </si>
  <si>
    <t>856321</t>
  </si>
  <si>
    <t>QCR2</t>
  </si>
  <si>
    <t>D6W4J1; P07257; sce:YPR191W</t>
  </si>
  <si>
    <t>[K].FFLGEENRVR.[F]</t>
  </si>
  <si>
    <t>YPR191W [223-232]</t>
  </si>
  <si>
    <t>[R].KGLGNPLLYDGVER.[V]</t>
  </si>
  <si>
    <t>YPR191W [153-166]</t>
  </si>
  <si>
    <t>YCL011C</t>
  </si>
  <si>
    <t>GBP2 SGDID:S000000517, Chr III from 103358-102075, reverse complement, Verified ORF, "Poly(A+) RNA-binding protein, involved in the export of mRNAs from the nucleus to the cytoplasm; similar to Hrb1p and Npl3p; also binds single-stranded telomeric repeat sequence in vitro"</t>
  </si>
  <si>
    <t>cell organization and biogenesis;DNA metabolism;RNA metabolism OR transcription;other metabolic processes;transport</t>
  </si>
  <si>
    <t>850346</t>
  </si>
  <si>
    <t>GBP2</t>
  </si>
  <si>
    <t>D6VR01; P25555; sce:YCL011C</t>
  </si>
  <si>
    <t>[R].QDNPPPEAAKEFSK.[K]</t>
  </si>
  <si>
    <t>YCL011C [195-208]</t>
  </si>
  <si>
    <t>[R].TLGPIVERDLER.[Q]</t>
  </si>
  <si>
    <t>YCL011C [100-111]</t>
  </si>
  <si>
    <t>YDR130C</t>
  </si>
  <si>
    <t>FIN1 SGDID:S000002537, Chr IV from 716620-715745, reverse complement, Verified ORF, "Spindle pole body-related intermediate filament protein, forms cell cycle-specific filaments between spindle pole bodies in mother and daughter cells, able to self-assemble, expression induced during S/G2, localization cell-cycle dependent"</t>
  </si>
  <si>
    <t>Pf17300</t>
  </si>
  <si>
    <t>851708</t>
  </si>
  <si>
    <t>FIN1</t>
  </si>
  <si>
    <t>D6VSB6; Q03898; sce:YDR130C</t>
  </si>
  <si>
    <t>[R].ISPNKTDGMKHSIQVTPR.[R]</t>
  </si>
  <si>
    <t>YDR130C [53-70]</t>
  </si>
  <si>
    <t>[R].NNIPSDKDNVFVR.[L]</t>
  </si>
  <si>
    <t>YDR130C [20-32]</t>
  </si>
  <si>
    <t>YGL019W</t>
  </si>
  <si>
    <t>CKB1 SGDID:S000002987, Chr VII from 458161-458997, Verified ORF, "Beta regulatory subunit of casein kinase 2, a Ser/Thr protein kinase with roles in cell growth and proliferation; the holoenzyme also contains CKA1, CKA2 and CKB2, the many substrates include transcription factors and all RNA polymerases"</t>
  </si>
  <si>
    <t>cell organization and biogenesis;RNA metabolism OR transcription;other metabolic processes;stress response;other biological processes</t>
  </si>
  <si>
    <t>Pf01214</t>
  </si>
  <si>
    <t>852865</t>
  </si>
  <si>
    <t>CKB1</t>
  </si>
  <si>
    <t>D6VUB8; P43639; Q9URG5; sce:YGL019W</t>
  </si>
  <si>
    <t>[R].INDEAVSGPR.[M]</t>
  </si>
  <si>
    <t>YGL019W [242-251]</t>
  </si>
  <si>
    <t>YAR007C</t>
  </si>
  <si>
    <t>RFA1 SGDID:S000000065, Chr I from 158621-156756, reverse complement, Verified ORF, "Subunit of heterotrimeric Replication Protein A (RPA), which is a highly conserved single-stranded DNA binding protein involved in DNA replication, repair, and recombination"</t>
  </si>
  <si>
    <t>cell cycle OR cell proliferation;cell organization and biogenesis;protein metabolism;DNA metabolism;other metabolic processes;stress response;other biological processes</t>
  </si>
  <si>
    <t>Pf01336, Pf08646, Pf16900</t>
  </si>
  <si>
    <t>851266</t>
  </si>
  <si>
    <t>RFA1</t>
  </si>
  <si>
    <t>D6VPL9; P22336; P38906; sce:YAR007C</t>
  </si>
  <si>
    <t>Dual incision in TC-NER; Gap-filling DNA repair synthesis and ligation in TC-NER; Activation of ATR in response to replication stress; Activation of the pre-replicative complex; Translesion synthesis by REV1; Translesion Synthesis by POLH; Translesion synthesis by POLK; Translesion synthesis by POLI; Termination of translesion DNA synthesis; Removal of the Flap Intermediate; Gap-filling DNA repair synthesis and ligation in GG-NER</t>
  </si>
  <si>
    <t>DNA replication</t>
  </si>
  <si>
    <t>[R].AEADYLADELSK.[A]</t>
  </si>
  <si>
    <t>YAR007C [606-617]</t>
  </si>
  <si>
    <t>YBL008W</t>
  </si>
  <si>
    <t>HIR1 SGDID:S000000104, Chr II from 209656-212178, Verified ORF, "Subunit of the HIR complex, a nucleosome assembly complex involved in regulation of histone gene transcription; contributes to nucleosome formation, heterochromatic gene silencing, and formation of functional kinetochores"</t>
  </si>
  <si>
    <t>[R].GTWDTNVSLIGHDAPTEVAR.[F]</t>
  </si>
  <si>
    <t>YBL008W [266-285]</t>
  </si>
  <si>
    <t>YPR187W</t>
  </si>
  <si>
    <t>RPO26 SGDID:S000006391, Chr XVI from 911253-911272,911349-911796, Verified ORF, "RNA polymerase subunit ABC23, common to RNA polymerases I, II, and III; part of central core; similar to bacterial omega subunit"</t>
  </si>
  <si>
    <t>Pf01192</t>
  </si>
  <si>
    <t>856317</t>
  </si>
  <si>
    <t>RPO26</t>
  </si>
  <si>
    <t>D6W4I7; P20435; sce:YPR187W</t>
  </si>
  <si>
    <t>[K].TIVTGGNGPEDFQQHEQIRR.[K]</t>
  </si>
  <si>
    <t>YPR187W [47-66]</t>
  </si>
  <si>
    <t>YLR287C-A</t>
  </si>
  <si>
    <t>RPS30A SGDID:S000004278, Chr XII from 713160-713158,712727-712539, reverse complement, Verified ORF, "Protein component of the small (40S) ribosomal subunit; nearly identical to Rps30Bp and has similarity to rat S30 ribosomal protein"</t>
  </si>
  <si>
    <t>Pf04758</t>
  </si>
  <si>
    <t>850994; 854354</t>
  </si>
  <si>
    <t>YLR287C-A; YOR182C</t>
  </si>
  <si>
    <t>RPS30A</t>
  </si>
  <si>
    <t>D6VYT3; P0CX33; Q12087; sce:YLR287C-A; sce:YOR182C</t>
  </si>
  <si>
    <t>[R].LLYTRRFVNVTLVNGK.[R]</t>
  </si>
  <si>
    <t>YLR287C-A [38-53]</t>
  </si>
  <si>
    <t>[R].RFVNVTLVNGK.[R]</t>
  </si>
  <si>
    <t>YLR287C-A [43-53]</t>
  </si>
  <si>
    <t>YOR048C</t>
  </si>
  <si>
    <t>RAT1 SGDID:S000005574, Chr XV from 421651-418631, reverse complement, Verified ORF, "Nuclear 5' to 3' single-stranded RNA exonuclease, involved in RNA metabolism, including rRNA and snRNA processing as well as mRNA transcription termination"</t>
  </si>
  <si>
    <t>Pf03159, Pf17846</t>
  </si>
  <si>
    <t>854213</t>
  </si>
  <si>
    <t>RAT1</t>
  </si>
  <si>
    <t>D6W2B4; Q02792; sce:YOR048C</t>
  </si>
  <si>
    <t>Butyrate Response Factor 1 (BRF1) binds and destabilizes mRNA; Tristetraprolin (TTP, ZFP36) binds and destabilizes mRNA</t>
  </si>
  <si>
    <t>[K].ELMLANEGNEEAIAK.[V]</t>
  </si>
  <si>
    <t>YOR048C [457-471]</t>
  </si>
  <si>
    <t>[K].GSWNLTTSDMVR.[L]</t>
  </si>
  <si>
    <t>YOR048C [442-453]</t>
  </si>
  <si>
    <t>YNL330C</t>
  </si>
  <si>
    <t>RPD3 SGDID:S000005274, Chr XIV from 19302-18001, reverse complement, Verified ORF, "Histone deacetylase; regulates transcription and silencing; plays a role in regulating Ty1 transposition"</t>
  </si>
  <si>
    <t>Pf00850</t>
  </si>
  <si>
    <t>855386</t>
  </si>
  <si>
    <t>RPD3</t>
  </si>
  <si>
    <t>D6W0L7; P32561; sce:YNL330C</t>
  </si>
  <si>
    <t>HDACs deacetylate histones; Estrogen-dependent gene expression; SUMOylation of chromatin organization proteins</t>
  </si>
  <si>
    <t>[R].VTPDNLEMFKR.[E]</t>
  </si>
  <si>
    <t>YNL330C [89-99]</t>
  </si>
  <si>
    <t>YER082C</t>
  </si>
  <si>
    <t>UTP7 SGDID:S000000884, Chr V from 325932-324268, reverse complement, Verified ORF, "Nucleolar protein, component of the small subunit (SSU) processome containing the U3 snoRNA that is involved in processing of pre-18S rRNA"</t>
  </si>
  <si>
    <t>Pf00400, Pf08149</t>
  </si>
  <si>
    <t>856815</t>
  </si>
  <si>
    <t>UTP7</t>
  </si>
  <si>
    <t>D3DLY9; P40055; sce:YER082C</t>
  </si>
  <si>
    <t>[K].DLAQTTMDANNK.[A]</t>
  </si>
  <si>
    <t>YER082C [465-476]</t>
  </si>
  <si>
    <t>[R].SGYYMATTGADR.[S]</t>
  </si>
  <si>
    <t>YER082C [285-296]</t>
  </si>
  <si>
    <t>YDR374W-A</t>
  </si>
  <si>
    <t>YDR374W-A SGDID:S000113553, Chr IV from 1224750-1225019, Uncharacterized ORF, "Putative protein of unknown function"</t>
  </si>
  <si>
    <t>cell cycle OR cell proliferation</t>
  </si>
  <si>
    <t>3799971</t>
  </si>
  <si>
    <t>WIP1</t>
  </si>
  <si>
    <t>D6VT06; Q2V2P8; sce:YDR374W-A</t>
  </si>
  <si>
    <t>[R].QNEDQESSQEYNKK.[L]</t>
  </si>
  <si>
    <t>YDR374W-A [30-43]</t>
  </si>
  <si>
    <t>YHL015W</t>
  </si>
  <si>
    <t>RPS20 SGDID:S000001007, Chr VIII from 75409-75774, Verified ORF, "Protein component of the small (40S) ribosomal subunit; overproduction suppresses mutations affecting RNA polymerase III-dependent transcription; has similarity to E. coli S10 and rat S20 ribosomal proteins"</t>
  </si>
  <si>
    <t>Pf00338</t>
  </si>
  <si>
    <t>856371</t>
  </si>
  <si>
    <t>RPS20</t>
  </si>
  <si>
    <t>D3DKP7; P38701; sce:YHL015W</t>
  </si>
  <si>
    <t>[K].EKVEEQEQQQQQIIK.[I]</t>
  </si>
  <si>
    <t>YHL015W [7-21]</t>
  </si>
  <si>
    <t>[K].VEEQEQQQQQIIK.[I]</t>
  </si>
  <si>
    <t>YHL015W [9-21]</t>
  </si>
  <si>
    <t>YGL207W</t>
  </si>
  <si>
    <t>SPT16 SGDID:S000003175, Chr VII from 98973-102080, Verified ORF, "Subunit of the heterodimeric FACT complex (Spt16p-Pob3p), facilitates RNA Polymerase II transcription elongation through nucleosomes by destabilizing and then reassembling nucleosome structure"</t>
  </si>
  <si>
    <t>Pf00557, Pf08512, Pf08644, Pf14826, Pf21091</t>
  </si>
  <si>
    <t>852665</t>
  </si>
  <si>
    <t>SPT16</t>
  </si>
  <si>
    <t>D6VTU8; P32558; sce:YGL207W</t>
  </si>
  <si>
    <t>RNA Polymerase II Pre-transcription Events; TP53 Regulates Transcription of DNA Repair Genes; Regulation of TP53 Activity through Phosphorylation</t>
  </si>
  <si>
    <t>[R].KALADVVQQDKLIENK.[T]</t>
  </si>
  <si>
    <t>YGL207W [658-673]</t>
  </si>
  <si>
    <t>YPR149W</t>
  </si>
  <si>
    <t>NCE102 SGDID:S000006353, Chr XVI from 829914-830435, Verified ORF, "Protein of unknown function; contains transmembrane domains; involved in secretion of proteins that lack classical secretory signal sequences; component of the detergent-insoluble glycolipid-enriched complexes (DIGs)"</t>
  </si>
  <si>
    <t>Pf01284</t>
  </si>
  <si>
    <t>856272</t>
  </si>
  <si>
    <t>NCE102</t>
  </si>
  <si>
    <t>D6W4E6; Q12207; sce:YPR149W</t>
  </si>
  <si>
    <t>[R].AHSCNNSSYVDSNK.[I]</t>
  </si>
  <si>
    <t>YPR149W [95-108]</t>
  </si>
  <si>
    <t>[R].AHSCNNSSYVDSNKITQGSGTR.[C]</t>
  </si>
  <si>
    <t>YPR149W [95-116]</t>
  </si>
  <si>
    <t>YBL002W</t>
  </si>
  <si>
    <t>HTB2 SGDID:S000000098, Chr II from 236495-236890, Verified ORF, "One of two nearly identical (see HTB1) histone H2B subtypes required for chromatin assembly and chromosome function; Rad6p-Bre1p-Lge1p mediated ubiquitination regulates transcriptional activation, meiotic DSB formation and H3 methylation"</t>
  </si>
  <si>
    <t>852284</t>
  </si>
  <si>
    <t>HTB2</t>
  </si>
  <si>
    <t>D6VQ00; P02294; sce:YBL002W</t>
  </si>
  <si>
    <t>Ub-specific processing proteases; Condensation of Prophase Chromosomes; Oxidative Stress Induced Senescence; HDACs deacetylate histones; HATs acetylate histones; SIRT1 negatively regulates rRNA expression; Activated PKN1 stimulates transcription of AR (androgen receptor) regulated genes KLK2 and KLK3; Recruitment and ATM-mediated phosphorylation of repair and signaling proteins at DNA double strand breaks; Assembly of the ORC complex at the origin of replication; RNA Polymerase I Promoter Escape; Estrogen-dependent gene expression</t>
  </si>
  <si>
    <t>[R].AVTKYSSSTQA.[-]</t>
  </si>
  <si>
    <t>YBL002W [121-131]</t>
  </si>
  <si>
    <t>[R].LILPGELAK.[H]</t>
  </si>
  <si>
    <t>YBL002W [104-112]</t>
  </si>
  <si>
    <t>YBR245C</t>
  </si>
  <si>
    <t>ISW1 SGDID:S000000449, Chr II from 711534-708145, reverse complement, Verified ORF, "Member of the imitation-switch (ISWI) class of ATP-dependent chromatin remodeling complexes; ATPase that forms a complex with Ioc2p and Ioc4p to regulate transcription elongation, and a complex with Ioc3p to repress transcription initiation"</t>
  </si>
  <si>
    <t>cell cycle OR cell proliferation;cell organization and biogenesis;RNA metabolism OR transcription;other metabolic processes;stress response;other biological processes</t>
  </si>
  <si>
    <t>Pf00176, Pf00271, Pf09110, Pf09111</t>
  </si>
  <si>
    <t>852547</t>
  </si>
  <si>
    <t>ISW1</t>
  </si>
  <si>
    <t>D6VQP1; P38144; sce:YBR245C</t>
  </si>
  <si>
    <t>[R].ATQKLRLDQLVIQQNR.[T]</t>
  </si>
  <si>
    <t>YBR245C [640-655]</t>
  </si>
  <si>
    <t>[R].IREEFADQTANEKENVDGVESK.[K]</t>
  </si>
  <si>
    <t>YBR245C [1081-1102]</t>
  </si>
  <si>
    <t>YKL060C</t>
  </si>
  <si>
    <t>FBA1 SGDID:S000001543, Chr XI from 327131-326052, reverse complement, Verified ORF, "Fructose 1,6-bisphosphate aldolase, required for glycolysis and gluconeogenesis; catalyzes conversion of fructose 1,6 bisphosphate to glyceraldehyde-3-P and dihydroxyacetone-P; locates to mitochondrial outer surface upon oxidative stress"</t>
  </si>
  <si>
    <t>Pf01116</t>
  </si>
  <si>
    <t>853805</t>
  </si>
  <si>
    <t>FBA1</t>
  </si>
  <si>
    <t>D6VXM7; P14540; sce:YKL060C</t>
  </si>
  <si>
    <t>[K].SLETFR.[T]</t>
  </si>
  <si>
    <t>YKL060C [349-354]</t>
  </si>
  <si>
    <t>[K].SLETFRTTNTL.[-]</t>
  </si>
  <si>
    <t>YKL060C [349-359]</t>
  </si>
  <si>
    <t>YLR086W</t>
  </si>
  <si>
    <t>SMC4 SGDID:S000004076, Chr XII from 302244-306500, Verified ORF, "Subunit of the condensin complex, which reorganizes chromosomes during cell division, forms a stable complex with Smc2p that has ATP-hydrolyzing and DNA-binding activity and promotes knotting of circular DNA; potential Cdc28p substrate"</t>
  </si>
  <si>
    <t>Pf02463, Pf06470</t>
  </si>
  <si>
    <t>850775</t>
  </si>
  <si>
    <t>SMC4</t>
  </si>
  <si>
    <t>D6VY86; Q12267; sce:YLR086W</t>
  </si>
  <si>
    <t>[R].VASDTVHEMEEELKK.[L]</t>
  </si>
  <si>
    <t>YLR086W [867-881]</t>
  </si>
  <si>
    <t>YOL133W</t>
  </si>
  <si>
    <t>HRT1 SGDID:S000005493, Chr XV from 70325-70690, Verified ORF, "RING finger containing subunit of Skp1-Cullin-F-box ubiquitin protein ligases (SCF); required for Gic2p, Far1p, Sic1p and Cln2p degradation; may tether Cdc34p (a ubiquitin conjugating enzyme or E2) and Cdc53p (a cullin) subunits of SCF"</t>
  </si>
  <si>
    <t>cell cycle OR cell proliferation;cell organization and biogenesis;protein metabolism;DNA metabolism;other metabolic processes;stress response;signal transduction;other biological processes</t>
  </si>
  <si>
    <t>Pf12678</t>
  </si>
  <si>
    <t>853986</t>
  </si>
  <si>
    <t>HRT1</t>
  </si>
  <si>
    <t>D6W1T5; Q08273; sce:YOL133W</t>
  </si>
  <si>
    <t>Formation of TC-NER Pre-Incision Complex; Dual incision in TC-NER; Gap-filling DNA repair synthesis and ligation in TC-NER; Antigen processing: Ubiquitination &amp; Proteasome degradation; Orc1 removal from chromatin; FBXL7 down-regulates AURKA during mitotic entry and in early mitosis</t>
  </si>
  <si>
    <t>[R].DACPLDNQPWQLAR.[C]</t>
  </si>
  <si>
    <t>YOL133W [105-118]</t>
  </si>
  <si>
    <t>YML093W</t>
  </si>
  <si>
    <t>UTP14 SGDID:S000004558, Chr XIII from 83090-85789, Verified ORF, "Nucleolar protein, component of the small subunit (SSU) processome containing the U3 snoRNA that is involved in processing of pre-18S rRNA"</t>
  </si>
  <si>
    <t>Pf04615</t>
  </si>
  <si>
    <t>854881</t>
  </si>
  <si>
    <t>UTP14</t>
  </si>
  <si>
    <t>D6W0J2; Q04500; sce:YML093W</t>
  </si>
  <si>
    <t>[R].SLRMPIGQEWTSR.[A]</t>
  </si>
  <si>
    <t>YML093W [860-872]</t>
  </si>
  <si>
    <t>[K].SSTYEVPLPQR.[I]</t>
  </si>
  <si>
    <t>YML093W [267-277]</t>
  </si>
  <si>
    <t>YGR145W</t>
  </si>
  <si>
    <t>ENP2 SGDID:S000003377, Chr VII from 781772-783895, Verified ORF, "Essential nucleolar protein of unknown function; contains WD repeats, interacts with Mpp10p and Bfr2p, and has homology to Spb1p"</t>
  </si>
  <si>
    <t>[R].GEAELTFIPQRK.[S]</t>
  </si>
  <si>
    <t>YGR145W [645-656]</t>
  </si>
  <si>
    <t>[K].SIKETEEGAAKR.[I]</t>
  </si>
  <si>
    <t>YGR145W [508-519]</t>
  </si>
  <si>
    <t>YDR206W</t>
  </si>
  <si>
    <t>EBS1 SGDID:S000002614, Chr IV from 862052-864706, Verified ORF, "Protein involved in inhibition of translation and nonsense-mediated decay; interacts with cap binding protein Cdc33p and with Nam7p; localizes to P-bodies upon glucose starvation; mRNA abundance regulated by mRNA decay factors"</t>
  </si>
  <si>
    <t>DNA metabolism;RNA metabolism OR transcription;other metabolic processes;other biological processes</t>
  </si>
  <si>
    <t>Pf10373, Pf10374</t>
  </si>
  <si>
    <t>851787</t>
  </si>
  <si>
    <t>EBS1</t>
  </si>
  <si>
    <t>D6VSI7; Q03466; sce:YDR206W</t>
  </si>
  <si>
    <t>Nonsense Mediated Decay (NMD) enhanced by the Exon Junction Complex (EJC)</t>
  </si>
  <si>
    <t>[R].QMFQQPMQQDVGK.[Y]</t>
  </si>
  <si>
    <t>YDR206W [848-860]</t>
  </si>
  <si>
    <t>YOR207C</t>
  </si>
  <si>
    <t>RET1 SGDID:S000005733, Chr XV from 733458-730009, reverse complement, Verified ORF, "Second-largest subunit of RNA polymerase III, which is responsible for the transcription of tRNA and 5S RNA genes, and other low molecular weight RNAs"</t>
  </si>
  <si>
    <t>854382</t>
  </si>
  <si>
    <t>RET1</t>
  </si>
  <si>
    <t>D6W2R3; P22276; Q12696; sce:YOR207C</t>
  </si>
  <si>
    <t>[R].AVLTRQPTEGR.[S]</t>
  </si>
  <si>
    <t>YOR207C [1044-1054]</t>
  </si>
  <si>
    <t>YDR389W</t>
  </si>
  <si>
    <t>SAC7 SGDID:S000002797, Chr IV from 1252530-1254494, Verified ORF, "GTPase activating protein (GAP) for Rho1p, involved in signaling to the actin cytoskeleton, null mutations suppress tor2 mutations and temperature sensitive mutations in actin; potential Cdc28p substrate"</t>
  </si>
  <si>
    <t>signal transduction;other biological processes</t>
  </si>
  <si>
    <t>Pf00620</t>
  </si>
  <si>
    <t>851997</t>
  </si>
  <si>
    <t>SAC7</t>
  </si>
  <si>
    <t>D6VT23; P17121; Q04163; sce:YDR389W</t>
  </si>
  <si>
    <t>Neutrophil degranulation; RHOA GTPase cycle; CDC42 GTPase cycle</t>
  </si>
  <si>
    <t>[K].SMSSENITVPR.[S]</t>
  </si>
  <si>
    <t>YDR389W [35-45]</t>
  </si>
  <si>
    <t>YNL126W</t>
  </si>
  <si>
    <t>SPC98 SGDID:S000005070, Chr XIV from 387229-389769, Verified ORF, "Component of the microtubule-nucleating Tub4p (gamma-tubulin) complex; interacts with Spc110p at the spindle pole body (SPB) inner plaque and with Spc72p at the SPB outer plaque"</t>
  </si>
  <si>
    <t>Pf04130, Pf17681</t>
  </si>
  <si>
    <t>855597</t>
  </si>
  <si>
    <t>SPC98</t>
  </si>
  <si>
    <t>D6W157; P53540; sce:YNL126W</t>
  </si>
  <si>
    <t>[R].NSSVINGLDAR.[V]</t>
  </si>
  <si>
    <t>YNL126W [534-544]</t>
  </si>
  <si>
    <t>YML085C</t>
  </si>
  <si>
    <t>TUB1 SGDID:S000004550, Chr XIII from 99400-99376,99259-97941, reverse complement, Verified ORF, "Alpha-tubulin; associates with beta-tubulin (Tub2p) to form tubulin dimer, which polymerizes to form microtubules"</t>
  </si>
  <si>
    <t>cell cycle OR cell proliferation;cell organization and biogenesis;transport</t>
  </si>
  <si>
    <t>cytoskeleton;nucleus</t>
  </si>
  <si>
    <t>Pf00091, Pf03953</t>
  </si>
  <si>
    <t>854889</t>
  </si>
  <si>
    <t>TUB1</t>
  </si>
  <si>
    <t>D6W0J8; P09733; sce:YML085C</t>
  </si>
  <si>
    <t>Platelet degranulation</t>
  </si>
  <si>
    <t>[R].EDLAALER.[D]</t>
  </si>
  <si>
    <t>YML085C [424-431]</t>
  </si>
  <si>
    <t>YOR298C-A</t>
  </si>
  <si>
    <t>MBF1 SGDID:S000007253, Chr XV from 877684-877229, reverse complement, Verified ORF, "Transcriptional coactivator that bridges the DNA-binding region of Gcn4p and TATA-binding protein Spt15p; suppressor of frameshift mutations"</t>
  </si>
  <si>
    <t>Pf01381, Pf08523</t>
  </si>
  <si>
    <t>854474</t>
  </si>
  <si>
    <t>MBF1</t>
  </si>
  <si>
    <t>D6W2Z8; O14467; Q7LGJ8; Q86ZS7; sce:YOR298C-A</t>
  </si>
  <si>
    <t>[K].INEKPTVVNDYEAAR.[A]</t>
  </si>
  <si>
    <t>YOR298C-A [103-117]</t>
  </si>
  <si>
    <t>[K].YGSTNTRGDNEGQR.[L]</t>
  </si>
  <si>
    <t>YOR298C-A [48-61]</t>
  </si>
  <si>
    <t>YIL002C</t>
  </si>
  <si>
    <t>INP51 SGDID:S000001264, Chr IX from 353428-350588, reverse complement, Verified ORF, "Phosphatidylinositol 4,5-bisphosphate 5-phosphatase, synaptojanin-like protein with an N-terminal Sac1 domain, plays a role in phosphatidylinositol 4,5-bisphosphate homeostasis and in endocytosis; null mutation confers cold-tolerant growth"</t>
  </si>
  <si>
    <t>other membranes;cytoskeleton;other cell component</t>
  </si>
  <si>
    <t>Pf02383</t>
  </si>
  <si>
    <t>854815</t>
  </si>
  <si>
    <t>INP51</t>
  </si>
  <si>
    <t>D6VVS9; P40559; sce:YIL002C</t>
  </si>
  <si>
    <t>[R].ISAFDSIEKPNTVER.[L]</t>
  </si>
  <si>
    <t>YIL002C [422-436]</t>
  </si>
  <si>
    <t>YMR001C</t>
  </si>
  <si>
    <t>CDC5 SGDID:S000004603, Chr XIII from 271136-269019, reverse complement, Verified ORF, "Polo-like kinase with similarity to Xenopus Plx1 and S. pombe Plo1p; found at bud neck, nucleus and SPBs; has multiple functions in mitosis and cytokinesis through phosphorylation of substrates; may be a Cdc28p substrate"</t>
  </si>
  <si>
    <t>cell cycle OR cell proliferation;cell organization and biogenesis;DNA metabolism;other metabolic processes;other biological processes</t>
  </si>
  <si>
    <t>nucleic acid binding activity;kinase activity;other molecular function</t>
  </si>
  <si>
    <t>Pf00069, Pf00659</t>
  </si>
  <si>
    <t>855013</t>
  </si>
  <si>
    <t>CDC5</t>
  </si>
  <si>
    <t>D6VZH5; P32562; sce:YMR001C</t>
  </si>
  <si>
    <t>Golgi Cisternae Pericentriolar Stack Reorganization; Polo-like kinase mediated events; TP53 regulates transcription of additional cell cycle genes whose exact role in the p53 pathway remain uncertain; Resolution of Sister Chromatid Cohesion; Regulation of PLK1 Activity at G2/M Transition</t>
  </si>
  <si>
    <t>[R].CFQIKDDSGEIFAAK.[T]</t>
  </si>
  <si>
    <t>YMR001C [96-110]</t>
  </si>
  <si>
    <t>[K].SLLLESMSSDKIQR.[Q]</t>
  </si>
  <si>
    <t>YMR001C [375-388]</t>
  </si>
  <si>
    <t>YKR010C</t>
  </si>
  <si>
    <t>TOF2 SGDID:S000001718, Chr XI from 460882-458567, reverse complement, Verified ORF, "Nonessential mitochondrial protein of unknown function with sequence similarity to Net1p; identified as a topoisomerase I (Top1p) binding protein; displays synthetic genetic interactions with TOP1 and HPR1"</t>
  </si>
  <si>
    <t>853880</t>
  </si>
  <si>
    <t>TOF2</t>
  </si>
  <si>
    <t>D6VX76; Q02208; sce:YKR010C</t>
  </si>
  <si>
    <t>[R].AKEGVVTQGSDNNKENIPSSTQQQK.[N]</t>
  </si>
  <si>
    <t>YKR010C [269-293]</t>
  </si>
  <si>
    <t>[R].NQHISLLQLAR.[Q]</t>
  </si>
  <si>
    <t>YKR010C [159-169]</t>
  </si>
  <si>
    <t>YDR472W</t>
  </si>
  <si>
    <t>TRS31 SGDID:S000002880, Chr IV from 1403315-1404166, Verified ORF, "One of 10 subunits of the transport protein particle (TRAPP) complex of the cis-Golgi which mediates vesicle docking and fusion; involved in endoplasmic reticulum (ER) to Golgi membrane traffic"</t>
  </si>
  <si>
    <t>ER/Golgi;other cytoplasmic organelle;other cell component</t>
  </si>
  <si>
    <t>Pf04051</t>
  </si>
  <si>
    <t>852083</t>
  </si>
  <si>
    <t>TRS31</t>
  </si>
  <si>
    <t>D6VT96; Q03337; sce:YDR472W</t>
  </si>
  <si>
    <t>RAB GEFs exchange GTP for GDP on RABs; COPII-mediated vesicle transport</t>
  </si>
  <si>
    <t>[K].LSNASNSPGMLANSSTATSASANER.[L]</t>
  </si>
  <si>
    <t>YDR472W [129-153]</t>
  </si>
  <si>
    <t>YER025W</t>
  </si>
  <si>
    <t>GCD11 SGDID:S000000827, Chr V from 205250-206833, Verified ORF, "Gamma subunit of the translation initiation factor eIF2, involved in the identification of the start codon; binds GTP when forming the ternary complex with GTP and tRNAi-Met"</t>
  </si>
  <si>
    <t>Pf00009, Pf03144, Pf09173</t>
  </si>
  <si>
    <t>856746</t>
  </si>
  <si>
    <t>GCD11</t>
  </si>
  <si>
    <t>D3DLS4; P32481; sce:YER025W</t>
  </si>
  <si>
    <t>L13a-mediated translational silencing of Ceruloplasmin expression; Translation initiation complex formation; Formation of the ternary complex, and subsequently, the 43S complex; Ribosomal scanning and start codon recognition; Recycling of eIF2:GDP; ABC-family proteins mediated transport; Cellular response to mitochondrial stress</t>
  </si>
  <si>
    <t>[R].LQLTSPACTEINEK.[I]</t>
  </si>
  <si>
    <t>YER025W [485-498]</t>
  </si>
  <si>
    <t>[R].SFKSDKEISPK.[C]</t>
  </si>
  <si>
    <t>YER025W [163-173]</t>
  </si>
  <si>
    <t>YDR172W</t>
  </si>
  <si>
    <t>SUP35 SGDID:S000002579, Chr IV from 808322-810379, Verified ORF, "Translation termination factor eRF3; altered protein conformation creates the [PSI(+)] prion, a dominant cytoplasmically inherited protein aggregate that alters translational fidelity and creates a nonsense suppressor phenotype"</t>
  </si>
  <si>
    <t>851752</t>
  </si>
  <si>
    <t>SUP35</t>
  </si>
  <si>
    <t>D6VSF4; P05420; P05453; sce:YDR172W</t>
  </si>
  <si>
    <t>Nonsense Mediated Decay (NMD) independent of the Exon Junction Complex (EJC); Nonsense Mediated Decay (NMD) enhanced by the Exon Junction Complex (EJC); Eukaryotic Translation Termination</t>
  </si>
  <si>
    <t>[K].STMGGNLLYLTGSVDKR.[T]</t>
  </si>
  <si>
    <t>YDR172W [274-290]</t>
  </si>
  <si>
    <t>YJR089W</t>
  </si>
  <si>
    <t>BIR1 SGDID:S000003849, Chr X from 587711-590575, Verified ORF, "Essential chromosomal passenger protein involved in coordinating cell cycle events for proper chromosome segregation; C-terminal region binds Sli15p, and the middle region, upon phosphorylation, localizes Cbf2p to the spindle at anaphase"</t>
  </si>
  <si>
    <t>Pf00653</t>
  </si>
  <si>
    <t>853551</t>
  </si>
  <si>
    <t>BIR1</t>
  </si>
  <si>
    <t>D6VWQ7; P47134; sce:YJR089W</t>
  </si>
  <si>
    <t>[R].NLVSGTSSYPR.[N]</t>
  </si>
  <si>
    <t>YJR089W [797-807]</t>
  </si>
  <si>
    <t>[K].SGDNSSNITAIPKEEQR.[R]</t>
  </si>
  <si>
    <t>YJR089W [596-612]</t>
  </si>
  <si>
    <t>YNL302C</t>
  </si>
  <si>
    <t>RPS19B SGDID:S000005246, Chr XIV from 62943-62924,62372-61958, reverse complement, Verified ORF, "Protein component of the small (40S) ribosomal subunit, required for assembly and maturation of pre-40 S particles; mutations in human RPS19 are associated with Diamond Blackfan anemia; nearly identical to Rps19Ap"</t>
  </si>
  <si>
    <t>Pf01090</t>
  </si>
  <si>
    <t>855414</t>
  </si>
  <si>
    <t>RPS19B</t>
  </si>
  <si>
    <t>D6W0P2; P07281; sce:YNL302C</t>
  </si>
  <si>
    <t>[K].QVGVGKLNKLYGGAK.[S]</t>
  </si>
  <si>
    <t>YNL302C [70-84]</t>
  </si>
  <si>
    <t>YOR217W</t>
  </si>
  <si>
    <t>RFC1 SGDID:S000005743, Chr XV from 749302-751887, Verified ORF, "Subunit of heteropentameric Replication factor C (RF-C), which is a DNA binding protein and ATPase that acts as a clamp loader of the proliferating cell nuclear antigen (PCNA) processivity factor for DNA polymerases delta and epsilon"</t>
  </si>
  <si>
    <t>cell cycle OR cell proliferation;DNA metabolism;other metabolic processes;stress response;other biological processes</t>
  </si>
  <si>
    <t>Pf00004, Pf00533, Pf08519</t>
  </si>
  <si>
    <t>854392</t>
  </si>
  <si>
    <t>RFC1</t>
  </si>
  <si>
    <t>D6W2S3; P38630; sce:YOR217W</t>
  </si>
  <si>
    <t>Dual incision in TC-NER; Gap-filling DNA repair synthesis and ligation in TC-NER; Translesion synthesis by REV1; Translesion Synthesis by POLH; Translesion synthesis by POLK; Translesion synthesis by POLI; Termination of translesion DNA synthesis; Gap-filling DNA repair synthesis and ligation in GG-NER; Polymerase switching</t>
  </si>
  <si>
    <t>[K].EAELLVK.[K]</t>
  </si>
  <si>
    <t>YOR217W [260-266]</t>
  </si>
  <si>
    <t>[R].KLEEQHNIATK.[E]</t>
  </si>
  <si>
    <t>YOR217W [249-259]</t>
  </si>
  <si>
    <t>YMR168C</t>
  </si>
  <si>
    <t>CEP3 SGDID:S000004778, Chr XIII from 599157-597331, reverse complement, Verified ORF, "Essential kinetochore protein, component of the CBF3 complex that binds the CDEIII region of the centromere; contains an N-terminal Zn2Cys6 type zinc finger domain, a C-terminal acidic domain, and a putative coiled coil dimerization domain"</t>
  </si>
  <si>
    <t>Pf00172, Pf16846</t>
  </si>
  <si>
    <t>855204</t>
  </si>
  <si>
    <t>CEP3</t>
  </si>
  <si>
    <t>D6VZZ0; P40969; sce:YMR168C</t>
  </si>
  <si>
    <t>[K].LRQESLLEEEDENNTEPSDFR.[T]</t>
  </si>
  <si>
    <t>YMR168C [571-591]</t>
  </si>
  <si>
    <t>YER176W</t>
  </si>
  <si>
    <t>ECM32 SGDID:S000000978, Chr V from 541685-545050, Verified ORF, "DNA dependent ATPase/DNA helicase belonging to the Dna2p- and Nam7p-like family of helicases that is involved in modulating translation termination; interacts with the translation termination factors, localized to polysomes"</t>
  </si>
  <si>
    <t>Pf13086, Pf13087</t>
  </si>
  <si>
    <t>856923</t>
  </si>
  <si>
    <t>ECM32</t>
  </si>
  <si>
    <t>D3DM85; P32644; sce:YER176W</t>
  </si>
  <si>
    <t>[K].ALNGNGSGSTNTTGLKK.[G]</t>
  </si>
  <si>
    <t>YER176W [322-338]</t>
  </si>
  <si>
    <t>YFL045C</t>
  </si>
  <si>
    <t>SEC53 SGDID:S000001849, Chr VI from 44392-43628, reverse complement, Verified ORF, "Phosphomannomutase, involved in synthesis of GDP-mannose and dolichol-phosphate-mannose; required for folding and glycosylation of secretory proteins in the ER lumen"</t>
  </si>
  <si>
    <t>Pf03332</t>
  </si>
  <si>
    <t>850499</t>
  </si>
  <si>
    <t>SEC53</t>
  </si>
  <si>
    <t>D6VTI5; P07283; Q70D76; Q70D77; sce:YFL045C</t>
  </si>
  <si>
    <t>Synthesis of GDP-mannose</t>
  </si>
  <si>
    <t>[R].TIGHSVQSPDDTVK.[I]</t>
  </si>
  <si>
    <t>YFL045C [233-246]</t>
  </si>
  <si>
    <t>YOL080C</t>
  </si>
  <si>
    <t>REX4 SGDID:S000005440, Chr XV from 181427-180558, reverse complement, Verified ORF, "Putative RNA exonuclease possibly involved in pre-rRNA processing and ribosome assembly"</t>
  </si>
  <si>
    <t>Pf00929</t>
  </si>
  <si>
    <t>854075</t>
  </si>
  <si>
    <t>REX4</t>
  </si>
  <si>
    <t>D6W1Y8; Q08237; sce:YOL080C</t>
  </si>
  <si>
    <t>[K].TVNVSSTTQYAPR.[K]</t>
  </si>
  <si>
    <t>YOL080C [39-51]</t>
  </si>
  <si>
    <t>YGL123W</t>
  </si>
  <si>
    <t>RPS2 SGDID:S000003091, Chr VII from 277623-278387, Verified ORF, "Protein component of the small (40S) subunit, essential for control of translational accuracy; has similarity to E. coli S5 and rat S2 ribosomal proteins"</t>
  </si>
  <si>
    <t>Pf00333, Pf03719</t>
  </si>
  <si>
    <t>852754</t>
  </si>
  <si>
    <t>RPS2</t>
  </si>
  <si>
    <t>D6VU25; P25443; sce:YGL123W</t>
  </si>
  <si>
    <t>Protein methylation; L13a-mediated translational silencing of Ceruloplasmin expression; Translation initiation complex formation; Formation of the ternary complex, and subsequently, the 43S complex; Ribosomal scanning and start codon recognition; SRP-dependent cotranslational protein targeting to membrane; Formation of a pool of free 40S subunits; GTP hydrolysis and joining of the 60S ribosomal subunit; Nonsense Mediated Decay (NMD) independent of the Exon Junction Complex (EJC); Nonsense Mediated Decay (NMD) enhanced by the Exon Junction Complex (EJC); Major pathway of rRNA processing in the nucleolus and cytosol; RMTs methylate histone arginines</t>
  </si>
  <si>
    <t>[R].NTEEKGWVPVTKLGR.[L]</t>
  </si>
  <si>
    <t>YGL123W [29-43]</t>
  </si>
  <si>
    <t>YOR295W</t>
  </si>
  <si>
    <t>UAF30 SGDID:S000005821, Chr XV from 869207-869893, Verified ORF, "Subunit of UAF (upstream activation factor), which is an RNA polymerase I specific transcription stimulatory factor composed of Uaf30p, Rrn5p, Rrn9p, Rrn10p, histones H3 and H4; deletion decreases cellular growth rate"</t>
  </si>
  <si>
    <t>Pf02201, Pf08766</t>
  </si>
  <si>
    <t>854470</t>
  </si>
  <si>
    <t>UAF30</t>
  </si>
  <si>
    <t>D6W2Z4; Q08747; sce:YOR295W</t>
  </si>
  <si>
    <t>[K].KISDCPPLIQEVR.[R]</t>
  </si>
  <si>
    <t>YOR295W [198-210]</t>
  </si>
  <si>
    <t>YJR002W</t>
  </si>
  <si>
    <t>MPP10 SGDID:S000003762, Chr X from 438858-440639, Verified ORF, "Component of the SSU processome and 90S preribosome, required for pre-18S rRNA processing, interacts with and controls the stability of Imp3p and Imp4p, essential for viability; similar to human Mpp10p"</t>
  </si>
  <si>
    <t>Pf04006</t>
  </si>
  <si>
    <t>853458</t>
  </si>
  <si>
    <t>MPP10</t>
  </si>
  <si>
    <t>D6VWH6; P47083; sce:YJR002W</t>
  </si>
  <si>
    <t>[K].NGVAMSKEELTR.[E]</t>
  </si>
  <si>
    <t>YJR002W [511-522]</t>
  </si>
  <si>
    <t>YMR091C</t>
  </si>
  <si>
    <t>NPL6 SGDID:S000004697, Chr XIII from 451364-450057, reverse complement, Verified ORF, "Component of the RSC chromatin remodeling complex; interacts with Rsc3p, Rsc30p, Ldb7p, and Htl1p to form a module important for a broad range of RSC functions; involved in nuclear protein import and maintenance of proper telomere length"</t>
  </si>
  <si>
    <t>Pf08624</t>
  </si>
  <si>
    <t>855116</t>
  </si>
  <si>
    <t>NPL6</t>
  </si>
  <si>
    <t>D6VZR4; P32832; sce:YMR091C</t>
  </si>
  <si>
    <t>[K].LAGDPIDKSAR.[A]</t>
  </si>
  <si>
    <t>YMR091C [260-270]</t>
  </si>
  <si>
    <t>YOR189W</t>
  </si>
  <si>
    <t>IES4 SGDID:S000005715, Chr XV from 689625-689975, Verified ORF, "Component of the INO80 chromatiin remodeling complex and target of the Mec1p/Tel1p DNA damage signaling pathway; proposed to link chromatin remodeling to replication checkpoint responses"</t>
  </si>
  <si>
    <t>854361</t>
  </si>
  <si>
    <t>IES4</t>
  </si>
  <si>
    <t>D6W2P5; Q08561; sce:YOR189W</t>
  </si>
  <si>
    <t>[R].GSEFTASDVKGSDDKATR.[K]</t>
  </si>
  <si>
    <t>YOR189W [75-92]</t>
  </si>
  <si>
    <t>YNL202W</t>
  </si>
  <si>
    <t>SPS19 SGDID:S000005146, Chr XIV from 259579-260457, Verified ORF, "Peroxisomal 2,4-dienoyl-CoA reductase, auxiliary enzyme of fatty acid beta-oxidation; homodimeric enzyme required for growth and sporulation on petroselineate medium; expression induced during late sporulation and in the presence of oleate"</t>
  </si>
  <si>
    <t>cell cycle OR cell proliferation;other metabolic processes</t>
  </si>
  <si>
    <t>other cytoplasmic organelle</t>
  </si>
  <si>
    <t>Pf13561</t>
  </si>
  <si>
    <t>855518</t>
  </si>
  <si>
    <t>SPS19</t>
  </si>
  <si>
    <t>D6W0Y6; P32573; sce:YNL202W</t>
  </si>
  <si>
    <t>Peroxisomal protein import; Beta-oxidation of very long chain fatty acids</t>
  </si>
  <si>
    <t>[R].SNCIAPGAIDNTEGLKR.[L]</t>
  </si>
  <si>
    <t>YNL202W [201-217]</t>
  </si>
  <si>
    <t>YJL095W</t>
  </si>
  <si>
    <t>BCK1 SGDID:S000003631, Chr X from 247250-251686, Verified ORF, "Mitogen-activated protein (MAP) kinase kinase kinase acting in the protein kinase C signaling pathway, which controls cell integrity; upon activation by Pkc1p phosphorylates downstream kinases Mkk1p and Mkk2p"</t>
  </si>
  <si>
    <t>other metabolic processes;stress response;signal transduction;other biological processes</t>
  </si>
  <si>
    <t>853350</t>
  </si>
  <si>
    <t>BCK1</t>
  </si>
  <si>
    <t>D6VW89; P32894; Q01389; sce:YJL095W</t>
  </si>
  <si>
    <t>CD28 dependent PI3K/Akt signaling; Dectin-1 mediated noncanonical NF-kB signaling; NIK--&gt;noncanonical NF-kB signaling</t>
  </si>
  <si>
    <t>[R].SLEVISTEDTPK.[I]</t>
  </si>
  <si>
    <t>YJL095W [491-502]</t>
  </si>
  <si>
    <t>YOL041C</t>
  </si>
  <si>
    <t>NOP12 SGDID:S000005401, Chr XV from 252645-251266, reverse complement, Verified ORF, "Nucleolar protein, required for pre-25S rRNA processing; contains an RNA recognition motif (RRM) and has similarity to Nop13p, Nsr1p, and putative orthologs in Drosophila and S. pombe"</t>
  </si>
  <si>
    <t>854116</t>
  </si>
  <si>
    <t>NOP12</t>
  </si>
  <si>
    <t>D6W225; Q08208; sce:YOL041C</t>
  </si>
  <si>
    <t>[R].SIAFKKAQAEK.[S]</t>
  </si>
  <si>
    <t>YOL041C [446-456]</t>
  </si>
  <si>
    <t>YDL003W</t>
  </si>
  <si>
    <t>MCD1 SGDID:S000002161, Chr IV from 444681-446381, Verified ORF, "Essential protein required for sister chromatid cohesion in mitosis and meiosis; subunit of the cohesin complex; expression is cell cycle regulated and peaks in S phase"</t>
  </si>
  <si>
    <t>mitochondrion;nucleus;other cell component</t>
  </si>
  <si>
    <t>Pf04824, Pf04825</t>
  </si>
  <si>
    <t>851561</t>
  </si>
  <si>
    <t>MCD1</t>
  </si>
  <si>
    <t>D6VRY5; Q05325; Q12158; sce:YDL003W</t>
  </si>
  <si>
    <t>SUMOylation of DNA damage response and repair proteins; Resolution of Sister Chromatid Cohesion; Establishment of Sister Chromatid Cohesion</t>
  </si>
  <si>
    <t>[K].TRNEQTTIQTEK.[V]</t>
  </si>
  <si>
    <t>YDL003W [461-472]</t>
  </si>
  <si>
    <t>YJL081C</t>
  </si>
  <si>
    <t>ARP4 SGDID:S000003617, Chr X from 285266-283797, reverse complement, Verified ORF, "Nuclear actin-related protein involved in chromatin remodeling, component of chromatin-remodeling enzyme complexes"</t>
  </si>
  <si>
    <t>853364</t>
  </si>
  <si>
    <t>ARP4</t>
  </si>
  <si>
    <t>D6VWA2; P80428; sce:YJL081C</t>
  </si>
  <si>
    <t>[K].VTPTEEKEQEAVSK.[S]</t>
  </si>
  <si>
    <t>YJL081C [337-350]</t>
  </si>
  <si>
    <t>YGL068W</t>
  </si>
  <si>
    <t>MNP1 SGDID:S000003036, Chr VII from 375090-375674, Verified ORF, "Protein associated with the mitochondrial nucleoid; putative mitochondrial ribosomal protein with similarity to E. coli L7/L12 ribosomal protein; required for normal respiratory growth"</t>
  </si>
  <si>
    <t>Pf00542, Pf16320</t>
  </si>
  <si>
    <t>852811</t>
  </si>
  <si>
    <t>MNP1</t>
  </si>
  <si>
    <t>D6VU73; P53163; sce:YGL068W</t>
  </si>
  <si>
    <t>[K].VLKENVAKDDAEK.[I]</t>
  </si>
  <si>
    <t>YGL068W [167-179]</t>
  </si>
  <si>
    <t>YPR103W</t>
  </si>
  <si>
    <t>PRE2 SGDID:S000006307, Chr XVI from 732347-733210, Verified ORF, "Beta 5 subunit of the 20S proteasome, responsible for the chymotryptic activity of the proteasome"</t>
  </si>
  <si>
    <t>Pf00227</t>
  </si>
  <si>
    <t>856218</t>
  </si>
  <si>
    <t>PRE2</t>
  </si>
  <si>
    <t>D6W4A1; P30656; sce:YPR103W</t>
  </si>
  <si>
    <t>Antigen processing: Ubiquitination &amp; Proteasome degradation; Ub-specific processing proteases; CDK-mediated phosphorylation and removal of Cdc6; MAPK6/MAPK4 signaling; Orc1 removal from chromatin; Ubiquitin Mediated Degradation of Phosphorylated Cdc25A; FBXL7 down-regulates AURKA during mitotic entry and in early mitosis; Regulation of PTEN stability and activity; Neddylation; KEAP1-NFE2L2 pathway; Cross-presentation of soluble exogenous antigens (endosomes); TNFR2 non-canonical NF-kB pathway</t>
  </si>
  <si>
    <t>[K].EGPTIYYVDSDGTR.[L]</t>
  </si>
  <si>
    <t>YPR103W [183-196]</t>
  </si>
  <si>
    <t>YER043C</t>
  </si>
  <si>
    <t>SAH1 SGDID:S000000845, Chr V from 237118-235769, reverse complement, Verified ORF, "S-adenosyl-L-homocysteine hydrolase, catabolizes S-adenosyl-L-homocysteine which is formed after donation of the activated methyl group of S-adenosyl-L-methionine (AdoMet) to an acceptor"</t>
  </si>
  <si>
    <t>Pf00670, Pf05221</t>
  </si>
  <si>
    <t>856766</t>
  </si>
  <si>
    <t>SAH1</t>
  </si>
  <si>
    <t>D3DLU3; P39954; sce:YER043C</t>
  </si>
  <si>
    <t>Methylation; Sulfur amino acid metabolism</t>
  </si>
  <si>
    <t>[R].KAYGDVQPLKGAR.[I]</t>
  </si>
  <si>
    <t>YER043C [38-50]</t>
  </si>
  <si>
    <t>YMR086W</t>
  </si>
  <si>
    <t>YMR086W SGDID:S000004692, Chr XIII from 439207-442089, Verified ORF, "Protein of unknown function that may interact with ribosomes, based on co-purification experiments; green fluorescent protein (GFP)-fusion protein localizes to the cell periphery; cAMP represses YMR086W expression"</t>
  </si>
  <si>
    <t>plasma membrane;other membranes;other cell component</t>
  </si>
  <si>
    <t>855110</t>
  </si>
  <si>
    <t>SEG1</t>
  </si>
  <si>
    <t>D6VZQ9; Q04279; Q6B304; sce:YMR086W</t>
  </si>
  <si>
    <t>[R].TFKDFGGPQAR.[G]</t>
  </si>
  <si>
    <t>YMR086W [152-162]</t>
  </si>
  <si>
    <t>YGR271W</t>
  </si>
  <si>
    <t>SLH1 SGDID:S000003503, Chr VII from 1031797-1037700, Verified ORF, "Putative RNA helicase related to Ski2p, involved in translation inhibition of non-poly(A) mRNAs; required for repressing propagation of dsRNA viruses"</t>
  </si>
  <si>
    <t>[K].LAESNHEVDLFAPDPIEKDKYSR.[S]</t>
  </si>
  <si>
    <t>YGR271W [555-577]</t>
  </si>
  <si>
    <t>YER167W</t>
  </si>
  <si>
    <t>BCK2 SGDID:S000000969, Chr V from 518211-520766, Verified ORF, "Protein rich in serine and threonine residues involved in protein kinase C signaling pathway, which controls cell integrity; overproduction suppresses pkc1 mutations"</t>
  </si>
  <si>
    <t>856914</t>
  </si>
  <si>
    <t>BCK2</t>
  </si>
  <si>
    <t>D3DM75; P33306; sce:YER167W</t>
  </si>
  <si>
    <t>[R].LKYNKVAPQSSDR.[Q]</t>
  </si>
  <si>
    <t>YER167W [275-287]</t>
  </si>
  <si>
    <t>YNL224C</t>
  </si>
  <si>
    <t>SQS1 SGDID:S000005168, Chr XIV from 227100-224797, reverse complement, Verified ORF, "Protein of unknown function; overexpression antagonizes the suppression of splicing defects by spp382 mutants; green fluorescent protein (GFP)-fusion protein localizes to both the cytoplasm and the nucleus"</t>
  </si>
  <si>
    <t>Pf01585</t>
  </si>
  <si>
    <t>855497</t>
  </si>
  <si>
    <t>SQS1</t>
  </si>
  <si>
    <t>D6W0W6; P53866; sce:YNL224C</t>
  </si>
  <si>
    <t>[R].VCIEEIARPR.[E]</t>
  </si>
  <si>
    <t>YNL224C [226-235]</t>
  </si>
  <si>
    <t>YEL034W</t>
  </si>
  <si>
    <t>HYP2 SGDID:S000000760, Chr V from 85676-86149, Verified ORF, "Translation initiation factor eIF-5A, promotes formation of the first peptide bond; similar to and functionally redundant with Anb1p; possible role in translation elongation; undergoes an essential hypusination modification"</t>
  </si>
  <si>
    <t>translation activity;nucleic acid binding activity</t>
  </si>
  <si>
    <t>Pf01287, Pf21485</t>
  </si>
  <si>
    <t>856677</t>
  </si>
  <si>
    <t>HYP2</t>
  </si>
  <si>
    <t>D3DLL5; P23301; sce:YEL034W</t>
  </si>
  <si>
    <t>Hypusine synthesis from eIF5A-lysine</t>
  </si>
  <si>
    <t>[K].KLEDLSPSTHNMEVPVVK.[R]</t>
  </si>
  <si>
    <t>YEL034W [69-86]</t>
  </si>
  <si>
    <t>YOR371C</t>
  </si>
  <si>
    <t>GPB1 SGDID:S000005898, Chr XV from 1034180-1031487, reverse complement, Verified ORF, "Multistep regulator of cAMP-PKA signaling; inhibits PKA downstream of Gpa2p and Cyr1p, thereby increasing cAMP dependency; inhibits Ras activity through direct interactions with Ira1p/2p; regulated by G-alpha protein Gpa2p; homolog of Gpb2p"</t>
  </si>
  <si>
    <t>protein metabolism;other metabolic processes;signal transduction;other biological processes</t>
  </si>
  <si>
    <t>854553</t>
  </si>
  <si>
    <t>GPB1</t>
  </si>
  <si>
    <t>D6W364; Q08886; sce:YOR371C</t>
  </si>
  <si>
    <t>[R].DSMHISNSNNSTSEDTSSK.[S]</t>
  </si>
  <si>
    <t>YOR371C [666-684]</t>
  </si>
  <si>
    <t>YMR309C</t>
  </si>
  <si>
    <t>NIP1 SGDID:S000004926, Chr XIII from 895425-892987, reverse complement, Verified ORF, "Subunit of the eukaryotic translation initiation factor 3 (eIF3), involved in the assembly of preinitiation complex and start codon selection"</t>
  </si>
  <si>
    <t>Pf01399, Pf05470</t>
  </si>
  <si>
    <t>855357</t>
  </si>
  <si>
    <t>NIP1</t>
  </si>
  <si>
    <t>D6W0D6; P32497; sce:YMR309C</t>
  </si>
  <si>
    <t>L13a-mediated translational silencing of Ceruloplasmin expression; Translation initiation complex formation; Formation of the ternary complex, and subsequently, the 43S complex; Ribosomal scanning and start codon recognition</t>
  </si>
  <si>
    <t>[R].LQTIIDSR.[G]</t>
  </si>
  <si>
    <t>YMR309C [258-265]</t>
  </si>
  <si>
    <t>YDR175C</t>
  </si>
  <si>
    <t>RSM24 SGDID:S000002582, Chr IV from 814150-813191, reverse complement, Verified ORF, "Mitochondrial ribosomal protein of the small subunit"</t>
  </si>
  <si>
    <t>Pf10213</t>
  </si>
  <si>
    <t>851755</t>
  </si>
  <si>
    <t>RSM24</t>
  </si>
  <si>
    <t>D6VSF7; Q03976; sce:YDR175C</t>
  </si>
  <si>
    <t>[R].YTSYVGEEHPNSR.[K]</t>
  </si>
  <si>
    <t>YDR175C [186-198]</t>
  </si>
  <si>
    <t>YPR034W</t>
  </si>
  <si>
    <t>ARP7 SGDID:S000006238, Chr XVI from 639522-640955, Verified ORF, "Component of both the SWI/SNF and RSC chromatin remodeling complexes; actin-related protein involved in transcriptional regulation"</t>
  </si>
  <si>
    <t>856146</t>
  </si>
  <si>
    <t>ARP7</t>
  </si>
  <si>
    <t>D6W444; Q12406; sce:YPR034W</t>
  </si>
  <si>
    <t>[R].LAPLIKEENDMENMADEQKR.[S]</t>
  </si>
  <si>
    <t>YPR034W [197-216]</t>
  </si>
  <si>
    <t>YBR233W-A</t>
  </si>
  <si>
    <t>DAD3 SGDID:S000007595, Chr II from 684972-685256, Verified ORF, "Essential subunit of the Dam1 complex (aka DASH complex), couples kinetochores to the force produced by MT depolymerization thereby aiding in chromosome segregation; is transferred to the kinetochore prior to mitosis"</t>
  </si>
  <si>
    <t>Pf08656</t>
  </si>
  <si>
    <t>852535</t>
  </si>
  <si>
    <t>DAD3</t>
  </si>
  <si>
    <t>D6VQM9; P69850; sce:YBR233W-A</t>
  </si>
  <si>
    <t>[R].QQHSQQETVSPDEILQEMR.[D]</t>
  </si>
  <si>
    <t>YBR233W-A [40-58]</t>
  </si>
  <si>
    <t>YGR076C</t>
  </si>
  <si>
    <t>MRPL25 SGDID:S000003308, Chr VII from 637581-637108, reverse complement, Verified ORF, "Mitochondrial ribosomal protein of the large subunit"</t>
  </si>
  <si>
    <t>Pf18126</t>
  </si>
  <si>
    <t>852967</t>
  </si>
  <si>
    <t>MRPL25</t>
  </si>
  <si>
    <t>D6VUK8; P23369; sce:YGR076C</t>
  </si>
  <si>
    <t>[K].AINANPFLPNKHPVTQR.[F]</t>
  </si>
  <si>
    <t>YGR076C [36-52]</t>
  </si>
  <si>
    <t>YPR045C</t>
  </si>
  <si>
    <t>YPR045C SGDID:S000006249, Chr XVI from 656549-655137, reverse complement, Uncharacterized ORF, "Deletion mutant is synthetically lethal with MEN mutants"</t>
  </si>
  <si>
    <t>Pf03399</t>
  </si>
  <si>
    <t>856158</t>
  </si>
  <si>
    <t>THP3</t>
  </si>
  <si>
    <t>D6W453; Q07109; Q12049; sce:YPR045C</t>
  </si>
  <si>
    <t>[R].IALENGDLGEFNQCQNR.[I]</t>
  </si>
  <si>
    <t>YPR045C [270-286]</t>
  </si>
  <si>
    <t>YJL080C</t>
  </si>
  <si>
    <t>SCP160 SGDID:S000003616, Chr X from 289221-285553, reverse complement, Verified ORF, "Essential RNA-binding G protein effector of mating response pathway, mainly associated with nuclear envelope and ER, interacts in mRNA-dependent manner with translating ribosomes via multiple KH domains, similar to vertebrate vigilins"</t>
  </si>
  <si>
    <t>Pf00013</t>
  </si>
  <si>
    <t>853365</t>
  </si>
  <si>
    <t>SCP160</t>
  </si>
  <si>
    <t>D6VWA3; P06105; sce:YJL080C</t>
  </si>
  <si>
    <t>[K].MVINVPAEHVPR.[I]</t>
  </si>
  <si>
    <t>YJL080C [785-796]</t>
  </si>
  <si>
    <t>YDL224C</t>
  </si>
  <si>
    <t>WHI4 SGDID:S000002383, Chr IV from 56347-54398, reverse complement, Verified ORF, "Putative RNA binding protein and partially redundant Whi3p homolog that regulates the cell size requirement for passage through Start and commitment to cell division"</t>
  </si>
  <si>
    <t>851302</t>
  </si>
  <si>
    <t>WHI4</t>
  </si>
  <si>
    <t>D6VRD1; Q07655; sce:YDL224C</t>
  </si>
  <si>
    <t>[R].AFSSSSETVPLSK.[E]</t>
  </si>
  <si>
    <t>YDL224C [20-32]</t>
  </si>
  <si>
    <t>YBL032W</t>
  </si>
  <si>
    <t>HEK2 SGDID:S000000128, Chr II from 160187-161332, Verified ORF, "RNA binding protein with similarity to hnRNP-K that localizes to the cytoplasm and to subtelomeric DNA; required for the proper localization of ASH1 mRNA; involved in the regulation of telomere position effect and telomere length"</t>
  </si>
  <si>
    <t>cell organization and biogenesis;DNA metabolism;other metabolic processes;transport;other biological processes</t>
  </si>
  <si>
    <t>852248</t>
  </si>
  <si>
    <t>HEK2</t>
  </si>
  <si>
    <t>D6VPW7; E9P8X5; P38199; sce:YBL032W</t>
  </si>
  <si>
    <t>[K].IVASKDFLPASDER.[I]</t>
  </si>
  <si>
    <t>YBL032W [190-203]</t>
  </si>
  <si>
    <t>YCR034W</t>
  </si>
  <si>
    <t>FEN1 SGDID:S000000630, Chr III from 190588-191631, Verified ORF, "Fatty acid elongase, involved in sphingolipid biosynthesis; acts on fatty acids of up to 24 carbons in length; mutations have regulatory effects on 1,3-beta-glucan synthase, vacuolar ATPase, and the secretory pathway"</t>
  </si>
  <si>
    <t>Pf01151</t>
  </si>
  <si>
    <t>850400</t>
  </si>
  <si>
    <t>ELO2</t>
  </si>
  <si>
    <t>D6VR44; P25358; sce:YCR034W</t>
  </si>
  <si>
    <t>Linoleic acid (LA) metabolism; alpha-linolenic acid (ALA) metabolism; Synthesis of very long-chain fatty acyl-CoAs</t>
  </si>
  <si>
    <t>[K].VNEYVNVDLK.[N]</t>
  </si>
  <si>
    <t>YCR034W [321-330]</t>
  </si>
  <si>
    <t>YDL055C</t>
  </si>
  <si>
    <t>PSA1 SGDID:S000002213, Chr IV from 356759-355674, reverse complement, Verified ORF, "GDP-mannose pyrophosphorylase (mannose-1-phosphate guanyltransferase), synthesizes GDP-mannose from GTP and mannose-1-phosphate in cell wall biosynthesis; required for normal cell wall structure"</t>
  </si>
  <si>
    <t>cell cycle OR cell proliferation;protein metabolism;other metabolic processes</t>
  </si>
  <si>
    <t>Pf00132, Pf00483</t>
  </si>
  <si>
    <t>851504</t>
  </si>
  <si>
    <t>PSA1</t>
  </si>
  <si>
    <t>D6VRU1; P41940; sce:YDL055C</t>
  </si>
  <si>
    <t>Colanic acid building blocks biosynthesis</t>
  </si>
  <si>
    <t>[-].MKGLILVGGYGTR.[L]</t>
  </si>
  <si>
    <t>YDL055C [1-13]</t>
  </si>
  <si>
    <t>YEL062W</t>
  </si>
  <si>
    <t>NPR2 SGDID:S000000788, Chr V from 34407-36254, Verified ORF, "Protein with a possible role in regulating expression of nitrogen permeases; transcription is induced in response to proline and urea; contains two PEST sequences; null mutant is resistant to cisplatin and doxorubicin"</t>
  </si>
  <si>
    <t>Pf06218</t>
  </si>
  <si>
    <t>856647</t>
  </si>
  <si>
    <t>NPR2</t>
  </si>
  <si>
    <t>D3DLI8; P39923; Q6B264; sce:YEL062W</t>
  </si>
  <si>
    <t>[K].ISNLPLNK.[S]</t>
  </si>
  <si>
    <t>YEL062W [346-353]</t>
  </si>
  <si>
    <t>YER155C</t>
  </si>
  <si>
    <t>BEM2 SGDID:S000000957, Chr V from 482843-476340, reverse complement, Verified ORF, "Rho GTPase activating protein (RhoGAP) involved in the control of cytoskeleton organization and cellular morphogenesis; required for bud emergence"</t>
  </si>
  <si>
    <t>Pf00169, Pf00617, Pf00618, Pf00620</t>
  </si>
  <si>
    <t>856899</t>
  </si>
  <si>
    <t>BEM2</t>
  </si>
  <si>
    <t>D3DM62; P39960; sce:YER155C</t>
  </si>
  <si>
    <t>CDC42 GTPase cycle; RHOD GTPase cycle; RHOF GTPase cycle; RHOV GTPase cycle</t>
  </si>
  <si>
    <t>[K].SLNTSGISNSSGTNNNNSNNNNDNEQKQR.[N]</t>
  </si>
  <si>
    <t>YER155C [185-213]</t>
  </si>
  <si>
    <t>YOR178C</t>
  </si>
  <si>
    <t>GAC1 SGDID:S000005704, Chr XV from 670242-667861, reverse complement, Verified ORF, "Regulatory subunit for Glc7p type-1 protein phosphatase (PP1), tethers Glc7p to Gsy2p glycogen synthase, binds Hsf1p heat shock transcription factor, required for induction of some HSF-regulated genes under heat shock"</t>
  </si>
  <si>
    <t>cell cycle OR cell proliferation;other metabolic processes;stress response;signal transduction;other biological processes</t>
  </si>
  <si>
    <t>Pf03370</t>
  </si>
  <si>
    <t>854350</t>
  </si>
  <si>
    <t>GAC1</t>
  </si>
  <si>
    <t>D6W2N4; P28006; Q08551; sce:YOR178C</t>
  </si>
  <si>
    <t>Glycogen synthesis</t>
  </si>
  <si>
    <t>[K].EKIPVVVEPASQTDAAMSPK.[E]</t>
  </si>
  <si>
    <t>YOR178C [372-391]</t>
  </si>
  <si>
    <t>YCR052W</t>
  </si>
  <si>
    <t>RSC6 SGDID:S000000648, Chr III from 214990-216441, Verified ORF, "Component of the RSC chromatin remodeling complex; essential for mitotic growth; homolog of SWI/SNF subunit Swp73p"</t>
  </si>
  <si>
    <t>850419</t>
  </si>
  <si>
    <t>RSC6</t>
  </si>
  <si>
    <t>D6VR60; P25632; sce:YCR052W</t>
  </si>
  <si>
    <t>[R].IYVYNTTESSPR.[S]</t>
  </si>
  <si>
    <t>YCR052W [76-87]</t>
  </si>
  <si>
    <t>YOR028C</t>
  </si>
  <si>
    <t>CIN5 SGDID:S000005554, Chr XV from 384420-383533, reverse complement, Verified ORF, "Basic leucine zipper transcriptional factor of the yAP-1 family that mediates pleiotropic drug resistance and salt tolerance; localizes constitutively to the nucleus"</t>
  </si>
  <si>
    <t>Pf00170</t>
  </si>
  <si>
    <t>854193</t>
  </si>
  <si>
    <t>CIN5</t>
  </si>
  <si>
    <t>D6W294; P40917; sce:YOR028C</t>
  </si>
  <si>
    <t>[R].TGSLTDLSGRR.[N]</t>
  </si>
  <si>
    <t>YOR028C [87-97]</t>
  </si>
  <si>
    <t>YOR018W</t>
  </si>
  <si>
    <t>ROD1 SGDID:S000005544, Chr XV from 364369-366882, Verified ORF, "Membrane protein; overexpression confers resistance to the GST substrate o-dinitrobenzene as well as to zinc and calcium; contains 2 PY motifs, which are required for Rod1p interaction with Rsp5p, a hect-type ubiquitin ligase"</t>
  </si>
  <si>
    <t>Pf00339, Pf02752</t>
  </si>
  <si>
    <t>854183</t>
  </si>
  <si>
    <t>ROD1</t>
  </si>
  <si>
    <t>D6W284; Q02805; Q12475; sce:YOR018W</t>
  </si>
  <si>
    <t>The NLRP3 inflammasome</t>
  </si>
  <si>
    <t>[R].THLSHSPLPR.[N]</t>
  </si>
  <si>
    <t>YOR018W [708-717]</t>
  </si>
  <si>
    <t>YNL085W</t>
  </si>
  <si>
    <t>MKT1 SGDID:S000005029, Chr XIV from 467133-469625, Verified ORF, "Protein that forms a complex with Pbp1p that may mediate posttranscriptional regulation of HO endonuclease; involved in propagation of M2 dsRNA satellite of L-A virus; contains a DTG signature typical of retroviral proteases"</t>
  </si>
  <si>
    <t>DNA metabolism;stress response;other biological processes</t>
  </si>
  <si>
    <t>Pf00752, Pf12246, Pf12247</t>
  </si>
  <si>
    <t>855639</t>
  </si>
  <si>
    <t>MKT1</t>
  </si>
  <si>
    <t>D6W194; P40850; Q45T81; Q8TF89; sce:YNL085W</t>
  </si>
  <si>
    <t>[R].SNTESVLLQR.[S]</t>
  </si>
  <si>
    <t>YNL085W [121-130]</t>
  </si>
  <si>
    <t>YDR500C</t>
  </si>
  <si>
    <t>RPL37B SGDID:S000002908, Chr IV from 1450846-1450840,1450450-1450191, reverse complement, Verified ORF, "Protein component of the large (60S) ribosomal subunit, has similarity to Rpl37Ap and to rat L37 ribosomal protein"</t>
  </si>
  <si>
    <t>Pf01907</t>
  </si>
  <si>
    <t>852111</t>
  </si>
  <si>
    <t>RPL37B</t>
  </si>
  <si>
    <t>D6VTC2; P51402; sce:YDR500C</t>
  </si>
  <si>
    <t>[K].TCSSCGYPSAK.[T]</t>
  </si>
  <si>
    <t>2xCarbamidomethyl [C2; C5]</t>
  </si>
  <si>
    <t>YDR500C [33-43]</t>
  </si>
  <si>
    <t>YOL077C</t>
  </si>
  <si>
    <t>BRX1 SGDID:S000005437, Chr XV from 186723-185848, reverse complement, Verified ORF, "Nucleolar protein, constituent of 66S pre-ribosomal particles; depletion leads to defects in rRNA processing and a block in the assembly of large ribosomal subunits; possesses a sigma(70)-like RNA-binding motif"</t>
  </si>
  <si>
    <t>[R].ENVLAADPLSNDALFK.[-]</t>
  </si>
  <si>
    <t>YOL077C [276-291]</t>
  </si>
  <si>
    <t>YBR142W</t>
  </si>
  <si>
    <t>MAK5 SGDID:S000000346, Chr II from 528311-530632, Verified ORF, "Essential nucleolar protein, putative DEAD-box RNA helicase required for maintenance of M1 dsRNA virus; involved in biogenesis of large (60S) ribosomal subunits"</t>
  </si>
  <si>
    <t>852439</t>
  </si>
  <si>
    <t>MAK5</t>
  </si>
  <si>
    <t>D6VQD8; P38112; sce:YBR142W</t>
  </si>
  <si>
    <t>[K].TVTKPQEIIVDESK.[L]</t>
  </si>
  <si>
    <t>YBR142W [12-25]</t>
  </si>
  <si>
    <t>YPR041W</t>
  </si>
  <si>
    <t>TIF5 SGDID:S000006245, Chr XVI from 648701-649918, Verified ORF, "Translation initiation factor eIF-5; N-terminal domain functions as a GTPase-activating protein to mediate hydrolysis of ribosome-bound GTP; C-terminal domain is the core of ribosomal preinitiation complex formation"</t>
  </si>
  <si>
    <t>Pf01873, Pf02020</t>
  </si>
  <si>
    <t>856154</t>
  </si>
  <si>
    <t>TIF5</t>
  </si>
  <si>
    <t>D6W450; P38431; sce:YPR041W</t>
  </si>
  <si>
    <t>Ribosomal scanning and start codon recognition</t>
  </si>
  <si>
    <t>[R].GGGLSISDIAQGK.[S]</t>
  </si>
  <si>
    <t>YPR041W [166-178]</t>
  </si>
  <si>
    <t>K22E_HUMAN</t>
  </si>
  <si>
    <t>[K].KYEDEINKR.[YT]</t>
  </si>
  <si>
    <t>sp [273-281]</t>
  </si>
  <si>
    <t>YIL035C</t>
  </si>
  <si>
    <t>CKA1 SGDID:S000001297, Chr IX from 288907-287789, reverse complement, Verified ORF, "Alpha catalytic subunit of casein kinase 2, a Ser/Thr protein kinase with roles in cell growth and proliferation; the holoenzyme also contains CKA2, CKB1 and CKB2, the many substrates include transcription factors and all RNA polymerases"</t>
  </si>
  <si>
    <t>854776</t>
  </si>
  <si>
    <t>CKA1</t>
  </si>
  <si>
    <t>D6VVP7; P15790; sce:YIL035C</t>
  </si>
  <si>
    <t>Regulation of PTEN stability and activity; Condensation of Prometaphase Chromosomes; Regulation of TP53 Activity through Phosphorylation; Receptor Mediated Mitophagy</t>
  </si>
  <si>
    <t>[R].VYTNINKQR.[T]</t>
  </si>
  <si>
    <t>YIL035C [11-19]</t>
  </si>
  <si>
    <t>YKR083C</t>
  </si>
  <si>
    <t>DAD2 SGDID:S000001791, Chr XI from 596464-596063, reverse complement, Verified ORF, "Essential subunit of the Dam1 complex (aka DASH complex), couples kinetochores to the force produced by MT depolymerization thereby aiding in chromosome segregation; is transferred to the kinetochore prior to mitosis"</t>
  </si>
  <si>
    <t>Pf08654</t>
  </si>
  <si>
    <t>853958</t>
  </si>
  <si>
    <t>DAD2</t>
  </si>
  <si>
    <t>D6VXE3; P36162; sce:YKR083C</t>
  </si>
  <si>
    <t>[-].MDSIDEQIAIKRK.[E]</t>
  </si>
  <si>
    <t>YKR083C [1-13]</t>
  </si>
  <si>
    <t>YKR083C 1xAcetyl [N-Term]</t>
  </si>
  <si>
    <t>YAL012W</t>
  </si>
  <si>
    <t>CYS3 SGDID:S000000010, Chr I from 130802-131986, Verified ORF, "Cystathionine gamma-lyase, catalyzes one of the two reactions involved in the transsulfuration pathway that yields cysteine from homocysteine with the intermediary formation of cystathionine"</t>
  </si>
  <si>
    <t>Pf01053</t>
  </si>
  <si>
    <t>851221</t>
  </si>
  <si>
    <t>CYS3</t>
  </si>
  <si>
    <t>D6VPK6; P31373; sce:YAL012W</t>
  </si>
  <si>
    <t>Degradation of cysteine and homocysteine; Cysteine formation from homocysteine</t>
  </si>
  <si>
    <t>Sulfate assimilation and copper detoxification</t>
  </si>
  <si>
    <t>[R].EASGVFDDLVR.[I]</t>
  </si>
  <si>
    <t>YAL012W [360-370]</t>
  </si>
  <si>
    <t>YPL217C</t>
  </si>
  <si>
    <t>BMS1 SGDID:S000006138, Chr XVI from 143170-139619, reverse complement, Verified ORF, "Essential conserved nucleolar GTP-binding protein required for synthesis of 40S ribosomal subunits and for processing of the 35S pre-rRNA at sites A0, A1, and A2; interacts with Rcl1p, has similarity to Tsr1p"</t>
  </si>
  <si>
    <t>Pf00004, Pf04950, Pf08142</t>
  </si>
  <si>
    <t>855884</t>
  </si>
  <si>
    <t>BMS1</t>
  </si>
  <si>
    <t>D6W3F3; Q08965; sce:YPL217C</t>
  </si>
  <si>
    <t>[K].AFAVAAPGK.[M]</t>
  </si>
  <si>
    <t>YPL217C [30-38]</t>
  </si>
  <si>
    <t>YMR227C</t>
  </si>
  <si>
    <t>TAF7 SGDID:S000004840, Chr XIII from 724384-722612, reverse complement, Verified ORF, "TFIID subunit (67 kDa), involved in RNA polymerase II transcription initiation"</t>
  </si>
  <si>
    <t>Pf04658</t>
  </si>
  <si>
    <t>855267</t>
  </si>
  <si>
    <t>TAF7</t>
  </si>
  <si>
    <t>D6W052; Q05021; sce:YMR227C</t>
  </si>
  <si>
    <t>[R].GPGEKDQPLEGEPK.[L]</t>
  </si>
  <si>
    <t>YMR227C [11-24]</t>
  </si>
  <si>
    <t>YGL150C</t>
  </si>
  <si>
    <t>INO80 SGDID:S000003118, Chr VII from 225578-221109, reverse complement, Verified ORF, "ATPase that forms a large complex, containing actin and several actin-related proteins, that has chromatin remodeling activity and 3' to 5' DNA helicase activity in vitro; shows similarity to the Snf2p family of ATPases"</t>
  </si>
  <si>
    <t>Pf00176, Pf00271, Pf13892</t>
  </si>
  <si>
    <t>852728</t>
  </si>
  <si>
    <t>INO80</t>
  </si>
  <si>
    <t>D6VU00; P53115; sce:YGL150C</t>
  </si>
  <si>
    <t>[R].AAENASNALAETR.[A]</t>
  </si>
  <si>
    <t>YGL150C [649-661]</t>
  </si>
  <si>
    <t>YPR129W</t>
  </si>
  <si>
    <t>SCD6 SGDID:S000006333, Chr XVI from 792683-793732, Verified ORF, "Protein containing an Lsm domain, may bind RNA and have a role in RNA processing; overproduction suppresses a null mutation in CHC1, which encodes the heavy chain of clathrin"</t>
  </si>
  <si>
    <t>Pf12701</t>
  </si>
  <si>
    <t>856247</t>
  </si>
  <si>
    <t>SCD6</t>
  </si>
  <si>
    <t>D6W4C6; P45978; sce:YPR129W</t>
  </si>
  <si>
    <t>[K].STPQDTNVNSQSR.[E]</t>
  </si>
  <si>
    <t>YPR129W [154-166]</t>
  </si>
  <si>
    <t>YHR120W</t>
  </si>
  <si>
    <t>MSH1 SGDID:S000001162, Chr VIII from 349577-352456, Verified ORF, "DNA-binding protein of the mitochondria involved in repair of mitochondrial DNA, has ATPase activity and binds to DNA mismatches; has homology to E. coli MutS; transcription is induced during meiosis"</t>
  </si>
  <si>
    <t>Pf00488, Pf01624, Pf05188, Pf05192</t>
  </si>
  <si>
    <t>856520</t>
  </si>
  <si>
    <t>MSH1</t>
  </si>
  <si>
    <t>D3DL70; P25846; sce:YHR120W</t>
  </si>
  <si>
    <t>[K].VDESNKLEVVNGR.[H]</t>
  </si>
  <si>
    <t>YHR120W [726-738]</t>
  </si>
  <si>
    <t>YMR033W</t>
  </si>
  <si>
    <t>ARP9 SGDID:S000004636, Chr XIII from 337787-337816,337903-339276, Verified ORF, "Component of both the SWI/SNF and RSC chromatin remodeling complexes; actin-related protein involved in transcriptional regulation"</t>
  </si>
  <si>
    <t>855049</t>
  </si>
  <si>
    <t>ARP9</t>
  </si>
  <si>
    <t>D6VZK8; Q05123; sce:YMR033W</t>
  </si>
  <si>
    <t>Platelet degranulation ; Regulation of actin dynamics for phagocytic cup formation; RHO GTPases activate IQGAPs; RHO GTPases Activate WASPs and WAVEs</t>
  </si>
  <si>
    <t>[K].LLPQWDDDQIESLKK.[S]</t>
  </si>
  <si>
    <t>YMR033W [201-215]</t>
  </si>
  <si>
    <t>YLR009W</t>
  </si>
  <si>
    <t>RLP24 SGDID:S000003999, Chr XII from 166536-167135, Verified ORF, "Essential protein with similarity to Rpl24Ap and Rpl24Bp, associated with pre-60S ribosomal subunits and required for ribosomal large subunit biogenesis"</t>
  </si>
  <si>
    <t>850695</t>
  </si>
  <si>
    <t>RLP24</t>
  </si>
  <si>
    <t>D6VY11; Q07915; sce:YLR009W</t>
  </si>
  <si>
    <t>[K].LVESNPELLR.[I]</t>
  </si>
  <si>
    <t>YLR009W [126-135]</t>
  </si>
  <si>
    <t>YDR482C</t>
  </si>
  <si>
    <t>CWC21 SGDID:S000002890, Chr IV from 1420831-1420424, reverse complement, Verified ORF, "Component of a complex containing Cef1p, putatively involved in pre-mRNA splicing; may bind RNA; has similarity to S. pombe Cwf21p"</t>
  </si>
  <si>
    <t>Pf08312</t>
  </si>
  <si>
    <t>852093</t>
  </si>
  <si>
    <t>CWC21</t>
  </si>
  <si>
    <t>D6VTA5; Q03375; sce:YDR482C</t>
  </si>
  <si>
    <t>[K].LTNEWQEQQRMSSLYTPR.[K]</t>
  </si>
  <si>
    <t>YDR482C [106-123]</t>
  </si>
  <si>
    <t>YDL240W</t>
  </si>
  <si>
    <t>LRG1 SGDID:S000002399, Chr IV from 22823-25876, Verified ORF, "Putative GTPase-activating protein (GAP) involved in the Pkc1p-mediated signaling pathway that controls cell wall integrity; appears to specifically regulate 1,3-beta-glucan synthesis"</t>
  </si>
  <si>
    <t>[R].TLNDIKRLR.[S]</t>
  </si>
  <si>
    <t>YDL240W [536-544]</t>
  </si>
  <si>
    <t>YMR217W</t>
  </si>
  <si>
    <t>GUA1 SGDID:S000004830, Chr XIII from 701789-703366, Verified ORF, "GMP synthase, an enzyme that catalyzes the second step in the biosynthesis of GMP from inosine 5'-phosphate (IMP); transcription is not subject to regulation by guanine but is negatively regulated by nutrient starvation"</t>
  </si>
  <si>
    <t>Pf00117, Pf00958, Pf02540</t>
  </si>
  <si>
    <t>855257</t>
  </si>
  <si>
    <t>GUA1</t>
  </si>
  <si>
    <t>D6W042; P38625; sce:YMR217W</t>
  </si>
  <si>
    <t>Purine ribonucleoside monophosphate biosynthesis; Azathioprine ADME</t>
  </si>
  <si>
    <t>[R].TYDQVIALR.[A]</t>
  </si>
  <si>
    <t>YMR217W [465-473]</t>
  </si>
  <si>
    <t>YLR373C</t>
  </si>
  <si>
    <t>VID22 SGDID:S000004365, Chr XII from 871366-868661, reverse complement, Verified ORF, "Glycosylated integral membrane protein localized to the plasma membrane; plays a role in fructose-1,6-bisphosphatase (FBPase) degradation; involved in FBPase transport from the cytosol to Vid (vacuole import and degradation) vesicles"</t>
  </si>
  <si>
    <t>plasma membrane;other membranes;other cytoplasmic organelle</t>
  </si>
  <si>
    <t>851088</t>
  </si>
  <si>
    <t>VID22</t>
  </si>
  <si>
    <t>D6VZ10; Q05934; sce:YLR373C</t>
  </si>
  <si>
    <t>[R].SGNNSDNNDNEHDNDNDNHSNSNTPASR.[I]</t>
  </si>
  <si>
    <t>YLR373C [671-698]</t>
  </si>
  <si>
    <t>YGR282C</t>
  </si>
  <si>
    <t>BGL2 SGDID:S000003514, Chr VII from 1058731-1057790, reverse complement, Verified ORF, "Endo-beta-1,3-glucanase, major protein of the cell wall, involved in cell wall maintenance"</t>
  </si>
  <si>
    <t>non-structural extracellular;other cell component</t>
  </si>
  <si>
    <t>Pf00332</t>
  </si>
  <si>
    <t>853199</t>
  </si>
  <si>
    <t>BGL2</t>
  </si>
  <si>
    <t>D6VV59; P15703; sce:YGR282C</t>
  </si>
  <si>
    <t>[R].SVVADISDSDGKSYSGK.[Q]</t>
  </si>
  <si>
    <t>YGR282C [145-161]</t>
  </si>
  <si>
    <t>YLL026W</t>
  </si>
  <si>
    <t>HSP104 SGDID:S000003949, Chr XII from 88622-91348, Verified ORF, "Heat shock protein that cooperates with Ydj1p (Hsp40) and Ssa1p (Hsp70) to refold and reactivate previously denatured, aggregated proteins; responsive to stresses including: heat, ethanol, and sodium arsenite; involved in [PSI+] propagation"</t>
  </si>
  <si>
    <t>cell organization and biogenesis;protein metabolism;other metabolic processes;stress response;other biological processes</t>
  </si>
  <si>
    <t>Pf00004, Pf02861, Pf07724, Pf10431, Pf17871</t>
  </si>
  <si>
    <t>850633</t>
  </si>
  <si>
    <t>HSP104</t>
  </si>
  <si>
    <t>D6VXX8; P31539; sce:YLL026W</t>
  </si>
  <si>
    <t>[R].DSKPEELDSKER.[Q]</t>
  </si>
  <si>
    <t>YLL026W [408-419]</t>
  </si>
  <si>
    <t>YNR016C</t>
  </si>
  <si>
    <t>ACC1 SGDID:S000005299, Chr XIV from 661376-654675, reverse complement, Verified ORF, "Acetyl-CoA carboxylase, biotin containing enzyme that catalyzes the carboxylation of acetyl-CoA to form malonyl-CoA; required for de novo biosynthesis of long-chain fatty acids"</t>
  </si>
  <si>
    <t>other membranes;ER/Golgi;other cell component</t>
  </si>
  <si>
    <t>Pf00289, Pf00364, Pf01039, Pf02785, Pf02786, Pf08326, Pf21385</t>
  </si>
  <si>
    <t>855750</t>
  </si>
  <si>
    <t>ACC1</t>
  </si>
  <si>
    <t>D6W1J1; Q00955; sce:YNR016C</t>
  </si>
  <si>
    <t>Carnitine metabolism; Biotin transport and metabolism; Fatty acyl-CoA biosynthesis; ChREBP activates metabolic gene expression</t>
  </si>
  <si>
    <t>[R].LNEEYLIKR.[L]</t>
  </si>
  <si>
    <t>YNR016C [2130-2138]</t>
  </si>
  <si>
    <t>YGL120C</t>
  </si>
  <si>
    <t>PRP43 SGDID:S000003088, Chr VII from 283943-281640, reverse complement, Verified ORF, "RNA helicase in the DEAH-box family, functions in both RNA polymerase I and polymerase II transcript metabolism, involved in release of the lariat-intron from the spliceosome"</t>
  </si>
  <si>
    <t>852757</t>
  </si>
  <si>
    <t>PRP43</t>
  </si>
  <si>
    <t>D6VU28; P53131; sce:YGL120C</t>
  </si>
  <si>
    <t>[R].SNLSSTVLELK.[K]</t>
  </si>
  <si>
    <t>YGL120C [460-470]</t>
  </si>
  <si>
    <t>YNL023C</t>
  </si>
  <si>
    <t>FAP1 SGDID:S000004968, Chr XIV from 591161-588264, reverse complement, Verified ORF, "Protein that binds to Fpr1p (FKBP12), conferring rapamycin resistance by competing with rapamycin for Fpr1p binding; has similarity to putative transcription factors, including D. melanogaster shuttle craft and human NFX1"</t>
  </si>
  <si>
    <t>Pf01422, Pf01424</t>
  </si>
  <si>
    <t>855708</t>
  </si>
  <si>
    <t>FAP1</t>
  </si>
  <si>
    <t>D6W1F6; P53971; sce:YNL023C</t>
  </si>
  <si>
    <t>[R].TALEELTKPR.[K]</t>
  </si>
  <si>
    <t>YNL023C [333-342]</t>
  </si>
  <si>
    <t>YHL023C</t>
  </si>
  <si>
    <t>RMD11 SGDID:S000001015, Chr VIII from 62561-59121, reverse complement, Verified ORF, "Protein required for meiosis"</t>
  </si>
  <si>
    <t>cell cycle OR cell proliferation;stress response;transport;signal transduction;other biological processes</t>
  </si>
  <si>
    <t>Pf03666</t>
  </si>
  <si>
    <t>856362</t>
  </si>
  <si>
    <t>NPR3</t>
  </si>
  <si>
    <t>D3DKU5; P38742; sce:YHL023C</t>
  </si>
  <si>
    <t>[K].TASQIALNESAK.[S]</t>
  </si>
  <si>
    <t>YHL023C [74-85]</t>
  </si>
  <si>
    <t>YGR128C</t>
  </si>
  <si>
    <t>UTP8 SGDID:S000003360, Chr VII from 750096-747955, reverse complement, Verified ORF, "Nucleolar protein required for export of tRNAs from the nucleus; also copurifies with the small subunit (SSU) processome containing the U3 snoRNA that is involved in processing of pre-18S rRNA"</t>
  </si>
  <si>
    <t>Pf10395</t>
  </si>
  <si>
    <t>853029</t>
  </si>
  <si>
    <t>UTP8</t>
  </si>
  <si>
    <t>D6VUR0; P53276; sce:YGR128C</t>
  </si>
  <si>
    <t>[K].TIAIGISTK.[N]</t>
  </si>
  <si>
    <t>YGR128C [379-387]</t>
  </si>
  <si>
    <t>YGL202W</t>
  </si>
  <si>
    <t>ARO8 SGDID:S000003170, Chr VII from 116063-117565, Verified ORF, "Aromatic aminotransferase I, expression is regulated by general control of amino acid biosynthesis"</t>
  </si>
  <si>
    <t>Pf00155</t>
  </si>
  <si>
    <t>852672</t>
  </si>
  <si>
    <t>ARO8</t>
  </si>
  <si>
    <t>D6VTV2; P53090; sce:YGL202W</t>
  </si>
  <si>
    <t>Lysine catabolism; Tryptophan catabolism</t>
  </si>
  <si>
    <t>Tryptophan degradation</t>
  </si>
  <si>
    <t>[K].VMENWTPGAPKPK.[L]</t>
  </si>
  <si>
    <t>YGL202W [198-210]</t>
  </si>
  <si>
    <t>YPR132W</t>
  </si>
  <si>
    <t>RPS23B SGDID:S000006336, Chr XVI from 794961-795025,795391-795763, Verified ORF, "Ribosomal protein 28 (rp28) of the small (40S) ribosomal subunit, required for translational accuracy; nearly identical to Rps23Ap and similar to E. coli S12 and rat S23 ribosomal proteins; deletion of both RPS23A and RPS23B is lethal"</t>
  </si>
  <si>
    <t>Pf00164</t>
  </si>
  <si>
    <t>853015; 856250</t>
  </si>
  <si>
    <t>YGR118W; YPR132W</t>
  </si>
  <si>
    <t>RPS23A</t>
  </si>
  <si>
    <t>D6VUP9; P0CX29; P32827; sce:YGR118W; sce:YPR132W</t>
  </si>
  <si>
    <t>L13a-mediated translational silencing of Ceruloplasmin expression; SRP-dependent cotranslational protein targeting to membrane; Formation of a pool of free 40S subunits; GTP hydrolysis and joining of the 60S ribosomal subunit; Nonsense Mediated Decay (NMD) independent of the Exon Junction Complex (EJC); Nonsense Mediated Decay (NMD) enhanced by the Exon Junction Complex (EJC); Translation initiation complex formation; Formation of the ternary complex, and subsequently, the 43S complex; Ribosomal scanning and start codon recognition; Protein hydroxylation</t>
  </si>
  <si>
    <t>[R].WAENNYKKR.[L]</t>
  </si>
  <si>
    <t>YPR132W [24-32]</t>
  </si>
  <si>
    <t>YJR019C</t>
  </si>
  <si>
    <t>TES1 SGDID:S000003780, Chr X from 468274-467225, reverse complement, Verified ORF, "Peroxisomal acyl-CoA thioesterase likely to be involved in fatty acid oxidation rather than fatty acid synthesis; conserved protein also found in human peroxisomes; TES1 mRNA levels increase during growth on fatty acids"</t>
  </si>
  <si>
    <t>Pf02551</t>
  </si>
  <si>
    <t>853477</t>
  </si>
  <si>
    <t>TES1</t>
  </si>
  <si>
    <t>D6VWJ4; P41903; sce:YJR019C</t>
  </si>
  <si>
    <t>Peroxisomal protein import; Beta-oxidation of pristanoyl-CoA; alpha-linolenic acid (ALA) metabolism; Beta-oxidation of very long chain fatty acids; Synthesis of bile acids and bile salts via 7alpha-hydroxycholesterol</t>
  </si>
  <si>
    <t>[R].HTDELDYFVK.[V]</t>
  </si>
  <si>
    <t>YJR019C [203-212]</t>
  </si>
  <si>
    <t>YKR092C</t>
  </si>
  <si>
    <t>SRP40 SGDID:S000001800, Chr XI from 613527-612307, reverse complement, Verified ORF, "Nucleolar, serine-rich protein with a role in preribosome assembly or transport; may function as a chaperone of small nucleolar ribonucleoprotein particles (snoRNPs); immunologically and structurally to rat Nopp140"</t>
  </si>
  <si>
    <t>Pf05022</t>
  </si>
  <si>
    <t>853967</t>
  </si>
  <si>
    <t>SRP40</t>
  </si>
  <si>
    <t>D6VXF2; P32583; sce:YKR092C</t>
  </si>
  <si>
    <t>[R].GGSITLESGSYK.[F]</t>
  </si>
  <si>
    <t>YKR092C [392-403]</t>
  </si>
  <si>
    <t>YIL070C</t>
  </si>
  <si>
    <t>MAM33 SGDID:S000001332, Chr IX from 231069-230269, reverse complement, Verified ORF, "Acidic protein of the mitochondrial matrix involved in oxidative phosphorylation; related to the human complement receptor gC1q-R"</t>
  </si>
  <si>
    <t>Pf02330</t>
  </si>
  <si>
    <t>854740</t>
  </si>
  <si>
    <t>MAM33</t>
  </si>
  <si>
    <t>D6VVL4; P40513; Q6Q5P4; sce:YIL070C</t>
  </si>
  <si>
    <t>RHOA GTPase cycle; RHOC GTPase cycle</t>
  </si>
  <si>
    <t>[K].FSLVETPGKNEAEIVRR.[T]</t>
  </si>
  <si>
    <t>YIL070C [86-102]</t>
  </si>
  <si>
    <t>YOR188W</t>
  </si>
  <si>
    <t>MSB1 SGDID:S000005714, Chr XV from 685768-689181, Verified ORF, "Protein involved in positive regulation of both 1,3-beta-glucan synthesis and the Pkc1p-MAPK pathway, potential Cdc28p substrate; multicopy suppressor of temperature-sensitive mutations in CDC24 and CDC42, and of mutations in BEM4"</t>
  </si>
  <si>
    <t>Pf08101</t>
  </si>
  <si>
    <t>854360</t>
  </si>
  <si>
    <t>MSB1</t>
  </si>
  <si>
    <t>D6W2P4; P21339; sce:YOR188W</t>
  </si>
  <si>
    <t>[R].AGNAHMLDGKWSNNPPQMVPK.[G]</t>
  </si>
  <si>
    <t>YOR188W [998-1018]</t>
  </si>
  <si>
    <t>YOR230W</t>
  </si>
  <si>
    <t>WTM1 SGDID:S000005756, Chr XV from 770801-772114, Verified ORF, "Transcriptional modulator involved in regulation of meiosis, silencing, and expression of RNR genes; required for nuclear localization of the ribonucleotide reductase small subunit Rnr2p and Rnr4p; contains WD repeats"</t>
  </si>
  <si>
    <t>854405</t>
  </si>
  <si>
    <t>WTM1</t>
  </si>
  <si>
    <t>D6W2T4; O00041; Q12363; sce:YOR230W</t>
  </si>
  <si>
    <t>HDACs deacetylate histones</t>
  </si>
  <si>
    <t>[R].TSDKPIWVLGEPK.[N]</t>
  </si>
  <si>
    <t>YOR230W [253-265]</t>
  </si>
  <si>
    <t>YJR050W</t>
  </si>
  <si>
    <t>ISY1 SGDID:S000003811, Chr X from 528690-529397, Verified ORF, "Component of the spliceosome complex involved in pre-mRNA splicing, auxiliary splicing factor that may modulate Syf1p activity and help optimize splicing; isy1 syf2 double mutation activates the spindle checkpoint, causing cell cycle arrest"</t>
  </si>
  <si>
    <t>Pf06246</t>
  </si>
  <si>
    <t>853509</t>
  </si>
  <si>
    <t>ISY1</t>
  </si>
  <si>
    <t>D6VWM1; P21374; sce:YJR050W</t>
  </si>
  <si>
    <t>Formation of TC-NER Pre-Incision Complex; Dual incision in TC-NER; Gap-filling DNA repair synthesis and ligation in TC-NER</t>
  </si>
  <si>
    <t>[R].FQEQQAESAGGYKDYSR.[Y]</t>
  </si>
  <si>
    <t>YJR050W [15-31]</t>
  </si>
  <si>
    <t>YGR244C</t>
  </si>
  <si>
    <t>LSC2 SGDID:S000003476, Chr VII from 979324-978041, reverse complement, Verified ORF, "Beta subunit of succinyl-CoA ligase, which is a mitochondrial enzyme of the TCA cycle that catalyzes the nucleotide-dependent conversion of succinyl-CoA to succinate"</t>
  </si>
  <si>
    <t>Pf00549, Pf08442</t>
  </si>
  <si>
    <t>853159</t>
  </si>
  <si>
    <t>LSC2</t>
  </si>
  <si>
    <t>D6VV24; P53312; sce:YGR244C</t>
  </si>
  <si>
    <t>[K].FGFDDNASFRQEK.[I]</t>
  </si>
  <si>
    <t>YGR244C [256-268]</t>
  </si>
  <si>
    <t>YDR471W</t>
  </si>
  <si>
    <t>RPL27B SGDID:S000002879, Chr IV from 1401763-1401793,1402178-1402557, Verified ORF, "Protein component of the large (60S) ribosomal subunit, nearly identical to Rpl27Ap and has similarity to rat L27 ribosomal protein"</t>
  </si>
  <si>
    <t>Pf01777</t>
  </si>
  <si>
    <t>852082</t>
  </si>
  <si>
    <t>RPL27B</t>
  </si>
  <si>
    <t>D6VT95; P0C2H7; P38706; sce:YDR471W</t>
  </si>
  <si>
    <t>[K].SVVSTETFEQPSQR.[E]</t>
  </si>
  <si>
    <t>YDR471W [94-107]</t>
  </si>
  <si>
    <t>YBR084W</t>
  </si>
  <si>
    <t>MIS1 SGDID:S000000288, Chr II from 411048-413975, Verified ORF, "Mitochondrial C1-tetrahydrofolate synthase, involved in interconversion between different oxidation states of tetrahydrofolate (THF); provides activities of formyl-THF synthetase, methenyl-THF cyclohydrolase, and methylene-THF dehydrogenase"</t>
  </si>
  <si>
    <t>Pf00763, Pf01268, Pf02882</t>
  </si>
  <si>
    <t>852378</t>
  </si>
  <si>
    <t>MIS1</t>
  </si>
  <si>
    <t>D6VQ83; P09440; sce:YBR084W</t>
  </si>
  <si>
    <t>Metabolism of folate and pterines</t>
  </si>
  <si>
    <t>[R].HLDETTITNAVDFKK.[D]</t>
  </si>
  <si>
    <t>YBR084W [137-151]</t>
  </si>
  <si>
    <t>YIL095W</t>
  </si>
  <si>
    <t>PRK1 SGDID:S000001357, Chr IX from 183934-186366, Verified ORF, "Protein serine/threonine kinase; regulates the organization and function of the actin cytoskeleton through the phosphorylation of the Pan1p-Sla1p-End3p protein complex"</t>
  </si>
  <si>
    <t>854713</t>
  </si>
  <si>
    <t>PRK1</t>
  </si>
  <si>
    <t>D6VVJ2; P40494; Q02553; sce:YIL095W</t>
  </si>
  <si>
    <t>[R].SASFDNNNVNGNGNNTNRR.[L]</t>
  </si>
  <si>
    <t>YIL095W [562-580]</t>
  </si>
  <si>
    <t>YJL026W</t>
  </si>
  <si>
    <t>RNR2 SGDID:S000003563, Chr X from 392399-393598, Verified ORF, "Ribonucleotide-diphosphate reductase (RNR), small subunit; the RNR complex catalyzes the rate-limiting step in dNTP synthesis and is regulated by DNA replication and DNA damage checkpoint pathways via localization of the small subunits"</t>
  </si>
  <si>
    <t>DNA metabolism;other metabolic processes</t>
  </si>
  <si>
    <t>Pf00268</t>
  </si>
  <si>
    <t>853427</t>
  </si>
  <si>
    <t>RNR2</t>
  </si>
  <si>
    <t>D6VWF6; P09938; sce:YJL026W</t>
  </si>
  <si>
    <t>Interconversion of nucleotide di- and triphosphates</t>
  </si>
  <si>
    <t>[K].AAADALSDLEIKDSK.[S]</t>
  </si>
  <si>
    <t>YJL026W [9-23]</t>
  </si>
  <si>
    <t>YNR023W</t>
  </si>
  <si>
    <t>SNF12 SGDID:S000005306, Chr XIV from 670420-672120, Verified ORF, "73 kDa subunit of the SWI/SNF chromatin remodeling complex involved in transcriptional regulation; homolog of Rsc6p subunit of the RSC chromatin remodeling complex; deletion mutants are temperature-sensitive"</t>
  </si>
  <si>
    <t>855757</t>
  </si>
  <si>
    <t>SNF12</t>
  </si>
  <si>
    <t>D6W1J8; P53628; sce:YNR023W</t>
  </si>
  <si>
    <t>[R].ESQIGAAELNENAR.[E]</t>
  </si>
  <si>
    <t>YNR023W [458-471]</t>
  </si>
  <si>
    <t>YDR299W</t>
  </si>
  <si>
    <t>BFR2 SGDID:S000002707, Chr IV from 1059624-1061228, Verified ORF, "Essential protein possibly involved in secretion; multicopy suppressor of sensitivity to Brefeldin A"</t>
  </si>
  <si>
    <t>RNA metabolism OR transcription;other metabolic processes;transport</t>
  </si>
  <si>
    <t>Pf08164, Pf13339</t>
  </si>
  <si>
    <t>851893</t>
  </si>
  <si>
    <t>BFR2</t>
  </si>
  <si>
    <t>D6VSS8; Q06631; Q66RD8; sce:YDR299W</t>
  </si>
  <si>
    <t>[R].VLLNDLIDKK.[I]</t>
  </si>
  <si>
    <t>YDR299W [416-425]</t>
  </si>
  <si>
    <t>YMR304W</t>
  </si>
  <si>
    <t>UBP15 SGDID:S000004920, Chr XIII from 874986-878678, Verified ORF, "Ubiquitin-specific protease that may play a role in ubiquitin precursor processing"</t>
  </si>
  <si>
    <t>cytosol;nucleus;other cytoplasmic organelle</t>
  </si>
  <si>
    <t>Pf00443, Pf12436, Pf14533</t>
  </si>
  <si>
    <t>855350</t>
  </si>
  <si>
    <t>UBP15</t>
  </si>
  <si>
    <t>D6W0D1; P50101; sce:YMR304W</t>
  </si>
  <si>
    <t>Ub-specific processing proteases; Formation of TC-NER Pre-Incision Complex; Dual incision in TC-NER; Gap-filling DNA repair synthesis and ligation in TC-NER; Synthesis of active ubiquitin: roles of E1 and E2 enzymes; Regulation of PTEN localization</t>
  </si>
  <si>
    <t>[K].KQVFQENFGCDRLPDEK.[V]</t>
  </si>
  <si>
    <t>YMR304W [492-508]</t>
  </si>
  <si>
    <t>YDL208W</t>
  </si>
  <si>
    <t>NHP2 SGDID:S000002367, Chr IV from 87513-87983, Verified ORF, "Nuclear protein related to mammalian high mobility group (HMG) proteins, essential for function of H/ACA-type snoRNPs, which are involved in 18S rRNA processing"</t>
  </si>
  <si>
    <t>851319</t>
  </si>
  <si>
    <t>NHP2</t>
  </si>
  <si>
    <t>D6VRE6; P32495; sce:YDL208W</t>
  </si>
  <si>
    <t>[R].MPAVLPFAKPLASKK.[L]</t>
  </si>
  <si>
    <t>YDL208W [24-38]</t>
  </si>
  <si>
    <t>YDR353W</t>
  </si>
  <si>
    <t>TRR1 SGDID:S000002761, Chr IV from 1183293-1184252, Verified ORF, "Cytoplasmic thioredoxin reductase, key regulatory enzyme that determines the redox state of the thioredoxin system, which acts as a disulfide reductase system and protects cells against both oxidative and reductive stress"</t>
  </si>
  <si>
    <t>other metabolic processes;stress response;other biological processes</t>
  </si>
  <si>
    <t>Pf00070</t>
  </si>
  <si>
    <t>851955</t>
  </si>
  <si>
    <t>TRR1</t>
  </si>
  <si>
    <t>D6VSY3; P29509; sce:YDR353W</t>
  </si>
  <si>
    <t>[K].IVAGQVDTDEAGYIK.[T]</t>
  </si>
  <si>
    <t>YDR353W [256-270]</t>
  </si>
  <si>
    <t>YEL054C</t>
  </si>
  <si>
    <t>RPL12A SGDID:S000000780, Chr V from 53218-52721, reverse complement, Verified ORF, "Protein component of the large (60S) ribosomal subunit, nearly identical to Rpl12Bp; rpl12a rpl12b double mutant exhibits slow growth and slow translation; has similarity to E. coli L11 and rat L12 ribosomal proteins"</t>
  </si>
  <si>
    <t>Pf00298, Pf03946</t>
  </si>
  <si>
    <t>852026; 856656</t>
  </si>
  <si>
    <t>YDR418W; YEL054C</t>
  </si>
  <si>
    <t>RPL12A</t>
  </si>
  <si>
    <t>D3DLJ6; P05741; P0CX53; P17079; sce:YDR418W; sce:YEL054C</t>
  </si>
  <si>
    <t>[R].AVGGEVGASAALAPK.[I]</t>
  </si>
  <si>
    <t>YEL054C [17-31]</t>
  </si>
  <si>
    <t>YJR123W</t>
  </si>
  <si>
    <t>RPS5 SGDID:S000003884, Chr X from 651892-652569, Verified ORF, "Protein component of the small (40S) ribosomal subunit, the least basic of the non-acidic ribosomal proteins; phosphorylated in vivo; essential for viability; has similarity to E. coli S7 and rat S5 ribosomal proteins"</t>
  </si>
  <si>
    <t>Pf00177</t>
  </si>
  <si>
    <t>853587</t>
  </si>
  <si>
    <t>RPS5</t>
  </si>
  <si>
    <t>D6VWU2; P26783; sce:YJR123W</t>
  </si>
  <si>
    <t>L13a-mediated translational silencing of Ceruloplasmin expression; Translation initiation complex formation; Formation of the ternary complex, and subsequently, the 43S complex; Ribosomal scanning and start codon recognition; SRP-dependent cotranslational protein targeting to membrane; Formation of a pool of free 40S subunits; GTP hydrolysis and joining of the 60S ribosomal subunit; Nonsense Mediated Decay (NMD) independent of the Exon Junction Complex (EJC); Nonsense Mediated Decay (NMD) enhanced by the Exon Junction Complex (EJC)</t>
  </si>
  <si>
    <t>[R].QPIFVAHTAGR.[Y]</t>
  </si>
  <si>
    <t>YJR123W [66-76]</t>
  </si>
  <si>
    <t>YLR187W</t>
  </si>
  <si>
    <t>SKG3 SGDID:S000004177, Chr XII from 524867-527947, Uncharacterized ORF, "Protein of unknown function; green fluorescent protein (GFP)-fusion protein localizes to the cell periphery, cytoplasm, bud, and bud neck; potential Cdc28p substrate; similar to Caf120p and Skg4p"</t>
  </si>
  <si>
    <t>kinase activity</t>
  </si>
  <si>
    <t>Pf00169</t>
  </si>
  <si>
    <t>850884</t>
  </si>
  <si>
    <t>SKG3</t>
  </si>
  <si>
    <t>D6VYJ0; Q06315; sce:YLR187W</t>
  </si>
  <si>
    <t>[K].SNIMTTVVDAR.[A]</t>
  </si>
  <si>
    <t>YLR187W [304-314]</t>
  </si>
  <si>
    <t>YMR307W</t>
  </si>
  <si>
    <t>GAS1 SGDID:S000004924, Chr XIII from 887002-888681, Verified ORF, "Beta-1,3-glucanosyltransferase, required for cell wall assembly; localizes to the cell surface via a glycosylphosphatidylinositol (GPI) anchor"</t>
  </si>
  <si>
    <t>non-structural extracellular;plasma membrane;other membranes;nucleus;other cell component</t>
  </si>
  <si>
    <t>Pf03198, Pf07983</t>
  </si>
  <si>
    <t>855355</t>
  </si>
  <si>
    <t>GAS1</t>
  </si>
  <si>
    <t>D6W0D4; P22146; P23151; sce:YMR307W</t>
  </si>
  <si>
    <t>[R].KIPVGYSSNDDEDTRVK.[M]</t>
  </si>
  <si>
    <t>YMR307W [193-209]</t>
  </si>
  <si>
    <t>YMR094W</t>
  </si>
  <si>
    <t>CTF13 SGDID:S000004700, Chr XIII from 455824-457260, Verified ORF, "Subunit of the CBF3 complex, which binds to the CDE III element of centromeres, bending the DNA upon binding, and may be involved in sister chromatid cohesion during mitosis"</t>
  </si>
  <si>
    <t>855119</t>
  </si>
  <si>
    <t>CTF13</t>
  </si>
  <si>
    <t>D6VZR7; P35203; sce:YMR094W</t>
  </si>
  <si>
    <t>[K].SNDVELPGKPSYKR.[S]</t>
  </si>
  <si>
    <t>YMR094W [42-55]</t>
  </si>
  <si>
    <t>YDR326C</t>
  </si>
  <si>
    <t>YSP2 SGDID:S000002734, Chr IV from 1124921-1120605, reverse complement, Verified ORF, "Protein involved in programmed cell death; mutant shows resistance to cell death induced by amiodarone or intracellular acidification"</t>
  </si>
  <si>
    <t>plasma membrane;other membranes;mitochondrion;ER/Golgi;other cell component</t>
  </si>
  <si>
    <t>Pf02893, Pf16016</t>
  </si>
  <si>
    <t>851926</t>
  </si>
  <si>
    <t>YSP2</t>
  </si>
  <si>
    <t>D6VSV9; Q06681; sce:YDR326C</t>
  </si>
  <si>
    <t>[K].ALENAVGDEGNSKR.[N]</t>
  </si>
  <si>
    <t>YDR326C [524-537]</t>
  </si>
  <si>
    <t>YDR091C</t>
  </si>
  <si>
    <t>RLI1 SGDID:S000002498, Chr IV from 628532-626706, reverse complement, Verified ORF, "Essential iron-sulfur protein required for ribosome biogenesis and translation initiation; facilitates binding of a multifactor complex (MFC) of translation initiation factors to the small ribosomal subunit; predicted ABC family ATPase"</t>
  </si>
  <si>
    <t>cell organization and biogenesis;protein metabolism;RNA metabolism OR transcription;other metabolic processes;transport;other biological processes</t>
  </si>
  <si>
    <t>Pf00005, Pf00037, Pf04068</t>
  </si>
  <si>
    <t>851665</t>
  </si>
  <si>
    <t>RLI1</t>
  </si>
  <si>
    <t>D6VS78; Q03195; sce:YDR091C</t>
  </si>
  <si>
    <t>[R].IADATEDLQNDSASR.[A]</t>
  </si>
  <si>
    <t>YDR091C [338-352]</t>
  </si>
  <si>
    <t>YHR056C</t>
  </si>
  <si>
    <t>RSC30 SGDID:S000001098, Chr VIII from 217836-215185, reverse complement, Verified ORF, "Component of the RSC chromatin remodeling complex; non-essential gene required for regulation of ribosomal protein genes and the cell wall/stress response; highly similar to Rsc3p; null mutants are osmosensitive"</t>
  </si>
  <si>
    <t>856453</t>
  </si>
  <si>
    <t>RSC30</t>
  </si>
  <si>
    <t>D3DL05; P38781; sce:YHR056C</t>
  </si>
  <si>
    <t>[K].AASYQNNNTNNNTAPR.[Q]</t>
  </si>
  <si>
    <t>YHR056C [117-132]</t>
  </si>
  <si>
    <t>YHR066W</t>
  </si>
  <si>
    <t>SSF1 SGDID:S000001108, Chr VIII from 229337-230698, Verified ORF, "Constituent of 66S pre-ribosomal particles, required for ribosomal large subunit maturation; functionally redundant with Ssf2p; member of the Brix family"</t>
  </si>
  <si>
    <t>Pf04427</t>
  </si>
  <si>
    <t>856463</t>
  </si>
  <si>
    <t>SSF1</t>
  </si>
  <si>
    <t>D3DL15; P38789; sce:YHR066W</t>
  </si>
  <si>
    <t>[R].THAQLTPEQEQGIPK.[S]</t>
  </si>
  <si>
    <t>YHR066W [10-24]</t>
  </si>
  <si>
    <t>YHR121W</t>
  </si>
  <si>
    <t>LSM12 SGDID:S000001163, Chr VIII from 352759-353322, Verified ORF, "Protein of unknown function that may function in RNA processing; interacts with Pbp1p and Pbp4p and associates with ribosomes; contains an RNA-binding LSM domain and an AD domain; GFP-fusion protein is induced by the DNA-damaging agent MMS"</t>
  </si>
  <si>
    <t>Pf09793</t>
  </si>
  <si>
    <t>856521</t>
  </si>
  <si>
    <t>LSM12</t>
  </si>
  <si>
    <t>D3DL71; P38828; sce:YHR121W</t>
  </si>
  <si>
    <t>[R].SWEQLEQDDGRKGG.[-]</t>
  </si>
  <si>
    <t>YHR121W [174-187]</t>
  </si>
  <si>
    <t>YDR450W</t>
  </si>
  <si>
    <t>RPS18A SGDID:S000002858, Chr IV from 1359916-1359962,1360398-1360791, Verified ORF, "Protein component of the small (40S) ribosomal subunit; nearly identical to Rps18Bp and has similarity to E. coli S13 and rat S18 ribosomal proteins"</t>
  </si>
  <si>
    <t>Pf00416</t>
  </si>
  <si>
    <t>852061; 854982</t>
  </si>
  <si>
    <t>YDR450W; YML026C</t>
  </si>
  <si>
    <t>RPS18A</t>
  </si>
  <si>
    <t>D6VT75; P0CX55; P35271; sce:YDR450W; sce:YML026C</t>
  </si>
  <si>
    <t>[R].AGELTQEELER.[I]</t>
  </si>
  <si>
    <t>YDR450W [58-68]</t>
  </si>
  <si>
    <t>YMR205C</t>
  </si>
  <si>
    <t>PFK2 SGDID:S000004818, Chr XIII from 674765-671886, reverse complement, Verified ORF, "Beta subunit of heterooctameric phosphofructokinase involved in glycolysis, indispensable for anaerobic growth, activated by fructose-2,6-bisphosphate and AMP, mutation inhibits glucose induction of cell cycle-related genes"</t>
  </si>
  <si>
    <t>Pf00365</t>
  </si>
  <si>
    <t>855245</t>
  </si>
  <si>
    <t>PFK2</t>
  </si>
  <si>
    <t>D6W030; P16862; sce:YMR205C</t>
  </si>
  <si>
    <t>[K].NAVSTKPTPPPAPEASAESGLSSK.[V]</t>
  </si>
  <si>
    <t>YMR205C [145-168]</t>
  </si>
  <si>
    <t>YKL143W</t>
  </si>
  <si>
    <t>LTV1 SGDID:S000001626, Chr XI from 176786-178177, Verified ORF, "Component of the GSE complex, which is required for proper sorting of amino acid permease Gap1p; required for ribosomal small subunit export from nucleus; required for growth at low temperature"</t>
  </si>
  <si>
    <t>RNA metabolism OR transcription;other metabolic processes;stress response;transport;other biological processes</t>
  </si>
  <si>
    <t>other membranes;cytosol;nucleus;other cytoplasmic organelle;other cell component</t>
  </si>
  <si>
    <t>Pf04180</t>
  </si>
  <si>
    <t>853714</t>
  </si>
  <si>
    <t>LTV1</t>
  </si>
  <si>
    <t>D6VX53; P34078; sce:YKL143W</t>
  </si>
  <si>
    <t>[R].DEIEKDDALPVFQR.[G]</t>
  </si>
  <si>
    <t>YKL143W [127-140]</t>
  </si>
  <si>
    <t>YHR159W</t>
  </si>
  <si>
    <t>YHR159W SGDID:S000001202, Chr VIII from 417552-419066, Uncharacterized ORF, "Putative protein of unknown function; green fluorescent protein (GFP)-fusion protein localizes to the cytoplasm; potential Cdc28p substrate"</t>
  </si>
  <si>
    <t>Pf17084</t>
  </si>
  <si>
    <t>856564</t>
  </si>
  <si>
    <t>TDA11</t>
  </si>
  <si>
    <t>D3DLA8; P38854; sce:YHR159W</t>
  </si>
  <si>
    <t>[R].AFSPVYQNIPLESR.[T]</t>
  </si>
  <si>
    <t>YHR159W [242-255]</t>
  </si>
  <si>
    <t>YPL058C</t>
  </si>
  <si>
    <t>PDR12 SGDID:S000005979, Chr XVI from 450374-445839, reverse complement, Verified ORF, "Plasma membrane ATP-binding cassette (ABC) transporter, weak-acid-inducible multidrug transporter required for weak organic acid resistance; induced by sorbate and benzoate and regulated by War1p; mutants exhibit sorbate hypersensitivity"</t>
  </si>
  <si>
    <t>Pf00005, Pf01061, Pf06422, Pf14510, Pf19055</t>
  </si>
  <si>
    <t>856049</t>
  </si>
  <si>
    <t>PDR12</t>
  </si>
  <si>
    <t>D6W3V6; Q02785; sce:YPL058C</t>
  </si>
  <si>
    <t>[K].IITLLGMQNYAEALVGK.[T]</t>
  </si>
  <si>
    <t>YPL058C [962-978]</t>
  </si>
  <si>
    <t>YPL049C</t>
  </si>
  <si>
    <t>DIG1 SGDID:S000005970, Chr XVI from 463836-462478, reverse complement, Verified ORF, "Regulatory protein of unknown function, constitutively-expressed, involved in the regulation of mating-specific genes and the invasive growth pathway, required for MAP-kinase imposed repression, inhibits pheromone-responsive transcription"</t>
  </si>
  <si>
    <t>856058</t>
  </si>
  <si>
    <t>DIG1</t>
  </si>
  <si>
    <t>D6W3W5; Q03063; sce:YPL049C</t>
  </si>
  <si>
    <t>[R].VNDSYDSPLSGTASTGK.[T]</t>
  </si>
  <si>
    <t>YPL049C [266-282]</t>
  </si>
  <si>
    <t>YLR382C</t>
  </si>
  <si>
    <t>NAM2 SGDID:S000004374, Chr XII from 884751-882067, reverse complement, Verified ORF, "Mitochondrial leucyl-tRNA synthetase, also has a direct role in splicing of several mitochondrial group I introns; indirectly required for mitochondrial genome maintenance"</t>
  </si>
  <si>
    <t>Pf00133, Pf13603</t>
  </si>
  <si>
    <t>851098</t>
  </si>
  <si>
    <t>NAM2</t>
  </si>
  <si>
    <t>D6VZ17; P11325; sce:YLR382C</t>
  </si>
  <si>
    <t>[K].TCIAPFFDDASKVTEQERQR.[I]</t>
  </si>
  <si>
    <t>YLR382C [372-391]</t>
  </si>
  <si>
    <t>YPR190C</t>
  </si>
  <si>
    <t>RPC82 SGDID:S000006394, Chr XVI from 919037-917073, reverse complement, Verified ORF, "RNA polymerase III subunit C82"</t>
  </si>
  <si>
    <t>Pf05645, Pf08221, Pf20912</t>
  </si>
  <si>
    <t>856320</t>
  </si>
  <si>
    <t>RPC82</t>
  </si>
  <si>
    <t>D6W4J0; P32349; Q06591; sce:YPR190C</t>
  </si>
  <si>
    <t>[R].NSPLSDLKKR.[S]</t>
  </si>
  <si>
    <t>YPR190C [229-238]</t>
  </si>
  <si>
    <t>YGL103W</t>
  </si>
  <si>
    <t>RPL28 SGDID:S000003071, Chr VII from 310970-311018,311530-311930, Verified ORF, "Ribosomal protein of the large (60S) ribosomal subunit, has similarity to E. coli L15 and rat L27a ribosomal proteins; may have peptidyl transferase activity; can mutate to cycloheximide resistance"</t>
  </si>
  <si>
    <t>Pf00828</t>
  </si>
  <si>
    <t>852775</t>
  </si>
  <si>
    <t>RPL28</t>
  </si>
  <si>
    <t>D6VU43; P02406; sce:YGL103W</t>
  </si>
  <si>
    <t>[K].LAEEKIR.[A]</t>
  </si>
  <si>
    <t>YGL103W [133-139]</t>
  </si>
  <si>
    <t>YER055C</t>
  </si>
  <si>
    <t>HIS1 SGDID:S000000857, Chr V from 265784-264891, reverse complement, Verified ORF, "ATP phosphoribosyltransferase, a hexameric enzyme, catalyzes the first step in histidine biosynthesis; mutations cause histidine auxotrophy and sensitivity to Cu, Co, and Ni salts; transcription is regulated by general amino acid control"</t>
  </si>
  <si>
    <t>Pf01634, Pf08029</t>
  </si>
  <si>
    <t>856782</t>
  </si>
  <si>
    <t>HIS1</t>
  </si>
  <si>
    <t>D3DLV8; P00498; sce:YER055C</t>
  </si>
  <si>
    <t>[K].CDLGITGVDQVR.[E]</t>
  </si>
  <si>
    <t>YER055C [71-82]</t>
  </si>
  <si>
    <t>YHR021C</t>
  </si>
  <si>
    <t>RPS27B SGDID:S000001063, Chr VIII from 148662-148660,148109-147864, reverse complement, Verified ORF, "Protein component of the small (40S) ribosomal subunit; nearly identical to Rps27Ap and has similarity to rat S27 ribosomal protein"</t>
  </si>
  <si>
    <t>Pf01667</t>
  </si>
  <si>
    <t>856415</t>
  </si>
  <si>
    <t>RPS27B</t>
  </si>
  <si>
    <t>D3DKW6; P38711; sce:YHR021C</t>
  </si>
  <si>
    <t>[K].TLVQGPR.[S]</t>
  </si>
  <si>
    <t>YHR021C [23-29]</t>
  </si>
  <si>
    <t>YGR130C</t>
  </si>
  <si>
    <t>YGR130C SGDID:S000003362, Chr VII from 753849-751399, reverse complement, Uncharacterized ORF, "Putative protein of unknown function; green fluorescent protein (GFP)-fusion protein localizes to the cytoplasm; specifically phosphorylated in vitro by mammalian diphosphoinositol pentakisphosphate (IP7)"</t>
  </si>
  <si>
    <t>853031</t>
  </si>
  <si>
    <t>D6VUR2; P53278; sce:YGR130C</t>
  </si>
  <si>
    <t>[K].NADEALKQEILSR.[Q]</t>
  </si>
  <si>
    <t>YGR130C [758-770]</t>
  </si>
  <si>
    <t>YCR087C-A</t>
  </si>
  <si>
    <t>YCR087C-A SGDID:S000007223, Chr III from 264464-264003, reverse complement, Uncharacterized ORF, "Putative protein of unknown function; green fluorescent protein (GFP)-fusion protein localizes to the nucleolus; YCR087C-A is not an essential gene"</t>
  </si>
  <si>
    <t>Pf08790</t>
  </si>
  <si>
    <t>850449</t>
  </si>
  <si>
    <t>D6VR87; P37263; sce:YCR087C-A</t>
  </si>
  <si>
    <t>[K].SLVVDSEGQIR.[Y]</t>
  </si>
  <si>
    <t>YCR087C-A [139-149]</t>
  </si>
  <si>
    <t>YLR055C</t>
  </si>
  <si>
    <t>SPT8 SGDID:S000004045, Chr XII from 253081-251273, reverse complement, Verified ORF, "Subunit of the SAGA transcriptional regulatory complex but not present in SAGA-like complex SLIK/SALSA, required for SAGA-mediated inhibition at some promoters"</t>
  </si>
  <si>
    <t>850744</t>
  </si>
  <si>
    <t>SPT8</t>
  </si>
  <si>
    <t>D6VY57; P38915; sce:YLR055C</t>
  </si>
  <si>
    <t>[K].AAAAGAGGAGDSGDAVTKIGSEDVKLSDVDGGVGSR.[E]</t>
  </si>
  <si>
    <t>YLR055C [97-132]</t>
  </si>
  <si>
    <t>YPL043W</t>
  </si>
  <si>
    <t>NOP4 SGDID:S000005964, Chr XVI from 469936-471993, Verified ORF, "Nucleolar protein, essential for processing and maturation of 27S pre-rRNA and large ribosomal subunit biogenesis; constituent of 66S pre-ribosomal particles; contains four RNA recognition motifs (RRMs)"</t>
  </si>
  <si>
    <t>856063</t>
  </si>
  <si>
    <t>NOP4</t>
  </si>
  <si>
    <t>D6W3X0; P37838; sce:YPL043W</t>
  </si>
  <si>
    <t>[R].VLSITPTLVREDAGR.[M]</t>
  </si>
  <si>
    <t>YPL043W [375-389]</t>
  </si>
  <si>
    <t>YJR031C</t>
  </si>
  <si>
    <t>GEA1 SGDID:S000003792, Chr X from 490805-486579, reverse complement, Verified ORF, "Guanine nucleotide exchange factor for ADP ribosylation factors (ARFs), involved in vesicular transport between the Golgi and ER, Golgi organization, and actin cytoskeleton organization; similar to but not functionally redundant with Gea2p"</t>
  </si>
  <si>
    <t>other membranes;cytosol;mitochondrion;ER/Golgi</t>
  </si>
  <si>
    <t>Pf01369, Pf12783</t>
  </si>
  <si>
    <t>853488</t>
  </si>
  <si>
    <t>GEA1</t>
  </si>
  <si>
    <t>D6VWK4; P47102; sce:YJR031C</t>
  </si>
  <si>
    <t>[R].IVEAFSSK.[Y]</t>
  </si>
  <si>
    <t>YJR031C [643-650]</t>
  </si>
  <si>
    <t>YPR163C</t>
  </si>
  <si>
    <t>TIF3 SGDID:S000006367, Chr XVI from 869951-868641, reverse complement, Verified ORF, "Translation initiation factor eIF-4B, has RNA annealing activity; contains an RNA recognition motif and binds to single-stranded RNA"</t>
  </si>
  <si>
    <t>856292</t>
  </si>
  <si>
    <t>TIF3</t>
  </si>
  <si>
    <t>D6W4G4; P34167; sce:YPR163C</t>
  </si>
  <si>
    <t>L13a-mediated translational silencing of Ceruloplasmin expression; Translation initiation complex formation; Ribosomal scanning and start codon recognition; Deadenylation of mRNA; Activation of the mRNA upon binding of the cap-binding complex and eIFs, and subsequent binding to 43S; mTORC1-mediated signalling</t>
  </si>
  <si>
    <t>[R].EKEEPALDWGAAR.[G]</t>
  </si>
  <si>
    <t>YPR163C [334-346]</t>
  </si>
  <si>
    <t>YDR462W</t>
  </si>
  <si>
    <t>MRPL28 SGDID:S000002870, Chr IV from 1386066-1386509, Verified ORF, "Mitochondrial ribosomal protein of the large subunit"</t>
  </si>
  <si>
    <t>Pf09812</t>
  </si>
  <si>
    <t>852073</t>
  </si>
  <si>
    <t>MRPL28</t>
  </si>
  <si>
    <t>D6VT87; P36527; Q00949; sce:YDR462W</t>
  </si>
  <si>
    <t>[R].RNLQLELQYK.[S]</t>
  </si>
  <si>
    <t>YDR462W [87-96]</t>
  </si>
  <si>
    <t>YEL046C</t>
  </si>
  <si>
    <t>GLY1 SGDID:S000000772, Chr V from 68792-67629, reverse complement, Verified ORF, "Threonine aldolase, catalyzes the cleavage of L-allo-threonine and L-threonine to glycine; involved in glycine biosynthesis"</t>
  </si>
  <si>
    <t>Pf01212</t>
  </si>
  <si>
    <t>856665</t>
  </si>
  <si>
    <t>GLY1</t>
  </si>
  <si>
    <t>D3DLK4; P32615; P37303; sce:YEL046C</t>
  </si>
  <si>
    <t>[K].SHYVPDDGDIHGAPTR.[L]</t>
  </si>
  <si>
    <t>YEL046C [132-147]</t>
  </si>
  <si>
    <t>YNL252C</t>
  </si>
  <si>
    <t>MRPL17 SGDID:S000005196, Chr XIV from 172287-171442, reverse complement, Verified ORF, "Mitochondrial ribosomal protein of the large subunit"</t>
  </si>
  <si>
    <t>Pf11788</t>
  </si>
  <si>
    <t>855469</t>
  </si>
  <si>
    <t>MRPL17</t>
  </si>
  <si>
    <t>D6W0U1; P36528; sce:YNL252C</t>
  </si>
  <si>
    <t>[K].GTVAEHKFLSLQKGPISK.[K]</t>
  </si>
  <si>
    <t>YNL252C [72-89]</t>
  </si>
  <si>
    <t>YLR264W</t>
  </si>
  <si>
    <t>RPS28B SGDID:S000004254, Chr XII from 673133-673336, Verified ORF, "Protein component of the small (40S) ribosomal subunit; nearly identical to Rps28Ap and has similarity to rat S28 ribosomal protein"</t>
  </si>
  <si>
    <t>Pf01200</t>
  </si>
  <si>
    <t>850969</t>
  </si>
  <si>
    <t>RPS28B</t>
  </si>
  <si>
    <t>D6VYR1; P02380; P0C0X0; sce:YLR264W</t>
  </si>
  <si>
    <t>[R].VEFLEDTSR.[T]</t>
  </si>
  <si>
    <t>YLR264W [30-38]</t>
  </si>
  <si>
    <t>YDL136W</t>
  </si>
  <si>
    <t>RPL35B SGDID:S000002295, Chr IV from 217600-217602,218008-218367, Verified ORF, "Protein component of the large (60S) ribosomal subunit, identical to Rpl35Ap and has similarity to rat L35 ribosomal protein"</t>
  </si>
  <si>
    <t>Pf00831</t>
  </si>
  <si>
    <t>851336; 851419</t>
  </si>
  <si>
    <t>YDL136W; YDL191W</t>
  </si>
  <si>
    <t>RPL35A</t>
  </si>
  <si>
    <t>D6VRG2; P0CX84; P39741; P39930; sce:YDL136W; sce:YDL191W</t>
  </si>
  <si>
    <t>[R].ALTKFEASQVTEK.[Q]</t>
  </si>
  <si>
    <t>YDL136W [91-103]</t>
  </si>
  <si>
    <t>YML106W</t>
  </si>
  <si>
    <t>URA5 SGDID:S000004574, Chr XIII from 56773-57453, Verified ORF, "Major orotate phosphoribosyltransferase (OPRTase) isozyme that catalyzes the fifth enzymatic step in de novo biosynthesis of pyrimidines, converting orotate into orotidine-5'-phosphate; minor OPRTase encoded by URA10"</t>
  </si>
  <si>
    <t>Pf00156</t>
  </si>
  <si>
    <t>854865</t>
  </si>
  <si>
    <t>URA5</t>
  </si>
  <si>
    <t>D6W0H8; P13298; sce:YML106W</t>
  </si>
  <si>
    <t>[K].DHGEGGIIVGSALENKR.[I]</t>
  </si>
  <si>
    <t>YML106W [111-127]</t>
  </si>
  <si>
    <t>YLR357W</t>
  </si>
  <si>
    <t>RSC2 SGDID:S000004349, Chr XII from 841330-843999, Verified ORF, "Component of the RSC chromatin remodeling complex; required for expression of mid-late sporulation-specific genes; involved in telomere maintenance"</t>
  </si>
  <si>
    <t>Pf00439, Pf01426</t>
  </si>
  <si>
    <t>851071</t>
  </si>
  <si>
    <t>RSC2</t>
  </si>
  <si>
    <t>D6VYZ5; Q06488; sce:YLR357W</t>
  </si>
  <si>
    <t>[R].LQQQQHQYQQQK.[R]</t>
  </si>
  <si>
    <t>YLR357W [702-713]</t>
  </si>
  <si>
    <t>YLL018C</t>
  </si>
  <si>
    <t>DPS1 SGDID:S000003941, Chr XII from 111574-109901, reverse complement, Verified ORF, "Cytoplasmic aspartyl-tRNA synthetase, homodimeric enzyme that catalyzes the specific aspartylation of tRNA(Asp); class II aminoacyl tRNA synthetase; binding to its own mRNA may confer autoregulation"</t>
  </si>
  <si>
    <t>Pf00152, Pf01336</t>
  </si>
  <si>
    <t>850643</t>
  </si>
  <si>
    <t>DPS1</t>
  </si>
  <si>
    <t>D6VXY6; P04802; sce:YLL018C</t>
  </si>
  <si>
    <t>[K].FVDLDEAKDSDKEVLFR.[A]</t>
  </si>
  <si>
    <t>YLL018C [96-112]</t>
  </si>
  <si>
    <t>YJL074C</t>
  </si>
  <si>
    <t>SMC3 SGDID:S000003610, Chr X from 302844-299152, reverse complement, Verified ORF, "Subunit of the multiprotein cohesin complex required for sister chromatid cohesion in mitotic cells; also required, with Rec8p, for cohesion and recombination during meiosis; phylogenetically conserved SMC chromosomal ATPase family member"</t>
  </si>
  <si>
    <t>cell cycle OR cell proliferation;cell organization and biogenesis;DNA metabolism;stress response;other biological processes</t>
  </si>
  <si>
    <t>853371</t>
  </si>
  <si>
    <t>SMC3</t>
  </si>
  <si>
    <t>D6VWA9; P47037; sce:YJL074C</t>
  </si>
  <si>
    <t>[R].GVLTGGYLDQHKR.[T]</t>
  </si>
  <si>
    <t>YJL074C [670-682]</t>
  </si>
  <si>
    <t>YJL066C</t>
  </si>
  <si>
    <t>MPM1 SGDID:S000003602, Chr X from 314867-314109, reverse complement, Verified ORF, "Mitochondrial membrane protein of unknown function, contains no hydrophobic stretches"</t>
  </si>
  <si>
    <t>Pf17234</t>
  </si>
  <si>
    <t>853379</t>
  </si>
  <si>
    <t>MPM1</t>
  </si>
  <si>
    <t>D6VWB6; P40364; sce:YJL066C</t>
  </si>
  <si>
    <t>[R].STAVEPLAR.[T]</t>
  </si>
  <si>
    <t>YJL066C [156-164]</t>
  </si>
  <si>
    <t>YGL113W</t>
  </si>
  <si>
    <t>SLD3 SGDID:S000003081, Chr VII from 295935-297941, Verified ORF, "Protein involved in the initiation of DNA replication, required for proper assembly of replication proteins at the origins of replication; interacts with Cdc45p"</t>
  </si>
  <si>
    <t>Pf08639, Pf18523</t>
  </si>
  <si>
    <t>852765</t>
  </si>
  <si>
    <t>SLD3</t>
  </si>
  <si>
    <t>D6VU34; P53135; sce:YGL113W</t>
  </si>
  <si>
    <t>[K].NTSNITSTPTNKPPENSSK.[R]</t>
  </si>
  <si>
    <t>YGL113W [637-655]</t>
  </si>
  <si>
    <t>YHR052W</t>
  </si>
  <si>
    <t>CIC1 SGDID:S000001094, Chr VIII from 210842-211972, Verified ORF, "Essential protein that interacts with proteasome components and has a potential role in proteasome substrate specificity; also copurifies with 66S pre-ribosomal particles"</t>
  </si>
  <si>
    <t>856449</t>
  </si>
  <si>
    <t>CIC1</t>
  </si>
  <si>
    <t>D3DL01; P38779; sce:YHR052W</t>
  </si>
  <si>
    <t>[R].SSSELEKESSESEAVKK.[A]</t>
  </si>
  <si>
    <t>YHR052W [357-373]</t>
  </si>
  <si>
    <t>YDL017W</t>
  </si>
  <si>
    <t>CDC7 SGDID:S000002175, Chr IV from 424207-425730, Verified ORF, "DDK (Dbf4-dependent kinase) catalytic subunit required for firing origins and replication fork progression in mitosis through phosphorylation of Mcm2-7p complexes and Cdc45p; kinase activity correlates with cyclical DBF4 expression"</t>
  </si>
  <si>
    <t>851545</t>
  </si>
  <si>
    <t>CDC7</t>
  </si>
  <si>
    <t>D6VRX3; P06243; sce:YDL017W</t>
  </si>
  <si>
    <t>[R].NHEQFCPCIMR.[N]</t>
  </si>
  <si>
    <t>2xCarbamidomethyl [C6; C8]</t>
  </si>
  <si>
    <t>YDL017W [218-228]</t>
  </si>
  <si>
    <t>YDR507C</t>
  </si>
  <si>
    <t>GIN4 SGDID:S000002915, Chr IV from 1465779-1462351, reverse complement, Verified ORF, "Protein kinase involved in bud growth and assembly of the septin ring, proposed to have kinase-dependent and kinase-independent activities; undergoes autophosphorylation; similar to Kcc4p and Hsl1p"</t>
  </si>
  <si>
    <t>Pf00069, Pf16797</t>
  </si>
  <si>
    <t>852119</t>
  </si>
  <si>
    <t>GIN4</t>
  </si>
  <si>
    <t>D6VTC9; Q12263; sce:YDR507C</t>
  </si>
  <si>
    <t>[K].DGNGVSQLKDSTATTAPVSDGR.[L]</t>
  </si>
  <si>
    <t>YDR507C [764-785]</t>
  </si>
  <si>
    <t>YDR040C</t>
  </si>
  <si>
    <t>ENA1 SGDID:S000002447, Chr IV from 538465-535190, reverse complement, Verified ORF, "P-type ATPase sodium pump, involved in Na+ and Li+ efflux to allow salt tolerance"</t>
  </si>
  <si>
    <t>stress response;transport;other biological processes</t>
  </si>
  <si>
    <t>Pf00122, Pf00689, Pf00690, Pf00702, Pf13246</t>
  </si>
  <si>
    <t>851610</t>
  </si>
  <si>
    <t>ENA1</t>
  </si>
  <si>
    <t>D6VS28; P13587; sce:YDR040C</t>
  </si>
  <si>
    <t>[K].FCTMTGDGVNDSPSLK.[M]</t>
  </si>
  <si>
    <t>YDR040C [751-766]</t>
  </si>
  <si>
    <t>YGL030W</t>
  </si>
  <si>
    <t>RPL30 SGDID:S000002998, Chr VII from 439096-439098,439329-439643, Verified ORF, "Protein component of the large (60S) ribosomal subunit, has similarity to rat L30 ribosomal protein; involved in pre-rRNA processing in the nucleolus; autoregulates splicing of its transcript"</t>
  </si>
  <si>
    <t>852853</t>
  </si>
  <si>
    <t>RPL30</t>
  </si>
  <si>
    <t>D6VUA8; P14120; sce:YGL030W</t>
  </si>
  <si>
    <t>[K].SKLIIIAANTPVLR.[K]</t>
  </si>
  <si>
    <t>YGL030W [39-52]</t>
  </si>
  <si>
    <t>YKR028W</t>
  </si>
  <si>
    <t>SAP190 SGDID:S000001736, Chr XI from 493900-497196, Verified ORF, "Protein that forms a complex with the Sit4p protein phosphatase and is required for its function; member of a family of similar proteins including Sap4p, Sap155p, and Sap185p"</t>
  </si>
  <si>
    <t>[K].FGQDYSIESPVSK.[I]</t>
  </si>
  <si>
    <t>YKR028W [8-20]</t>
  </si>
  <si>
    <t>YOR198C</t>
  </si>
  <si>
    <t>BFR1 SGDID:S000005724, Chr XV from 720066-718654, reverse complement, Verified ORF, "Component of mRNP complexes associated with polyribosomes; implicated in secretion and nuclear segregation; multicopy suppressor of BFA (Brefeldin A) sensitivity"</t>
  </si>
  <si>
    <t>cell cycle OR cell proliferation;cell organization and biogenesis;protein metabolism;other metabolic processes;other biological processes</t>
  </si>
  <si>
    <t>854373</t>
  </si>
  <si>
    <t>BFR1</t>
  </si>
  <si>
    <t>D6W2Q7; P38934; sce:YOR198C</t>
  </si>
  <si>
    <t>[R].KVVADDLVLVTPK.[K]</t>
  </si>
  <si>
    <t>YOR198C [326-338]</t>
  </si>
  <si>
    <t>YNL103W</t>
  </si>
  <si>
    <t>MET4 SGDID:S000005047, Chr XIV from 427737-429755, Verified ORF, "Leucine-zipper transcriptional activator, responsible for the regulation of the sulfur amino acid pathway, requires different combinations of the auxiliary factors Cbf1p, Met28p, Met31p and Met32p"</t>
  </si>
  <si>
    <t>MET4</t>
  </si>
  <si>
    <t>A0A8H4BXU9; B3LNW2</t>
  </si>
  <si>
    <t>[R].NTFLTSQYDQSK.[S]</t>
  </si>
  <si>
    <t>YNL103W [205-216]</t>
  </si>
  <si>
    <t>YKR068C</t>
  </si>
  <si>
    <t>BET3 SGDID:S000001776, Chr XI from 570551-569970, reverse complement, Verified ORF, "Hydrophilic protein that acts in conjunction with SNARE proteins in targeting and fusion of ER to Golgi transport vesicles; component of the TRAPP (transport protein particle) complex"</t>
  </si>
  <si>
    <t>853942</t>
  </si>
  <si>
    <t>BET3</t>
  </si>
  <si>
    <t>D6VXC9; P36149; sce:YKR068C</t>
  </si>
  <si>
    <t>COPII-mediated vesicle transport; RAB GEFs exchange GTP for GDP on RABs</t>
  </si>
  <si>
    <t>[R].ILKDEIPIGED.[-]</t>
  </si>
  <si>
    <t>YKR068C [183-193]</t>
  </si>
  <si>
    <t>YNL162W</t>
  </si>
  <si>
    <t>RPL42A SGDID:S000005106, Chr XIV from 331324-331327,331840-332156, Verified ORF, "Protein component of the large (60S) ribosomal subunit, identical to Rpl42Bp and has similarity to rat L44 ribosomal protein"</t>
  </si>
  <si>
    <t>Pf00935</t>
  </si>
  <si>
    <t>855560; 856544</t>
  </si>
  <si>
    <t>YHR141C; YNL162W</t>
  </si>
  <si>
    <t>RPL42A</t>
  </si>
  <si>
    <t>D3DL90; P02405; P0CX27; sce:YHR141C; sce:YNL162W</t>
  </si>
  <si>
    <t>[R].AQLTLKR.[C]</t>
  </si>
  <si>
    <t>YNL162W [81-87]</t>
  </si>
  <si>
    <t>YOR201C</t>
  </si>
  <si>
    <t>MRM1 SGDID:S000005727, Chr XV from 721709-720471, reverse complement, Verified ORF, "Ribose methyltransferase that modifies a functionally critical, conserved nucleotide in mitochondrial 21S rRNA"</t>
  </si>
  <si>
    <t>Pf00588, Pf08032</t>
  </si>
  <si>
    <t>854376</t>
  </si>
  <si>
    <t>MRM1</t>
  </si>
  <si>
    <t>D6W2Q8; P25270; sce:YOR201C</t>
  </si>
  <si>
    <t>[R].NCSPLTPVVSK.[T]</t>
  </si>
  <si>
    <t>YOR201C [276-286]</t>
  </si>
  <si>
    <t>YOR065W</t>
  </si>
  <si>
    <t>CYT1 SGDID:S000005591, Chr XV from 447441-448370, Verified ORF, "Cytochrome c1, component of the mitochondrial respiratory chain; expression is regulated by the heme-activated, glucose-repressed Hap2p/3p/4p/5p CCAAT-binding complex"</t>
  </si>
  <si>
    <t>Pf02167</t>
  </si>
  <si>
    <t>854231</t>
  </si>
  <si>
    <t>CYT1</t>
  </si>
  <si>
    <t>D6W2C8; P07143; sce:YOR065W</t>
  </si>
  <si>
    <t>Respiratory electron transport</t>
  </si>
  <si>
    <t>[R].TLVGVSHTNEEVR.[N]</t>
  </si>
  <si>
    <t>YOR065W [114-126]</t>
  </si>
  <si>
    <t>YOR110W</t>
  </si>
  <si>
    <t>TFC7 SGDID:S000005636, Chr XV from 528942-530249, Verified ORF, "One of six subunits of the RNA polymerase III transcription initiation factor complex (TFIIIC); part of the TauA globular domain of TFIIIC that binds DNA at the BoxA promoter sites of tRNA and similar genes"</t>
  </si>
  <si>
    <t>Pf00300, Pf10419</t>
  </si>
  <si>
    <t>854277</t>
  </si>
  <si>
    <t>TFC7</t>
  </si>
  <si>
    <t>D6W2G9; Q07347; Q12415; Q6B220; sce:YOR110W</t>
  </si>
  <si>
    <t>[R].MSLNENGDKIR.[S]</t>
  </si>
  <si>
    <t>YOR110W [188-198]</t>
  </si>
  <si>
    <t>YMR075W</t>
  </si>
  <si>
    <t>RCO1 SGDID:S000004680, Chr XIII from 413981-416035, Verified ORF, "Essential subunit of the histone deacetylase Rpd3S complex; interacts with Eaf3p"</t>
  </si>
  <si>
    <t>Pf00628</t>
  </si>
  <si>
    <t>855097</t>
  </si>
  <si>
    <t>RCO1</t>
  </si>
  <si>
    <t>D6VZP9; Q04779; sce:YMR075W</t>
  </si>
  <si>
    <t>[R].LINKKNQLYYEPLQK.[I]</t>
  </si>
  <si>
    <t>YMR075W [497-511]</t>
  </si>
  <si>
    <t>YNL233W</t>
  </si>
  <si>
    <t>BNI4 SGDID:S000005177, Chr XIV from 211923-214601, Verified ORF, "Targeting subunit for Glc7p protein phosphatase, localized to the bud neck, required for localization of chitin synthase III to the bud neck via interaction with the chitin synthase III regulatory subunit Skt5p"</t>
  </si>
  <si>
    <t>cell cycle OR cell proliferation;cell organization and biogenesis;other metabolic processes</t>
  </si>
  <si>
    <t>855488</t>
  </si>
  <si>
    <t>BNI4</t>
  </si>
  <si>
    <t>D6W0V9; P53858; sce:YNL233W</t>
  </si>
  <si>
    <t>[R].TTSAGSVLEDTSMHK.[K]</t>
  </si>
  <si>
    <t>YNL233W [276-290]</t>
  </si>
  <si>
    <t>YNL307C</t>
  </si>
  <si>
    <t>MCK1 SGDID:S000005251, Chr XIV from 57573-56446, reverse complement, Verified ORF, "Protein serine/threonine/tyrosine (dual-specificity) kinase involved in control of chromosome segregation and in regulating entry into meiosis; related to mammalian glycogen synthase kinases of the GSK-3 family"</t>
  </si>
  <si>
    <t>cell cycle OR cell proliferation;cell organization and biogenesis;protein metabolism;DNA metabolism;other metabolic processes;stress response;signal transduction</t>
  </si>
  <si>
    <t>enzyme regulator activity;kinase activity;other molecular function</t>
  </si>
  <si>
    <t>855409</t>
  </si>
  <si>
    <t>MCK1</t>
  </si>
  <si>
    <t>D6W0N8; P21965; sce:YNL307C</t>
  </si>
  <si>
    <t>[K].ILVYEPQQR.[L]</t>
  </si>
  <si>
    <t>YNL307C [307-315]</t>
  </si>
  <si>
    <t>YGL151W</t>
  </si>
  <si>
    <t>NUT1 SGDID:S000003119, Chr VII from 217529-220927, Verified ORF, "Component of the RNA polymerase II mediator complex, which is required for transcriptional activation and also has a role in basal transcription"</t>
  </si>
  <si>
    <t>Pf08689</t>
  </si>
  <si>
    <t>852726</t>
  </si>
  <si>
    <t>NUT1</t>
  </si>
  <si>
    <t>D6VTZ9; P53114; sce:YGL151W</t>
  </si>
  <si>
    <t>[R].VVTNALDNIDEKVVK.[A]</t>
  </si>
  <si>
    <t>YGL151W [395-409]</t>
  </si>
  <si>
    <t>YLR208W</t>
  </si>
  <si>
    <t>SEC13 SGDID:S000004198, Chr XII from 559553-560446, Verified ORF, "Component of both the Nup84 nuclear pore sub-complex and of the COPII complex (Sar1p, Sec13p, Sec16p, Sec23p, Sec24p, Sec31p, Sfb2p, and Sfb3p) which is important for the formation of ER to Golgi transport vesicles"</t>
  </si>
  <si>
    <t>other membranes;ER/Golgi;nucleus;other cytoplasmic organelle;other cell component</t>
  </si>
  <si>
    <t>850905</t>
  </si>
  <si>
    <t>SEC13</t>
  </si>
  <si>
    <t>D6VYK9; Q04491; sce:YLR208W</t>
  </si>
  <si>
    <t>COPII-mediated vesicle transport; SUMOylation of chromatin organization proteins; Regulation of HSF1-mediated heat shock response; Transport of Mature mRNA derived from an Intron-Containing Transcript; SUMOylation of SUMOylation proteins; SUMOylation of RNA binding proteins</t>
  </si>
  <si>
    <t>[K].ENLEGKWEPAGEVHQ.[-]</t>
  </si>
  <si>
    <t>YLR208W [283-297]</t>
  </si>
  <si>
    <t>YKL148C</t>
  </si>
  <si>
    <t>SDH1 SGDID:S000001631, Chr XI from 171134-169212, reverse complement, Verified ORF, "Flavoprotein subunit of succinate dehydrogenase (Sdh1p, Sdh2p, Sdh3p, Sdh4p), which couples the oxidation of succinate to the transfer of electrons to ubiquinone"</t>
  </si>
  <si>
    <t>Pf00890, Pf02910</t>
  </si>
  <si>
    <t>853709</t>
  </si>
  <si>
    <t>SDH1</t>
  </si>
  <si>
    <t>D6VX49; Q00711; sce:YKL148C</t>
  </si>
  <si>
    <t>[R].AITMEIR.[EA]</t>
  </si>
  <si>
    <t>YKL148C [337-343]</t>
  </si>
  <si>
    <t>YPL016W</t>
  </si>
  <si>
    <t>SWI1 SGDID:S000005937, Chr XVI from 521011-524955, Verified ORF, "Subunit of the SWI/SNF chromatin remodeling complex, which regulates transcription by remodeling chromosomes; required for transcription of many genes, including ADH1, ADH2, GAL1, HO, INO1 and SUC2; can become prion [SWI+]"</t>
  </si>
  <si>
    <t>Pf01388</t>
  </si>
  <si>
    <t>856091</t>
  </si>
  <si>
    <t>SWI1</t>
  </si>
  <si>
    <t>D6W3Z6; P09547; sce:YPL016W</t>
  </si>
  <si>
    <t>[R].NTSDYYYEDAGSNQYYVTQHDK.[M]</t>
  </si>
  <si>
    <t>YPL016W [773-794]</t>
  </si>
  <si>
    <t>YKR081C</t>
  </si>
  <si>
    <t>RPF2 SGDID:S000001789, Chr XI from 592182-591148, reverse complement, Verified ORF, "Essential protein involved in the processing of pre-rRNA and the assembly of the 60S ribosomal subunit; interacts with ribosomal protein L11; localizes predominantly to the nucleolus; constituent of 66S pre-ribosomal particles"</t>
  </si>
  <si>
    <t>853956</t>
  </si>
  <si>
    <t>RPF2</t>
  </si>
  <si>
    <t>D6VXE1; P36160; sce:YKR081C</t>
  </si>
  <si>
    <t>[R].IELVEIGPR.[L]</t>
  </si>
  <si>
    <t>YKR081C [221-229]</t>
  </si>
  <si>
    <t>YFR051C</t>
  </si>
  <si>
    <t>RET2 SGDID:S000001947, Chr VI from 251790-250150, reverse complement, Verified ORF, "Delta subunit of the coatomer complex (COPI), which coats Golgi-derived transport vesicles; involved in retrograde transport between Golgi and ER"</t>
  </si>
  <si>
    <t>Pf00928, Pf01217</t>
  </si>
  <si>
    <t>850612</t>
  </si>
  <si>
    <t>RET2</t>
  </si>
  <si>
    <t>D6VTT4; P43621; sce:YFR051C</t>
  </si>
  <si>
    <t>[R].NKEIEATEER.[K]</t>
  </si>
  <si>
    <t>YFR051C [152-161]</t>
  </si>
  <si>
    <t>YER122C</t>
  </si>
  <si>
    <t>GLO3 SGDID:S000000924, Chr V from 404348-402867, reverse complement, Verified ORF, "ADP-ribosylation factor GTPase activating protein (ARF GAP), involved in ER-Golgi transport; shares functional similarity with Gcs1p"</t>
  </si>
  <si>
    <t>Pf01412</t>
  </si>
  <si>
    <t>856859</t>
  </si>
  <si>
    <t>GLO3</t>
  </si>
  <si>
    <t>D3DM28; P38682; sce:YER122C</t>
  </si>
  <si>
    <t>[K].AISSDQLFGR.[G]</t>
  </si>
  <si>
    <t>YER122C [387-396]</t>
  </si>
  <si>
    <t>YNL189W</t>
  </si>
  <si>
    <t>SRP1 SGDID:S000005133, Chr XIV from 284261-285889, Verified ORF, "Karyopherin alpha homolog, forms a dimer with karyopherin beta Kap95p to mediate import of nuclear proteins, binds the nuclear localization signal of the substrate during import; may also play a role in regulation of protein degradation"</t>
  </si>
  <si>
    <t>Pf00514, Pf01749, Pf16186</t>
  </si>
  <si>
    <t>855532</t>
  </si>
  <si>
    <t>SRP1</t>
  </si>
  <si>
    <t>D6W0Z8; Q02821; sce:YNL189W</t>
  </si>
  <si>
    <t>[R].GLNINENADFIEK.[A]</t>
  </si>
  <si>
    <t>YNL189W [467-479]</t>
  </si>
  <si>
    <t>YPR133C</t>
  </si>
  <si>
    <t>SPN1 SGDID:S000006337, Chr XVI from 797206-795974, reverse complement, Verified ORF, "Protein that interacts with Spt6p and copurifies with Spt5p and RNA polymerase II, probable transcriptional elongation factor; metazoan homologs contain an acidic N terminus; mutations in the gene confer an Spt- phenotype"</t>
  </si>
  <si>
    <t>Pf08711</t>
  </si>
  <si>
    <t>856251</t>
  </si>
  <si>
    <t>SPN1</t>
  </si>
  <si>
    <t>D6W4C9; Q06505; sce:YPR133C</t>
  </si>
  <si>
    <t>[R].AAAPAQTTTDYKYAPVSNLSAVPTNAR.[A]</t>
  </si>
  <si>
    <t>YPR133C [358-384]</t>
  </si>
  <si>
    <t>YOR243C</t>
  </si>
  <si>
    <t>PUS7 SGDID:S000005769, Chr XV from 792242-790212, reverse complement, Verified ORF, "Pseudouridine synthase, catalyzes pseudouridylation at position 35 in U2 snRNA, position 13 in cytoplasmic tRNAs, and position 35 in pre-tRNA(Tyr); Asp(256) mutation abolishes activity; conserved in archaea, some bacteria, and vertebrates"</t>
  </si>
  <si>
    <t>Pf01142</t>
  </si>
  <si>
    <t>854417</t>
  </si>
  <si>
    <t>PUS7</t>
  </si>
  <si>
    <t>D6W2U5; Q08647; sce:YOR243C</t>
  </si>
  <si>
    <t>[R].SKEEVNAEKESEAAR.[R]</t>
  </si>
  <si>
    <t>YOR243C [95-109]</t>
  </si>
  <si>
    <t>YPL240C</t>
  </si>
  <si>
    <t>HSP82 SGDID:S000006161, Chr XVI from 98625-96496, reverse complement, Verified ORF, "Hsp90 chaperone required for pheromone signaling and negative regulation of Hsf1p; docks with Tom70p for mitochondrial preprotein delivery; promotes telomerase DNA binding and nucleotide addition; interacts with Cns1p, Cpr6p, Cpr7p, Sti1p"</t>
  </si>
  <si>
    <t>Pf00183, Pf02518</t>
  </si>
  <si>
    <t>855836</t>
  </si>
  <si>
    <t>HSP82</t>
  </si>
  <si>
    <t>D6W3D1; P02829; sce:YPL240C</t>
  </si>
  <si>
    <t>Neutrophil degranulation; Tetrahydrobiopterin (BH4) synthesis, recycling, salvage and regulation; eNOS activation; HSP90 chaperone cycle for steroid hormone receptors (SHR) in the presence of ligand; HSF1 activation; HSF1-dependent transactivation; VEGFR2 mediated vascular permeability; The NLRP3 inflammasome; Extra-nuclear estrogen signaling</t>
  </si>
  <si>
    <t>[K].VKEEVQEIEELNK.[T]</t>
  </si>
  <si>
    <t>YPL240C [260-272]</t>
  </si>
  <si>
    <t>YDR120C</t>
  </si>
  <si>
    <t>TRM1 SGDID:S000002527, Chr IV from 693259-691547, reverse complement, Verified ORF, "tRNA methyltransferase, localizes to both the nucleus and mitochondrion to produce the modified base N2,N2-dimethylguanosine in tRNAs in both compartments"</t>
  </si>
  <si>
    <t>other membranes;mitochondrion;nucleus</t>
  </si>
  <si>
    <t>Pf02005</t>
  </si>
  <si>
    <t>851698</t>
  </si>
  <si>
    <t>TRM1</t>
  </si>
  <si>
    <t>D6VSA6; P15565; Q9URQ7; Q9URQ8; sce:YDR120C</t>
  </si>
  <si>
    <t>[K].YSVAQGPPVDTK.[C]</t>
  </si>
  <si>
    <t>YDR120C [358-369]</t>
  </si>
  <si>
    <t>YJL189W</t>
  </si>
  <si>
    <t>RPL39 SGDID:S000003725, Chr X from 75932-75937,76324-76473, Verified ORF, "Protein component of the large (60S) ribosomal subunit, has similarity to rat L39 ribosomal protein; required for ribosome biogenesis; exhibits genetic interactions with SIS1 and PAB1"</t>
  </si>
  <si>
    <t>Pf00832</t>
  </si>
  <si>
    <t>853250</t>
  </si>
  <si>
    <t>RPL39</t>
  </si>
  <si>
    <t>D6VW02; P04650; sce:YJL189W</t>
  </si>
  <si>
    <t>[K].QNRPLPQWIR.[L]</t>
  </si>
  <si>
    <t>YJL189W [19-28]</t>
  </si>
  <si>
    <t>YDR002W</t>
  </si>
  <si>
    <t>YRB1 SGDID:S000002409, Chr IV from 453043-453648, Verified ORF, "Ran GTPase binding protein; involved in nuclear protein import and RNA export, ubiquitin-mediated protein degradation during the cell cycle; shuttles between the nucleus and cytoplasm; is essential; homolog of human RanBP1"</t>
  </si>
  <si>
    <t>cell cycle OR cell proliferation;protein metabolism;other metabolic processes;transport</t>
  </si>
  <si>
    <t>Pf00638</t>
  </si>
  <si>
    <t>851565</t>
  </si>
  <si>
    <t>YRB1</t>
  </si>
  <si>
    <t>D6VRY9; P41920; sce:YDR002W</t>
  </si>
  <si>
    <t>Regulation of HSF1-mediated heat shock response; SUMOylation of chromatin organization proteins; Transport of Mature mRNA derived from an Intron-Containing Transcript; SUMOylation of SUMOylation proteins; SUMOylation of RNA binding proteins</t>
  </si>
  <si>
    <t>[K].TMEEDEEVLYKVR.[A]</t>
  </si>
  <si>
    <t>YDR002W [78-90]</t>
  </si>
  <si>
    <t>YPL012W</t>
  </si>
  <si>
    <t>RRP12 SGDID:S000005933, Chr XVI from 529720-533406, Verified ORF, "Protein required for export of the ribosomal subunits; associates with the RNA components of the pre-ribosomes; contains HEAT-repeats"</t>
  </si>
  <si>
    <t>translational apparatus;nucleus;other cell component</t>
  </si>
  <si>
    <t>Pf08161</t>
  </si>
  <si>
    <t>856095</t>
  </si>
  <si>
    <t>RRP12</t>
  </si>
  <si>
    <t>D6W400; Q12754; Q7LH12; sce:YPL012W</t>
  </si>
  <si>
    <t>[K].NSMNEESSGNVNKEK.[K]</t>
  </si>
  <si>
    <t>YPL012W [700-714]</t>
  </si>
  <si>
    <t>Medium</t>
  </si>
  <si>
    <t>YDR037W</t>
  </si>
  <si>
    <t>KRS1 SGDID:S000002444, Chr IV from 525438-527213, Verified ORF, "Lysyl-tRNA synthetase; also identified as a negative regulator of general control of amino acid biosynthesis"</t>
  </si>
  <si>
    <t>851607</t>
  </si>
  <si>
    <t>KRS1</t>
  </si>
  <si>
    <t>D6VS25; P15180; sce:YDR037W</t>
  </si>
  <si>
    <t>[R].YLDLIMNKDAR.[N]</t>
  </si>
  <si>
    <t>YDR037W [234-244]</t>
  </si>
  <si>
    <t>YBL084C</t>
  </si>
  <si>
    <t>CDC27 SGDID:S000000180, Chr II from 69442-67166, reverse complement, Verified ORF, "Subunit of the Anaphase-Promoting Complex/Cyclosome (APC/C), which is a ubiquitin-protein ligase required for degradation of anaphase inhibitors, including mitotic cyclins, during the metaphase/anaphase transition"</t>
  </si>
  <si>
    <t>[K].GNQVIIDELQK.[C]</t>
  </si>
  <si>
    <t>YBL084C [743-753]</t>
  </si>
  <si>
    <t>YML075C</t>
  </si>
  <si>
    <t>HMG1 SGDID:S000004540, Chr XIII from 118898-115734, reverse complement, Verified ORF, "One of two isozymes of HMG-CoA reductase that catalyzes the conversion of HMG-CoA to mevalonate, which is a rate-limiting step in sterol biosynthesis; localizes to the nuclear envelope; overproduction induces the formation of karmellae"</t>
  </si>
  <si>
    <t>other membranes;ER/Golgi;nucleus;other cytoplasmic organelle</t>
  </si>
  <si>
    <t>Pf00368, Pf12349, Pf13323</t>
  </si>
  <si>
    <t>854900</t>
  </si>
  <si>
    <t>HMG1</t>
  </si>
  <si>
    <t>D6W0K8; P12683; sce:YML075C</t>
  </si>
  <si>
    <t>Cholesterol biosynthesis</t>
  </si>
  <si>
    <t>[K].AINAGGGATTVLTK.[D]</t>
  </si>
  <si>
    <t>YML075C [727-740]</t>
  </si>
  <si>
    <t>YCL057C-A</t>
  </si>
  <si>
    <t>YCL057C-A SGDID:S000007547, Chr III from 24325-24032, reverse complement, Uncharacterized ORF, "Putative protein of unknown function; the authentic, non-tagged protein is detected in highly purified mitochondria in high-throughput studies"</t>
  </si>
  <si>
    <t>Pf04418</t>
  </si>
  <si>
    <t>850300</t>
  </si>
  <si>
    <t>MIC10</t>
  </si>
  <si>
    <t>D6VQV9; Q96VH5; sce:YCL057C-A</t>
  </si>
  <si>
    <t>[R].GYAEGDAIFR.[S]</t>
  </si>
  <si>
    <t>YCL057C-A [78-87]</t>
  </si>
  <si>
    <t>YDR293C</t>
  </si>
  <si>
    <t>SSD1 SGDID:S000002701, Chr IV from 1049389-1045637, reverse complement, Verified ORF, "Protein with a role in maintenance of cellular integrity, interacts with components of the TOR pathway; ssd1 mutant of a clinical S. cerevisiae strain displays elevated virulence"</t>
  </si>
  <si>
    <t>Pf00773, Pf17849, Pf17877</t>
  </si>
  <si>
    <t>851887</t>
  </si>
  <si>
    <t>SSD1</t>
  </si>
  <si>
    <t>D6VSS2; P24276; sce:YDR293C</t>
  </si>
  <si>
    <t>[R].NNEYSPGINSNWR.[N]</t>
  </si>
  <si>
    <t>YDR293C [263-275]</t>
  </si>
  <si>
    <t>YER047C</t>
  </si>
  <si>
    <t>SAP1 SGDID:S000000849, Chr V from 246502-243809, reverse complement, Verified ORF, "Putative ATPase of the AAA family, interacts with the Sin1p transcriptional repressor in the two-hybrid system"</t>
  </si>
  <si>
    <t>Pf00004, Pf09336, Pf17862</t>
  </si>
  <si>
    <t>856771</t>
  </si>
  <si>
    <t>SAP1</t>
  </si>
  <si>
    <t>D3DLU8; P39955; sce:YER047C</t>
  </si>
  <si>
    <t>[K].STPTFITR.[S]</t>
  </si>
  <si>
    <t>YER047C [405-412]</t>
  </si>
  <si>
    <t>YJR140C</t>
  </si>
  <si>
    <t>HIR3 SGDID:S000003901, Chr X from 695687-690741, reverse complement, Verified ORF, "Subunit of the HIR complex, a nucleosome assembly complex involved in regulation of histone gene transcription; involved in position-dependent gene silencing and nucleosome reassembly"</t>
  </si>
  <si>
    <t>853605</t>
  </si>
  <si>
    <t>HIR3</t>
  </si>
  <si>
    <t>D6VWV9; P47171; sce:YJR140C</t>
  </si>
  <si>
    <t>Formation of Senescence-Associated Heterochromatin Foci (SAHF)</t>
  </si>
  <si>
    <t>[R].LSETGEVVMEK.[T]</t>
  </si>
  <si>
    <t>YJR140C [1229-1239]</t>
  </si>
  <si>
    <t>YDR404C</t>
  </si>
  <si>
    <t>RPB7 SGDID:S000002812, Chr IV from 1277162-1276647, reverse complement, Verified ORF, "RNA polymerase II subunit B16; forms two subunit dissociable complex with Rpb4p"</t>
  </si>
  <si>
    <t>Pf00575, Pf03876</t>
  </si>
  <si>
    <t>852013</t>
  </si>
  <si>
    <t>RPB7</t>
  </si>
  <si>
    <t>D6VT36; P34087; sce:YDR404C</t>
  </si>
  <si>
    <t>Estrogen-dependent gene expression; Formation of the Early Elongation Complex; RNA Polymerase II Pre-transcription Events; TP53 Regulates Transcription of DNA Repair Genes; mRNA Capping; RNA Pol II CTD phosphorylation and interaction with CE; Formation of TC-NER Pre-Incision Complex; Dual incision in TC-NER; Gap-filling DNA repair synthesis and ligation in TC-NER; RNA polymerase II transcribes snRNA genes; Processing of Capped Intron-Containing Pre-mRNA; RNA Polymerase II Promoter Escape; RNA Polymerase II Transcription Pre-Initiation And Promoter Opening; RNA Polymerase II Transcription Initiation</t>
  </si>
  <si>
    <t>[K].LLEEVEGSCTGK.[F]</t>
  </si>
  <si>
    <t>YDR404C [30-41]</t>
  </si>
  <si>
    <t>YOR136W</t>
  </si>
  <si>
    <t>IDH2 SGDID:S000005662, Chr XV from 580251-581360, Verified ORF, "Subunit of mitochondrial NAD(+)-dependent isocitrate dehydrogenase, which catalyzes the oxidation of isocitrate to alpha-ketoglutarate in the TCA cycle; phosphorylated"</t>
  </si>
  <si>
    <t>Pf00180</t>
  </si>
  <si>
    <t>854303</t>
  </si>
  <si>
    <t>IDH2</t>
  </si>
  <si>
    <t>D6W2J3; P28241; sce:YOR136W</t>
  </si>
  <si>
    <t>[R].TGDLAGTATTSSFTEAVIK.[R]</t>
  </si>
  <si>
    <t>YOR136W [349-367]</t>
  </si>
  <si>
    <t>YNR031C</t>
  </si>
  <si>
    <t>SSK2 SGDID:S000005314, Chr XIV from 685435-680696, reverse complement, Verified ORF, "MAP kinase kinase kinase of the HOG1 mitogen-activated signaling pathway; interacts with Ssk1p, leading to autophosphorylation and activation of Ssk2p which phosphorylates Pbs2p; also mediates actin cytoskeleton recovery from osmotic stress"</t>
  </si>
  <si>
    <t>cytoskeletal activity;kinase activity;other molecular function</t>
  </si>
  <si>
    <t>855765</t>
  </si>
  <si>
    <t>SSK2</t>
  </si>
  <si>
    <t>D6W1K5; P53599; sce:YNR031C</t>
  </si>
  <si>
    <t>[K].YWEMFR.[N]</t>
  </si>
  <si>
    <t>YNR031C [732-737]</t>
  </si>
  <si>
    <t>YKL138C</t>
  </si>
  <si>
    <t>MRPL31 SGDID:S000001621, Chr XI from 185686-185291, reverse complement, Verified ORF, "Mitochondrial ribosomal protein of the large subunit"</t>
  </si>
  <si>
    <t>Pf09784</t>
  </si>
  <si>
    <t>853720</t>
  </si>
  <si>
    <t>MRPL31</t>
  </si>
  <si>
    <t>D6VX59; P14063; sce:YKL138C</t>
  </si>
  <si>
    <t>[K].GLTYQEAMESK.[K]</t>
  </si>
  <si>
    <t>YKL138C [58-68]</t>
  </si>
  <si>
    <t>YHR111W</t>
  </si>
  <si>
    <t>UBA4 SGDID:S000001153, Chr VIII from 333075-334397, Verified ORF, "Protein that activates Urm1p before its conjugation to proteins (urmylation); one target is the thioredoxin peroxidase Ahp1p, suggesting a role of urmylation in the oxidative stress response"</t>
  </si>
  <si>
    <t>protein metabolism;RNA metabolism OR transcription;other metabolic processes;stress response;other biological processes</t>
  </si>
  <si>
    <t>Pf00581, Pf00899</t>
  </si>
  <si>
    <t>856511</t>
  </si>
  <si>
    <t>UBA4</t>
  </si>
  <si>
    <t>D3DL61; P38820; sce:YHR111W</t>
  </si>
  <si>
    <t>Molybdenum cofactor biosynthesis</t>
  </si>
  <si>
    <t>[R].QMIVEETGGVAGQVK.[L]</t>
  </si>
  <si>
    <t>YHR111W [50-64]</t>
  </si>
  <si>
    <t>YOR123C</t>
  </si>
  <si>
    <t>LEO1 SGDID:S000005649, Chr XV from 554571-553177, reverse complement, Verified ORF, "Component of the Paf1 complex, which associates with RNA polymerase II and is involved in histone methylation; plays a role in regulating Ty1 transposition"</t>
  </si>
  <si>
    <t>Pf04004</t>
  </si>
  <si>
    <t>854290</t>
  </si>
  <si>
    <t>LEO1</t>
  </si>
  <si>
    <t>D6W2I1; P38439; sce:YOR123C</t>
  </si>
  <si>
    <t>[R].ASNSASREDQLDDR.[L]</t>
  </si>
  <si>
    <t>YOR123C [197-210]</t>
  </si>
  <si>
    <t>YBR289W</t>
  </si>
  <si>
    <t>SNF5 SGDID:S000000493, Chr II from 779663-782380, Verified ORF, "Subunit of the SWI/SNF chromatin remodeling complex involved in transcriptional regulation; functions interdependently in transcriptional activation with Snf2p and Snf6p"</t>
  </si>
  <si>
    <t>[R].QLLVQQQQQQQLR.[N]</t>
  </si>
  <si>
    <t>YBR289W [188-200]</t>
  </si>
  <si>
    <t>YMR145C</t>
  </si>
  <si>
    <t>NDE1 SGDID:S000004753, Chr XIII from 556474-554792, reverse complement, Verified ORF, "Mitochondrial external NADH dehydrogenase, a type II NAD(P)H:quinone oxidoreductase that catalyzes the oxidation of cytosolic NADH; Nde1p and Nde2p provide cytosolic NADH to the mitochondrial respiratory chain"</t>
  </si>
  <si>
    <t>Pf07992</t>
  </si>
  <si>
    <t>855176</t>
  </si>
  <si>
    <t>NDE1</t>
  </si>
  <si>
    <t>D6VZW7; P40215; sce:YMR145C</t>
  </si>
  <si>
    <t>[K].VAPTTGVVAKQSFFKR.[T]</t>
  </si>
  <si>
    <t>YMR145C [51-66]</t>
  </si>
  <si>
    <t>YFL021W</t>
  </si>
  <si>
    <t>GAT1 SGDID:S000001873, Chr VI from 95964-97496, Verified ORF, "Transcriptional activator of genes involved in nitrogen catabolite repression; contains a GATA-1-type zinc finger DNA-binding motif; activity and localization regulated by nitrogen limitation and Ure2p"</t>
  </si>
  <si>
    <t>Pf00320, Pf08550</t>
  </si>
  <si>
    <t>850523</t>
  </si>
  <si>
    <t>GAT1</t>
  </si>
  <si>
    <t>D6VTK9; P43574; sce:YFL021W</t>
  </si>
  <si>
    <t>Estrogen-dependent gene expression</t>
  </si>
  <si>
    <t>[K].INNNITPPPSSSLNPGAAGK.[K]</t>
  </si>
  <si>
    <t>YFL021W [364-383]</t>
  </si>
  <si>
    <t>YJL167W</t>
  </si>
  <si>
    <t>ERG20 SGDID:S000003703, Chr X from 105008-106066, Verified ORF, "Farnesyl pyrophosphate synthetase, has both dimethylallyltranstransferase and geranyltranstransferase activities; catalyzes the formation of C15 farnesyl pyrophosphate units for isoprenoid and sterol biosynthesis"</t>
  </si>
  <si>
    <t>Pf00348</t>
  </si>
  <si>
    <t>853272</t>
  </si>
  <si>
    <t>ERG20</t>
  </si>
  <si>
    <t>D6VW20; P08524; P15495; sce:YJL167W</t>
  </si>
  <si>
    <t>[K].ALELASAEQR.[K]</t>
  </si>
  <si>
    <t>YJL167W [271-280]</t>
  </si>
  <si>
    <t>YDL007W</t>
  </si>
  <si>
    <t>RPT2 SGDID:S000002165, Chr IV from 438045-439358, Verified ORF, "One of six ATPases of the 19S regulatory particle of the 26S proteasome involved in the degradation of ubiquitinated substrates; required for normal peptide hydrolysis by the core 20S particle"</t>
  </si>
  <si>
    <t>851557</t>
  </si>
  <si>
    <t>RPT2</t>
  </si>
  <si>
    <t>D6VRY1; P40327; sce:YDL007W</t>
  </si>
  <si>
    <t>Ub-specific processing proteases; Antigen processing: Ubiquitination &amp; Proteasome degradation; Regulation of PTEN stability and activity; CDK-mediated phosphorylation and removal of Cdc6; MAPK6/MAPK4 signaling; Orc1 removal from chromatin; Ubiquitin Mediated Degradation of Phosphorylated Cdc25A; FBXL7 down-regulates AURKA during mitotic entry and in early mitosis; Neddylation; KEAP1-NFE2L2 pathway; Cross-presentation of soluble exogenous antigens (endosomes); TNFR2 non-canonical NF-kB pathway</t>
  </si>
  <si>
    <t>[K].GGPATAEKLPNIYPSTR.[C]</t>
  </si>
  <si>
    <t>YDL007W [38-54]</t>
  </si>
  <si>
    <t>YPR023C</t>
  </si>
  <si>
    <t>EAF3 SGDID:S000006227, Chr XVI from 610028-608823, reverse complement, Verified ORF, "Esa1p-associated factor, nonessential component of the NuA4 acetyltransferase complex, homologous to Drosophila dosage compensation protein MSL3; plays a role in regulating Ty1 transposition"</t>
  </si>
  <si>
    <t>Pf05712, Pf11717</t>
  </si>
  <si>
    <t>856134</t>
  </si>
  <si>
    <t>EAF3</t>
  </si>
  <si>
    <t>D6W433; Q12432; sce:YPR023C</t>
  </si>
  <si>
    <t>[K].ILKIWDPSSK.[M]</t>
  </si>
  <si>
    <t>YPR023C [27-36]</t>
  </si>
  <si>
    <t>YMR239C</t>
  </si>
  <si>
    <t>RNT1 SGDID:S000004852, Chr XIII from 749676-748261, reverse complement, Verified ORF, "RNAase III; involved in rDNA transcription and rRNA processing; also cleaves a stem-loop structure at the 3' end of U2 snRNA to ensure formation of the correct U2 3' end"</t>
  </si>
  <si>
    <t>Pf00035, Pf00636, Pf18497</t>
  </si>
  <si>
    <t>855280</t>
  </si>
  <si>
    <t>RNT1</t>
  </si>
  <si>
    <t>D6W065; Q02555; Q04008; Q05038; sce:YMR239C</t>
  </si>
  <si>
    <t>[K].TQNDNKLDNENGSQQRENINTK.[T]</t>
  </si>
  <si>
    <t>YMR239C [11-32]</t>
  </si>
  <si>
    <t>YDL185W</t>
  </si>
  <si>
    <t>TFP1 SGDID:S000002344, Chr IV from 126788-130003, Verified ORF, "Vacuolar ATPase V1 domain subunit A containing the catalytic nucleotide binding sites; protein precursor undergoes self-catalyzed splicing to yield the extein Tfp1p and the intein Vde (PI-SceI), which is a site-specific endonuclease"</t>
  </si>
  <si>
    <t>transporter activity;nucleic acid binding activity;other molecular function</t>
  </si>
  <si>
    <t>Pf00006, Pf02874, Pf05203, Pf05204, Pf16886</t>
  </si>
  <si>
    <t>851342</t>
  </si>
  <si>
    <t>VMA1</t>
  </si>
  <si>
    <t>D6VRG7; O74301; P17255; Q9Y7W5; sce:YDL185W</t>
  </si>
  <si>
    <t>[R].ATFSVDSR.[D]</t>
  </si>
  <si>
    <t>YDL185W [507-514]</t>
  </si>
  <si>
    <t>YMR072W</t>
  </si>
  <si>
    <t>ABF2 SGDID:S000004676, Chr XIII from 411568-412119, Verified ORF, "Mitochondrial DNA-binding protein involved in mitochondrial DNA replication and recombination, member of HMG1 DNA-binding protein family; activity may be regulated by protein kinase A phosphorylation"</t>
  </si>
  <si>
    <t>855094</t>
  </si>
  <si>
    <t>ABF2</t>
  </si>
  <si>
    <t>D6VZP6; Q02486; Q712M5; sce:YMR072W</t>
  </si>
  <si>
    <t>Neutrophil degranulation; Mitochondrial protein degradation; Pyroptosis; Apoptosis induced DNA fragmentation; Mitochondrial transcription initiation; Regulation of TLR by endogenous ligand</t>
  </si>
  <si>
    <t>[R].TQLRNELIK.[Q]</t>
  </si>
  <si>
    <t>YMR072W [32-40]</t>
  </si>
  <si>
    <t>YJR063W</t>
  </si>
  <si>
    <t>RPA12 SGDID:S000003824, Chr X from 555188-555565, Verified ORF, "RNA polymerase I subunit A12.2; contains two zinc binding domains, and the N terminal domain is responsible for anchoring to the RNA pol I complex"</t>
  </si>
  <si>
    <t>Pf01096, Pf02150</t>
  </si>
  <si>
    <t>853526</t>
  </si>
  <si>
    <t>RPA12</t>
  </si>
  <si>
    <t>D6VWN4; P32529; sce:YJR063W</t>
  </si>
  <si>
    <t>[K].AIYPKSQFSNLK.[V]</t>
  </si>
  <si>
    <t>YJR063W [35-46]</t>
  </si>
  <si>
    <t>YAR002C-A</t>
  </si>
  <si>
    <t>ERP1 SGDID:S000002129, Chr I from 154726-154067, reverse complement, Verified ORF, "Protein that forms a heterotrimeric complex with Erp2p, Emp24p, and Erv25p; member, along with Emp24p and Erv25p, of the p24 family involved in ER to Golgi transport and localized to COPII-coated vesicles"</t>
  </si>
  <si>
    <t>Pf01105</t>
  </si>
  <si>
    <t>851264</t>
  </si>
  <si>
    <t>ERP1</t>
  </si>
  <si>
    <t>D6VPL7; E9P8S8; Q05359; sce:YAR002C-A</t>
  </si>
  <si>
    <t>[K].AQIYDDQLQNYR.[D]</t>
  </si>
  <si>
    <t>YAR002C-A [51-62]</t>
  </si>
  <si>
    <t>YIR001C</t>
  </si>
  <si>
    <t>SGN1 SGDID:S000001440, Chr IX from 356892-356140, reverse complement, Verified ORF, "Cytoplasmic RNA-binding protein, contains an RNA recognition motif (RRM); may have a role in mRNA translation, as suggested by genetic interactions with genes encoding proteins involved in translational initiation"</t>
  </si>
  <si>
    <t>854817</t>
  </si>
  <si>
    <t>SGN1</t>
  </si>
  <si>
    <t>D6VVT1; P40561; sce:YIR001C</t>
  </si>
  <si>
    <t>[K].GYGYIEFESPAYREK.[A]</t>
  </si>
  <si>
    <t>YIR001C [106-120]</t>
  </si>
  <si>
    <t>YER164W</t>
  </si>
  <si>
    <t>CHD1 SGDID:S000000966, Chr V from 505387-509793, Verified ORF, "Nucleosome remodeling factor that functions in regulation of transcription elongation; contains a chromo domain, a helicase domain and a DNA-binding domain; component of both the SAGA and SLIK complexes"</t>
  </si>
  <si>
    <t>cell cycle OR cell proliferation;cell organization and biogenesis;RNA metabolism OR transcription;other metabolic processes;other biological processes</t>
  </si>
  <si>
    <t>Pf00176, Pf00271, Pf00385, Pf13907, Pf18196</t>
  </si>
  <si>
    <t>856911</t>
  </si>
  <si>
    <t>CHD1</t>
  </si>
  <si>
    <t>D3DM72; P32657; sce:YER164W</t>
  </si>
  <si>
    <t>[R].RLDEFEEFHVPER.[I]</t>
  </si>
  <si>
    <t>YER164W [277-289]</t>
  </si>
  <si>
    <t>YDL132W</t>
  </si>
  <si>
    <t>CDC53 SGDID:S000002290, Chr IV from 224304-226751, Verified ORF, "Cullin, structural protein of SCF complexes (which also contain Skp1p, Cdc34p, Hrt1p and an F-box protein) involved in ubiquitination; SCF promotes the G1-S transition by targeting G1 cyclins and the Cln-CDK inhibitor Sic1p for degradation"</t>
  </si>
  <si>
    <t>cell cycle OR cell proliferation;cell organization and biogenesis;protein metabolism;other metabolic processes;stress response;signal transduction;other biological processes</t>
  </si>
  <si>
    <t>Pf00888, Pf10557</t>
  </si>
  <si>
    <t>851424</t>
  </si>
  <si>
    <t>CDC53</t>
  </si>
  <si>
    <t>D6VRL7; Q12018; sce:YDL132W</t>
  </si>
  <si>
    <t>Antigen processing: Ubiquitination &amp; Proteasome degradation; Orc1 removal from chromatin; FBXL7 down-regulates AURKA during mitotic entry and in early mitosis; Iron uptake and transport</t>
  </si>
  <si>
    <t>[R].LIHGTSTSAEDEENIIQR.[L]</t>
  </si>
  <si>
    <t>YDL132W [489-506]</t>
  </si>
  <si>
    <t>YPR091C</t>
  </si>
  <si>
    <t>YPR091C SGDID:S000006295, Chr XVI from 718466-716154, reverse complement, Verified ORF, "Putative protein of unknown function; may interact with ribosomes, based on co-purification experiments; green fluorescent protein (GFP)-fusion protein localizes to the endoplasmic reticulum; YPR091C is not an essential gene"</t>
  </si>
  <si>
    <t>other membranes;mitochondrion;ER/Golgi;nucleus;other cell component</t>
  </si>
  <si>
    <t>Pf10296</t>
  </si>
  <si>
    <t>856207</t>
  </si>
  <si>
    <t>NVJ2</t>
  </si>
  <si>
    <t>D6W491; Q06833; sce:YPR091C</t>
  </si>
  <si>
    <t>Phospho [S414(100)]</t>
  </si>
  <si>
    <t>[R].EVSLQLSIKIK.[E]</t>
  </si>
  <si>
    <t>YPR091C [412-422]</t>
  </si>
  <si>
    <t>YPR091C 1xPhospho [S414(100)]</t>
  </si>
  <si>
    <t>YJL014W</t>
  </si>
  <si>
    <t>CCT3 SGDID:S000003551, Chr X from 407552-409156, Verified ORF, "Subunit of the cytosolic chaperonin Cct ring complex, related to Tcp1p, required for the assembly of actin and tubulins in vivo"</t>
  </si>
  <si>
    <t>853438</t>
  </si>
  <si>
    <t>CCT3</t>
  </si>
  <si>
    <t>D6VWG3; P39077; sce:YJL014W</t>
  </si>
  <si>
    <t>[R].VVLLDCPLEYK.[K]</t>
  </si>
  <si>
    <t>YJL014W [243-253]</t>
  </si>
  <si>
    <t>YJL165C</t>
  </si>
  <si>
    <t>HAL5 SGDID:S000003701, Chr X from 109455-106888, reverse complement, Verified ORF, "Putative protein kinase; overexpression increases sodium and lithium tolerance, whereas gene disruption increases cation and low pH sensitivity and impairs potassium uptake, suggesting a role in regulation of Trk1p and/or Trk2p transporters"</t>
  </si>
  <si>
    <t>other metabolic processes;signal transduction;other biological processes</t>
  </si>
  <si>
    <t>853274</t>
  </si>
  <si>
    <t>HAL5</t>
  </si>
  <si>
    <t>D6VW22; P38970; sce:YJL165C</t>
  </si>
  <si>
    <t>[R].GRNHSDSISASSLPK.[F]</t>
  </si>
  <si>
    <t>YJL165C [269-283]</t>
  </si>
  <si>
    <t>YER125W</t>
  </si>
  <si>
    <t>RSP5 SGDID:S000000927, Chr V from 410185-412614, Verified ORF, "Ubiquitin-protein ligase involved in ubiquitin-mediated protein degradation; functions in multivesicular body sorting, heat shock response and ubiquitylation of arrested RNAPII; contains a hect (homologous to E6-AP carboxyl terminus) domain"</t>
  </si>
  <si>
    <t>other membranes;cytosol;cytoskeleton;ER/Golgi;translational apparatus;nucleus;other cytoplasmic organelle;other cell component</t>
  </si>
  <si>
    <t>Pf00168, Pf00397, Pf00632</t>
  </si>
  <si>
    <t>856862</t>
  </si>
  <si>
    <t>RSP5</t>
  </si>
  <si>
    <t>D3DM31; P39940; sce:YER125W</t>
  </si>
  <si>
    <t>Antigen processing: Ubiquitination &amp; Proteasome degradation; Regulation of PTEN stability and activity; RHOQ GTPase cycle; RHOU GTPase cycle</t>
  </si>
  <si>
    <t>[R].VGDVLGHLDEDTATSSGRPREETITR.[D]</t>
  </si>
  <si>
    <t>YER125W [91-116]</t>
  </si>
  <si>
    <t>YDR093W</t>
  </si>
  <si>
    <t>DNF2 SGDID:S000002500, Chr IV from 631280-636118, Verified ORF, "Aminophospholipid translocase (flippase) that localizes primarily to the plasma membrane; contributes to endocytosis, protein transport and cell polarity; type 4 P-type ATPase"</t>
  </si>
  <si>
    <t>Pf13246, Pf16209, Pf16212</t>
  </si>
  <si>
    <t>851667</t>
  </si>
  <si>
    <t>DNF2</t>
  </si>
  <si>
    <t>D6VS80; Q12675; sce:YDR093W</t>
  </si>
  <si>
    <t>Ion transport by P-type ATPases</t>
  </si>
  <si>
    <t>[K].NLDGETNLKVR.[Q]</t>
  </si>
  <si>
    <t>YDR093W [482-492]</t>
  </si>
  <si>
    <t>YOR256C</t>
  </si>
  <si>
    <t>TRE2 SGDID:S000005782, Chr XV from 810683-808254, reverse complement, Verified ORF, "Protein that functions with Tre1p to regulate ubiquitylation and vacuolar degradation of the metal transporter Smf1p; has similarity to transferrin receptors; inviability of null mutant in systematic studies is due to proximity to CDC31"</t>
  </si>
  <si>
    <t>Pf04253, Pf04389</t>
  </si>
  <si>
    <t>854430</t>
  </si>
  <si>
    <t>TRE2</t>
  </si>
  <si>
    <t>D6W2V7; Q08693; sce:YOR256C</t>
  </si>
  <si>
    <t>RND1 GTPase cycle; RHOA GTPase cycle; RHOB GTPase cycle; RHOC GTPase cycle; RND2 GTPase cycle; RHOQ GTPase cycle; Aspartate and asparagine metabolism</t>
  </si>
  <si>
    <t>[K].ILEDEQNQQSVK.[D]</t>
  </si>
  <si>
    <t>YOR256C [612-623]</t>
  </si>
  <si>
    <t>YDR138W</t>
  </si>
  <si>
    <t>HPR1 SGDID:S000002545, Chr IV from 730576-732834, Verified ORF, "Subunit of THO/TREX complexes that couple transcription elongation with mitotic recombination and with mRNA metabolism and export, subunit of an RNA Pol II complex; regulates lifespan; involved in telomere maintenance; similar to Top1p"</t>
  </si>
  <si>
    <t>DNA metabolism;RNA metabolism OR transcription;other metabolic processes;stress response;transport;other biological processes</t>
  </si>
  <si>
    <t>Pf11957</t>
  </si>
  <si>
    <t>851716</t>
  </si>
  <si>
    <t>HPR1</t>
  </si>
  <si>
    <t>D6VSC1; P17629; Q03918; sce:YDR138W</t>
  </si>
  <si>
    <t>[R].ALEEEASFPEREQK.[I]</t>
  </si>
  <si>
    <t>YDR138W [652-665]</t>
  </si>
  <si>
    <t>YFR031C</t>
  </si>
  <si>
    <t>SMC2 SGDID:S000001927, Chr VI from 220094-216582, reverse complement, Verified ORF, "Component of the condensin complex, essential SMC chromosomal ATPase family member that forms a complex with Smc4p to form the active ATPase; Smc2p/Smc4p complex binds DNA, possibly in the cleft formed by the coiled-coil of the folded dimer"</t>
  </si>
  <si>
    <t>850589</t>
  </si>
  <si>
    <t>SMC2</t>
  </si>
  <si>
    <t>D6VTR1; P38989; sce:YFR031C</t>
  </si>
  <si>
    <t>Condensation of Prometaphase Chromosomes</t>
  </si>
  <si>
    <t>[R].NLDANPSSQIIAR.[N]</t>
  </si>
  <si>
    <t>YFR031C [734-746]</t>
  </si>
  <si>
    <t>YLR388W</t>
  </si>
  <si>
    <t>RPS29A SGDID:S000004380, Chr XII from 898651-898821, Verified ORF, "Protein component of the small (40S) ribosomal subunit; nearly identical to Rps29Bp and has similarity to rat S29 and E. coli S14 ribosomal proteins"</t>
  </si>
  <si>
    <t>Pf00253</t>
  </si>
  <si>
    <t>851104</t>
  </si>
  <si>
    <t>RPS29A</t>
  </si>
  <si>
    <t>A2TBM8; D6VZ23; P05761; P41057; sce:YLR388W</t>
  </si>
  <si>
    <t>L13a-mediated translational silencing of Ceruloplasmin expression; SRP-dependent cotranslational protein targeting to membrane; Formation of a pool of free 40S subunits; GTP hydrolysis and joining of the 60S ribosomal subunit; Nonsense Mediated Decay (NMD) independent of the Exon Junction Complex (EJC); Nonsense Mediated Decay (NMD) enhanced by the Exon Junction Complex (EJC); Translation initiation complex formation; Ribosomal scanning and start codon recognition; Formation of the ternary complex, and subsequently, the 43S complex</t>
  </si>
  <si>
    <t>[K].ANDIGFNKFR.[-]</t>
  </si>
  <si>
    <t>YLR388W [47-56]</t>
  </si>
  <si>
    <t>YHL007C</t>
  </si>
  <si>
    <t>STE20 SGDID:S000000999, Chr VIII from 97933-95114, reverse complement, Verified ORF, "Signal transducing kinase of the PAK (p21-activated kinase) family, involved in pheromone response and pseudohyphal/invasive growth pathways, activated by Cdc42p; binds Ste4p at a GBB motif present in noncatalytic domains of PAK kinases"</t>
  </si>
  <si>
    <t>cell cycle OR cell proliferation;cell organization and biogenesis;other metabolic processes;stress response;transport;signal transduction;other biological processes</t>
  </si>
  <si>
    <t>Pf00069, Pf00786</t>
  </si>
  <si>
    <t>856382</t>
  </si>
  <si>
    <t>STE20</t>
  </si>
  <si>
    <t>D3DKQ8; Q03497; sce:YHL007C</t>
  </si>
  <si>
    <t>RHOD GTPase cycle; RHOV GTPase cycle; RHO GTPases activate PAKs; MAPK6/MAPK4 signaling; Regulation of actin dynamics for phagocytic cup formation; CD28 dependent Vav1 pathway; RHOQ GTPase cycle; RHOU GTPase cycle</t>
  </si>
  <si>
    <t>[R].AMGGNGDGGDGLRLPR.[T]</t>
  </si>
  <si>
    <t>YHL007C [28-43]</t>
  </si>
  <si>
    <t>YOL070C</t>
  </si>
  <si>
    <t>NBA1 SGDID:S000005431, Chr XV from 198725-197220, reverse complement, Verified ORF, "Protein of unknown function, localizes to the bud neck and cytoplasm; interacts with Nap1p; may interact with ribosomes, based on co-purification experiments; potential Cdc28p substrate"</t>
  </si>
  <si>
    <t>854084</t>
  </si>
  <si>
    <t>NBA1</t>
  </si>
  <si>
    <t>D6W1Z7; Q08229; sce:YOL070C</t>
  </si>
  <si>
    <t>[R].TMITEEKADQSDVFKPPSR.[L]</t>
  </si>
  <si>
    <t>YOL070C [44-62]</t>
  </si>
  <si>
    <t>YNR043W</t>
  </si>
  <si>
    <t>MVD1 SGDID:S000005326, Chr XIV from 701897-703087, Verified ORF, "Mevalonate pyrophosphate decarboxylase, essential enzyme involved in the biosynthesis of isoprenoids and sterols, including ergosterol; acts as a homodimer"</t>
  </si>
  <si>
    <t>cytosol;other cytoplasmic organelle</t>
  </si>
  <si>
    <t>Pf00288, Pf18376</t>
  </si>
  <si>
    <t>855779</t>
  </si>
  <si>
    <t>MVD1</t>
  </si>
  <si>
    <t>D6W1L8; P32377; Q6B1C8; sce:YNR043W</t>
  </si>
  <si>
    <t>Cholesterol biosynthesis; Synthesis of Dolichyl-phosphate</t>
  </si>
  <si>
    <t>[R].VILTQVGSGPQETNESLIDAK.[T]</t>
  </si>
  <si>
    <t>YNR043W [370-390]</t>
  </si>
  <si>
    <t>YNL050C</t>
  </si>
  <si>
    <t>YNL050C SGDID:S000004995, Chr XIV from 534983-534967,534875-534080, reverse complement, Uncharacterized ORF, "Putative protein of unknown function; YNL050c is not an essential gene"</t>
  </si>
  <si>
    <t>Pf09428</t>
  </si>
  <si>
    <t>855677</t>
  </si>
  <si>
    <t>D6W1C9; P53952; sce:YNL050C</t>
  </si>
  <si>
    <t>[K].KVPLNPLAK.[A]</t>
  </si>
  <si>
    <t>YNL050C [252-260]</t>
  </si>
  <si>
    <t>YDR412W</t>
  </si>
  <si>
    <t>RRP17 SGDID:S000002820, Chr IV from 1294686-1295393, Uncharacterized ORF, "Component of the pre-60S pre-ribosomal particle; required for cell viability"</t>
  </si>
  <si>
    <t>Pf09805</t>
  </si>
  <si>
    <t>852021</t>
  </si>
  <si>
    <t>RRP17</t>
  </si>
  <si>
    <t>D6VT44; Q04031; sce:YDR412W</t>
  </si>
  <si>
    <t>[K].KAQEFIKEQER.[L]</t>
  </si>
  <si>
    <t>YDR412W [53-63]</t>
  </si>
  <si>
    <t>YLL034C</t>
  </si>
  <si>
    <t>RIX7 SGDID:S000003957, Chr XII from 73145-70632, reverse complement, Verified ORF, "Putative ATPase of the AAA family, required for export of pre-ribosomal large subunits from the nucleus; distributed between the nucleolus, nucleoplasm, and nuclear periphery depending on growth conditions"</t>
  </si>
  <si>
    <t>850625</t>
  </si>
  <si>
    <t>RIX7</t>
  </si>
  <si>
    <t>D6VXX1; Q07844; sce:YLL034C</t>
  </si>
  <si>
    <t>Phospho [T142(100)]</t>
  </si>
  <si>
    <t>[K].KNMMIERDTNEMNK.[R]</t>
  </si>
  <si>
    <t>1xOxidation [M12]; 1xPhospho [T9(100)]</t>
  </si>
  <si>
    <t>YLL034C [134-147]</t>
  </si>
  <si>
    <t>YLL034C 1xPhospho [T142(100)]</t>
  </si>
  <si>
    <t>YJL190C</t>
  </si>
  <si>
    <t>RPS22A SGDID:S000003726, Chr X from 75301-74909, reverse complement, Verified ORF, "Protein component of the small (40S) ribosomal subunit; nearly identical to Rps22Bp and has similarity to E. coli S8 and rat S15a ribosomal proteins"</t>
  </si>
  <si>
    <t>Pf00410</t>
  </si>
  <si>
    <t>853249</t>
  </si>
  <si>
    <t>RPS22A</t>
  </si>
  <si>
    <t>D6VW01; P04648; P0C0W1; sce:YJL190C</t>
  </si>
  <si>
    <t>[K].IVVQLNGR.[L]</t>
  </si>
  <si>
    <t>YJL190C [61-68]</t>
  </si>
  <si>
    <t>YPL093W</t>
  </si>
  <si>
    <t>NOG1 SGDID:S000006014, Chr XVI from 370975-372918, Verified ORF, "Putative GTPase that associates with free 60S ribosomal subunits in the nucleolus and is required for 60S ribosomal subunit biogenesis; constituent of 66S pre-ribosomal particles; member of the ODN family of nucleolar G-proteins"</t>
  </si>
  <si>
    <t>Pf06858, Pf08155, Pf17835</t>
  </si>
  <si>
    <t>856012</t>
  </si>
  <si>
    <t>NOG1</t>
  </si>
  <si>
    <t>D6W3S4; Q02892; sce:YPL093W</t>
  </si>
  <si>
    <t>[R].KTPTVIRPGFKITR.[I]</t>
  </si>
  <si>
    <t>YPL093W [28-41]</t>
  </si>
  <si>
    <t>YGR240C</t>
  </si>
  <si>
    <t>PFK1 SGDID:S000003472, Chr VII from 973739-970776, reverse complement, Verified ORF, "Alpha subunit of heterooctameric phosphofructokinase involved in glycolysis, indispensable for anaerobic growth, activated by fructose-2,6-bisphosphate and AMP, mutation inhibits glucose induction of cell cycle-related genes"</t>
  </si>
  <si>
    <t>Pf00365, Pf18468</t>
  </si>
  <si>
    <t>853155</t>
  </si>
  <si>
    <t>PFK1</t>
  </si>
  <si>
    <t>D6VV20; P16861; sce:YGR240C</t>
  </si>
  <si>
    <t>[K].SVATAIENKDFDK.[A]</t>
  </si>
  <si>
    <t>YGR240C [547-559]</t>
  </si>
  <si>
    <t>YGL066W</t>
  </si>
  <si>
    <t>SGF73 SGDID:S000003034, Chr VII from 377612-379585, Verified ORF, "Subunit of SAGA histone acetyltransferase complex; involved in formation of the preinitiation complex assembly at promoters; null mutant displays defects in premeiotic DNA synthesis"</t>
  </si>
  <si>
    <t>Pf08313, Pf18508</t>
  </si>
  <si>
    <t>852814</t>
  </si>
  <si>
    <t>SGF73</t>
  </si>
  <si>
    <t>D6VU75; P53165; sce:YGL066W</t>
  </si>
  <si>
    <t>[R].SKPYDVLLADYHREHQTK.[I]</t>
  </si>
  <si>
    <t>YGL066W [264-281]</t>
  </si>
  <si>
    <t>YPR016C</t>
  </si>
  <si>
    <t>TIF6 SGDID:S000006220, Chr XVI from 593066-592329, reverse complement, Verified ORF, "Constituent of 66S pre-ribosomal particles, has similarity to human translation initiation factor 6 (eIF6); may be involved in the biogenesis and or stability of 60S ribosomal subunits"</t>
  </si>
  <si>
    <t>Pf01912</t>
  </si>
  <si>
    <t>856126</t>
  </si>
  <si>
    <t>TIF6</t>
  </si>
  <si>
    <t>D6W426; Q12522; sce:YPR016C</t>
  </si>
  <si>
    <t>[R].GLLVPTQTTDQELQHLR.[N]</t>
  </si>
  <si>
    <t>YPR016C [69-85]</t>
  </si>
  <si>
    <t>YDL029W</t>
  </si>
  <si>
    <t>ARP2 SGDID:S000002187, Chr IV from 399338-399359,399483-400636, Verified ORF, "Essential component of the Arp2/3 complex, which is a highly conserved actin nucleation center required for the motility and integrity of actin patches; involved in endocytosis and membrane growth and polarity"</t>
  </si>
  <si>
    <t>851532</t>
  </si>
  <si>
    <t>ARP2</t>
  </si>
  <si>
    <t>D6VRW3; P32381; sce:YDL029W</t>
  </si>
  <si>
    <t>Neutrophil degranulation; Regulation of actin dynamics for phagocytic cup formation; RHO GTPases Activate WASPs and WAVEs</t>
  </si>
  <si>
    <t>[R].TADFETVR.[Q]</t>
  </si>
  <si>
    <t>YDL029W [206-213]</t>
  </si>
  <si>
    <t>YMR303C</t>
  </si>
  <si>
    <t>ADH2 SGDID:S000004918, Chr XIII from 874336-873290, reverse complement, Verified ORF, "Glucose-repressible alcohol dehydrogenase II, catalyzes the conversion of ethanol to acetaldehyde; involved in the production of certain carboxylate esters; regulated by ADR1"</t>
  </si>
  <si>
    <t>Pf00107, Pf08240</t>
  </si>
  <si>
    <t>855349</t>
  </si>
  <si>
    <t>ADH2</t>
  </si>
  <si>
    <t>D6W0D0; P00331; sce:YMR303C</t>
  </si>
  <si>
    <t>[R].ANGTVVLVGLPAGAK.[C]</t>
  </si>
  <si>
    <t>YMR303C [262-276]</t>
  </si>
  <si>
    <t>YNL297C</t>
  </si>
  <si>
    <t>MON2 SGDID:S000005241, Chr XIV from 76583-71673, reverse complement, Verified ORF, "Peripheral membrane protein with a role in endocytosis and vacuole integrity, interacts with Arl1p and localizes to the endosome; member of the Sec7p family of proteins"</t>
  </si>
  <si>
    <t>other membranes;cytosol;ER/Golgi;other cytoplasmic organelle</t>
  </si>
  <si>
    <t>Pf12783, Pf16206, Pf16213</t>
  </si>
  <si>
    <t>855420</t>
  </si>
  <si>
    <t>MON2</t>
  </si>
  <si>
    <t>D6W0P7; P48563; sce:YNL297C</t>
  </si>
  <si>
    <t>[R].NISTSSVTTSPVESTKNPSR.[S]</t>
  </si>
  <si>
    <t>YNL297C [562-581]</t>
  </si>
  <si>
    <t>YGL171W</t>
  </si>
  <si>
    <t>ROK1 SGDID:S000003139, Chr VII from 182396-184090, Verified ORF, "ATP-dependent RNA helicase of the DEAD box family; required for 18S rRNA synthesis"</t>
  </si>
  <si>
    <t>852704</t>
  </si>
  <si>
    <t>ROK1</t>
  </si>
  <si>
    <t>D6VTY1; P45818; sce:YGL171W</t>
  </si>
  <si>
    <t>[K].AADYSVINGNDENHKEDNNESQIVK.[E]</t>
  </si>
  <si>
    <t>YGL171W [23-47]</t>
  </si>
  <si>
    <t>YNL215W</t>
  </si>
  <si>
    <t>IES2 SGDID:S000005159, Chr XIV from 244469-245431, Verified ORF, "Protein that associates with the INO80 chromatin remodeling complex under low-salt conditions"</t>
  </si>
  <si>
    <t>Pf04795</t>
  </si>
  <si>
    <t>855506</t>
  </si>
  <si>
    <t>IES2</t>
  </si>
  <si>
    <t>D6W0X5; P40154; sce:YNL215W</t>
  </si>
  <si>
    <t>[K].NLSEKRLEEEK.[Q]</t>
  </si>
  <si>
    <t>YNL215W [251-261]</t>
  </si>
  <si>
    <t>YDR325W</t>
  </si>
  <si>
    <t>YCG1 SGDID:S000002733, Chr IV from 1117122-1120229, Verified ORF, "Non-SMC subunit of the condensin complex (Smc2p-Smc4p-Ycs4p-Brn1p-Ycg1p); required for establishment and maintenance of chromosome condensation, chromosome segregation and for chromatin binding of the condensin complex"</t>
  </si>
  <si>
    <t>Pf12719</t>
  </si>
  <si>
    <t>851925</t>
  </si>
  <si>
    <t>YCG1</t>
  </si>
  <si>
    <t>D6VSV8; Q06680; sce:YDR325W</t>
  </si>
  <si>
    <t>[R].TLVASIQNDPSAEVRR.[A]</t>
  </si>
  <si>
    <t>YDR325W [209-224]</t>
  </si>
  <si>
    <t>YDR382W</t>
  </si>
  <si>
    <t>RPP2B SGDID:S000002790, Chr IV from 1239485-1239817, Verified ORF, "Ribosomal protein P2 beta, a component of the ribosomal stalk, which is involved in the interaction between translational elongation factors and the ribosome; regulates the accumulation of P1 (Rpp1Ap and Rpp1Bp) in the cytoplasm"</t>
  </si>
  <si>
    <t>Pf00428</t>
  </si>
  <si>
    <t>851990</t>
  </si>
  <si>
    <t>RPP2B</t>
  </si>
  <si>
    <t>D6VT16; P02400; sce:YDR382W</t>
  </si>
  <si>
    <t>[K].GSLEEIIAEGQKK.[F]</t>
  </si>
  <si>
    <t>YDR382W [50-62]</t>
  </si>
  <si>
    <t>YKL101W</t>
  </si>
  <si>
    <t>HSL1 SGDID:S000001584, Chr XI from 248564-253120, Verified ORF, "Nim1p-related protein kinase that regulates the morphogenesis and septin checkpoints; associates with the assembled septin filament; required along with Hsl7p for bud neck recruitment, phosphorylation, and degradation of Swe1p"</t>
  </si>
  <si>
    <t>[R].HSISLSSSSENKK.[S]</t>
  </si>
  <si>
    <t>YKL101W [463-475]</t>
  </si>
  <si>
    <t>YKR002W</t>
  </si>
  <si>
    <t>PAP1 SGDID:S000001710, Chr XI from 442875-444581, Verified ORF, "Poly(A) polymerase, one of three factors required for mRNA 3'-end polyadenylation, forms multiprotein complex with polyadenylation factor I (PF I), also required for mRNA nuclear export; may also polyadenylate rRNAs"</t>
  </si>
  <si>
    <t>Pf01909, Pf04926, Pf04928</t>
  </si>
  <si>
    <t>853871</t>
  </si>
  <si>
    <t>PAP1</t>
  </si>
  <si>
    <t>D6VXT8; P29468; sce:YKR002W</t>
  </si>
  <si>
    <t>[K].LVTDENKEEESIKDAPK.[A]</t>
  </si>
  <si>
    <t>YKR002W [442-458]</t>
  </si>
  <si>
    <t>YNL096C</t>
  </si>
  <si>
    <t>RPS7B SGDID:S000005040, Chr XIV from 444317-444174,443828-443400, reverse complement, Verified ORF, "Protein component of the small (40S) ribosomal subunit, nearly identical to Rps7Ap; interacts with Kti11p; deletion causes hypersensitivity to zymocin; has similarity to rat S7 and Xenopus S8 ribosomal proteins"</t>
  </si>
  <si>
    <t>Pf01251</t>
  </si>
  <si>
    <t>855628</t>
  </si>
  <si>
    <t>RPS7B</t>
  </si>
  <si>
    <t>D6W184; P48164; sce:YNL096C</t>
  </si>
  <si>
    <t>[K].TFIDLESSSPELK.[A]</t>
  </si>
  <si>
    <t>YNL096C [23-35]</t>
  </si>
  <si>
    <t>Q0050</t>
  </si>
  <si>
    <t>AI1 SGDID:S000007261, Chr Mito from 13818-16322, Verified ORF, "Reverse transcriptase required for splicing of the COX1 pre-mRNA, encoded by a mobile group II intron within the mitochondrial COX1 gene"</t>
  </si>
  <si>
    <t>DNA metabolism;RNA metabolism OR transcription;other metabolic processes</t>
  </si>
  <si>
    <t>Pf00078, Pf01348</t>
  </si>
  <si>
    <t>854593</t>
  </si>
  <si>
    <t>AI1</t>
  </si>
  <si>
    <t>A0A0A7NYG1; P03875; Q9ZZX5; sce:Q0050</t>
  </si>
  <si>
    <t>[R].AKGPTFIYNDPNFKR.[M]</t>
  </si>
  <si>
    <t>Q0050 [502-516]</t>
  </si>
  <si>
    <t>YIL036W</t>
  </si>
  <si>
    <t>CST6 SGDID:S000001298, Chr IX from 285665-287428, Verified ORF, "Basic leucine zipper (bZIP) transcription factor of the ATF/CREB family, activates transcription of genes involved in utilization of non-optimal carbon sources; involved in telomere maintenance"</t>
  </si>
  <si>
    <t>854775</t>
  </si>
  <si>
    <t>CST6</t>
  </si>
  <si>
    <t>D6VVP6; P40535; sce:YIL036W</t>
  </si>
  <si>
    <t>HATs acetylate histones; Activation of the AP-1 family of transcription factors</t>
  </si>
  <si>
    <t>[R].NFVNAPSK.[N]</t>
  </si>
  <si>
    <t>YIL036W [354-361]</t>
  </si>
  <si>
    <t>YML047C</t>
  </si>
  <si>
    <t>PRM6 SGDID:S000004510, Chr XIII from 181075-180017, reverse complement, Verified ORF, "Pheromone-regulated protein, predicted to have 2 transmembrane segments; regulated by Ste12p during mating"</t>
  </si>
  <si>
    <t>Pf16944</t>
  </si>
  <si>
    <t>854959</t>
  </si>
  <si>
    <t>PRM6</t>
  </si>
  <si>
    <t>D6VZC8; Q04705; sce:YML047C</t>
  </si>
  <si>
    <t>Phospho [Y126(100); T135(100)]</t>
  </si>
  <si>
    <t>[K].YQIFELIVLTDEKK.[F]</t>
  </si>
  <si>
    <t>2xPhospho [Y1(100); T10(100)]</t>
  </si>
  <si>
    <t>YML047C [126-139]</t>
  </si>
  <si>
    <t>YML047C 2xPhospho [Y126(100); T135(100)]</t>
  </si>
  <si>
    <t>YFL005W</t>
  </si>
  <si>
    <t>SEC4 SGDID:S000001889, Chr VI from 130329-130976, Verified ORF, "Secretory vesicle-associated Rab GTPase essential for exocytosis; associates with the exocyst component Sec15p and may regulate polarized delivery of transport vesicles to the exocyst at the plasma membrane"</t>
  </si>
  <si>
    <t>cell cycle OR cell proliferation;cell organization and biogenesis;other metabolic processes;transport;other biological processes</t>
  </si>
  <si>
    <t>Pf00071</t>
  </si>
  <si>
    <t>850543</t>
  </si>
  <si>
    <t>SEC4</t>
  </si>
  <si>
    <t>D6VTM4; P07560; sce:YFL005W</t>
  </si>
  <si>
    <t>Neutrophil degranulation; RAB geranylgeranylation; RAB GEFs exchange GTP for GDP on RABs</t>
  </si>
  <si>
    <t>[R].VVTADQGEALAK.[E]</t>
  </si>
  <si>
    <t>YFL005W [141-152]</t>
  </si>
  <si>
    <t>YAL025C</t>
  </si>
  <si>
    <t>MAK16 SGDID:S000000023, Chr I from 101146-100226, reverse complement, Verified ORF, "Essential nuclear protein, constituent of 66S pre-ribosomal particles; required for maturation of 25S and 5.8S rRNAs; required for maintenance of M1 satellite double-stranded RNA of the L-A virus"</t>
  </si>
  <si>
    <t>[R].NEYNVTGLCTR.[Q]</t>
  </si>
  <si>
    <t>YAL025C [30-40]</t>
  </si>
  <si>
    <t>YIL154C</t>
  </si>
  <si>
    <t>IMP2' SGDID:S000001416, Chr IX from 55021-53981, reverse complement, Verified ORF, "Transcriptional activator involved in maintenance of ion homeostasis and protection against DNA damage caused by bleomycin and other oxidants, contains a C-terminal leucine-rich repeat"</t>
  </si>
  <si>
    <t>854652</t>
  </si>
  <si>
    <t>IMP2'</t>
  </si>
  <si>
    <t>D6VVD3; P32351; sce:YIL154C</t>
  </si>
  <si>
    <t>[K].SILLTKPDGTQSNLHSIK.[T]</t>
  </si>
  <si>
    <t>YIL154C [4-21]</t>
  </si>
  <si>
    <t>YGL014W</t>
  </si>
  <si>
    <t>PUF4 SGDID:S000002982, Chr VII from 466146-468812, Verified ORF, "Member of the PUF protein family, which is defined by the presence of Pumilio homology domains that confer RNA binding activity; preferentially binds mRNAs encoding nucleolar ribosomal RNA-processing factors"</t>
  </si>
  <si>
    <t>852870</t>
  </si>
  <si>
    <t>PUF4</t>
  </si>
  <si>
    <t>D6VUC3; P25339; sce:YGL014W</t>
  </si>
  <si>
    <t>[K].LLEEVTTEQR.[I]</t>
  </si>
  <si>
    <t>YGL014W [620-629]</t>
  </si>
  <si>
    <t>YMR111C</t>
  </si>
  <si>
    <t>YMR111C SGDID:S000004717, Chr XIII from 493791-492403, reverse complement, Uncharacterized ORF, "Protein of unknown function; green fluorescent protein (GFP)-fusion protein localizes to the nucleus; YMR111C is not an essential gene"</t>
  </si>
  <si>
    <t>Pf12550</t>
  </si>
  <si>
    <t>855138</t>
  </si>
  <si>
    <t>EUC1</t>
  </si>
  <si>
    <t>D6VZT4; Q04461; sce:YMR111C</t>
  </si>
  <si>
    <t>[R].VGNPSTSTQAHQSQSR.[S]</t>
  </si>
  <si>
    <t>YMR111C [195-210]</t>
  </si>
  <si>
    <t>YLR347C</t>
  </si>
  <si>
    <t>KAP95 SGDID:S000004339, Chr XII from 826412-823827, reverse complement, Verified ORF, "Karyopherin beta, forms a dimeric complex with Srp1p (Kap60p) that mediates nuclear import of cargo proteins via a nuclear localization signal (NLS), interacts with nucleoporins to guide transport across the nuclear pore complex"</t>
  </si>
  <si>
    <t>Pf02985, Pf03810</t>
  </si>
  <si>
    <t>851061</t>
  </si>
  <si>
    <t>KAP95</t>
  </si>
  <si>
    <t>D6VYY6; Q06142; sce:YLR347C</t>
  </si>
  <si>
    <t>Neutrophil degranulation; Initiation of Nuclear Envelope (NE) Reformation</t>
  </si>
  <si>
    <t>[K].IMVDNTGAEQPENVKR.[A]</t>
  </si>
  <si>
    <t>YLR347C [138-153]</t>
  </si>
  <si>
    <t>YLR058C</t>
  </si>
  <si>
    <t>SHM2 SGDID:S000004048, Chr XII from 259402-257993, reverse complement, Verified ORF, "Cytosolic serine hydroxymethyltransferase, converts serine to glycine plus 5,10 methylenetetrahydrofolate; major isoform involved in generating precursors for purine, pyrimidine, amino acid, and lipid biosynthesis"</t>
  </si>
  <si>
    <t>Pf00464</t>
  </si>
  <si>
    <t>850747</t>
  </si>
  <si>
    <t>SHM2</t>
  </si>
  <si>
    <t>D6VY60; P37291; sce:YLR058C</t>
  </si>
  <si>
    <t>[R].IGAPAMTTR.[G]</t>
  </si>
  <si>
    <t>YLR058C [394-402]</t>
  </si>
  <si>
    <t>YML007W</t>
  </si>
  <si>
    <t>YAP1 SGDID:S000004466, Chr XIII from 253848-255800, Verified ORF, "Basic leucine zipper (bZIP) transcription factor required for oxidative stress tolerance; activated by H2O2 through the multistep formation of disulfide bonds and transit from the cytoplasm to the nucleus; mediates resistance to cadmium"</t>
  </si>
  <si>
    <t>Pf00170, Pf08601</t>
  </si>
  <si>
    <t>855005</t>
  </si>
  <si>
    <t>YAP1</t>
  </si>
  <si>
    <t>D6VZG8; P19880; P22631; Q06840; sce:YML007W</t>
  </si>
  <si>
    <t>[R].SLDVVSPGSLAEFEGSK.[S]</t>
  </si>
  <si>
    <t>YML007W [9-25]</t>
  </si>
  <si>
    <t>YJR068W</t>
  </si>
  <si>
    <t>RFC2 SGDID:S000003829, Chr X from 567636-568697, Verified ORF, "Subunit of heteropentameric Replication factor C (RF-C), which is a DNA binding protein and ATPase that acts as a clamp loader of the proliferating cell nuclear antigen (PCNA) processivity factor for DNA polymerases delta and epsilon"</t>
  </si>
  <si>
    <t>Pf00004, Pf08542</t>
  </si>
  <si>
    <t>853531</t>
  </si>
  <si>
    <t>RFC2</t>
  </si>
  <si>
    <t>D6VWN9; E9P8U1; P40348; sce:YJR068W</t>
  </si>
  <si>
    <t>Dual incision in TC-NER; Gap-filling DNA repair synthesis and ligation in TC-NER; Translesion synthesis by REV1; Translesion Synthesis by POLH; Translesion synthesis by POLK; Translesion synthesis by POLI; Termination of translesion DNA synthesis; Activation of ATR in response to replication stress; Polymerase switching; Gap-filling DNA repair synthesis and ligation in GG-NER</t>
  </si>
  <si>
    <t>[K].NLDEVTAQDHAVTVLKK.[T]</t>
  </si>
  <si>
    <t>YJR068W [35-51]</t>
  </si>
  <si>
    <t>YNL088W</t>
  </si>
  <si>
    <t>TOP2 SGDID:S000005032, Chr XIV from 457706-461992, Verified ORF, "Essential type II topoisomerase, relieves torsional strain in DNA by cleaving and re-sealing the phosphodiester backbone of both positively and negatively supercoiled DNA; cleaves complementary strands; localizes to axial cores in meiosis"</t>
  </si>
  <si>
    <t>cell cycle OR cell proliferation;cell organization and biogenesis;DNA metabolism;RNA metabolism OR transcription;other metabolic processes;other biological processes</t>
  </si>
  <si>
    <t>Pf00204, Pf00521, Pf01751, Pf02518, Pf16898</t>
  </si>
  <si>
    <t>855636</t>
  </si>
  <si>
    <t>TOP2</t>
  </si>
  <si>
    <t>D6W191; P06786; sce:YNL088W</t>
  </si>
  <si>
    <t>SUMOylation of DNA replication proteins</t>
  </si>
  <si>
    <t>[R].SIPNVLDGFKPGQR.[K]</t>
  </si>
  <si>
    <t>YNL088W [691-704]</t>
  </si>
  <si>
    <t>YCR030C</t>
  </si>
  <si>
    <t>SYP1 SGDID:S000000626, Chr III from 176434-173822, reverse complement, Verified ORF, "Protein with a potential role in actin cytoskeletal organization; overexpression suppresses a pfy1 (profilin) null mutation"</t>
  </si>
  <si>
    <t>Pf10291</t>
  </si>
  <si>
    <t>850396</t>
  </si>
  <si>
    <t>SYP1</t>
  </si>
  <si>
    <t>D6VR40; P25622; P25623; Q96VH0; sce:YCR030C</t>
  </si>
  <si>
    <t>Clathrin-mediated endocytosis</t>
  </si>
  <si>
    <t>[K].EVVPNNASPASATGARPVSVSNGAANTEREK.[K]</t>
  </si>
  <si>
    <t>YCR030C [257-287]</t>
  </si>
  <si>
    <t>YDR240C</t>
  </si>
  <si>
    <t>SNU56 SGDID:S000002648, Chr IV from 945149-943671, reverse complement, Verified ORF, "Component of U1 snRNP required for mRNA splicing via spliceosome; yeast specific, no metazoan counterpart; interacts with mRNA in commitment complex"</t>
  </si>
  <si>
    <t>Pf19097</t>
  </si>
  <si>
    <t>851827</t>
  </si>
  <si>
    <t>SNU56</t>
  </si>
  <si>
    <t>D6VSM1; Q03782; sce:YDR240C</t>
  </si>
  <si>
    <t>[K].GQLSQGHYPTTSNDGQR.[R]</t>
  </si>
  <si>
    <t>YDR240C [17-33]</t>
  </si>
  <si>
    <t>YDL150W</t>
  </si>
  <si>
    <t>RPC53 SGDID:S000002309, Chr IV from 183344-184612, Verified ORF, "RNA polymerase III subunit C53"</t>
  </si>
  <si>
    <t>Pf05132</t>
  </si>
  <si>
    <t>851404</t>
  </si>
  <si>
    <t>RPC53</t>
  </si>
  <si>
    <t>D6VRJ8; P25441; Q12073; sce:YDL150W</t>
  </si>
  <si>
    <t>[K].FNMGKEFEAR.[N]</t>
  </si>
  <si>
    <t>YDL150W [158-167]</t>
  </si>
  <si>
    <t>YJR064W</t>
  </si>
  <si>
    <t>CCT5 SGDID:S000003825, Chr X from 555907-557595, Verified ORF, "Subunit of the cytosolic chaperonin Cct ring complex, related to Tcp1p, required for the assembly of actin and tubulins in vivo"</t>
  </si>
  <si>
    <t>853527</t>
  </si>
  <si>
    <t>CCT5</t>
  </si>
  <si>
    <t>D6VWN5; P40413; sce:YJR064W</t>
  </si>
  <si>
    <t>[K].DVDFDLIK.[M]</t>
  </si>
  <si>
    <t>YJR064W [218-225]</t>
  </si>
  <si>
    <t>YDL042C</t>
  </si>
  <si>
    <t>SIR2 SGDID:S000002200, Chr IV from 378442-376754, reverse complement, Verified ORF, "Conserved NAD+ dependent histone deacetylase of the Sirtuin family involved in regulation of lifespan; plays roles in silencing at HML, HMR, telomeres, and the rDNA locus; negatively regulates initiation of DNA replication"</t>
  </si>
  <si>
    <t>cell cycle OR cell proliferation;cell organization and biogenesis;DNA metabolism;other metabolic processes;stress response;other biological processes</t>
  </si>
  <si>
    <t>Pf02146, Pf04574</t>
  </si>
  <si>
    <t>851520</t>
  </si>
  <si>
    <t>SIR2</t>
  </si>
  <si>
    <t>D6VRV4; P06700; sce:YDL042C</t>
  </si>
  <si>
    <t>SIRT1 negatively regulates rRNA expression</t>
  </si>
  <si>
    <t>[R].VQDLGSAISVTNVEDPLAK.[K]</t>
  </si>
  <si>
    <t>YDL042C [196-214]</t>
  </si>
  <si>
    <t>YGL110C</t>
  </si>
  <si>
    <t>CUE3 SGDID:S000003078, Chr VII from 303414-301540, reverse complement, Verified ORF, "Protein of unknown function; has a CUE domain that binds ubiquitin, which may facilitate intramolecular monoubiquitination"</t>
  </si>
  <si>
    <t>Pf02845</t>
  </si>
  <si>
    <t>852768</t>
  </si>
  <si>
    <t>CUE3</t>
  </si>
  <si>
    <t>D6VU37; P53137; sce:YGL110C</t>
  </si>
  <si>
    <t>[R].DSQNDGNVVKEQAK.[Q]</t>
  </si>
  <si>
    <t>YGL110C [558-571]</t>
  </si>
  <si>
    <t>YBL091C</t>
  </si>
  <si>
    <t>MAP2 SGDID:S000000187, Chr II from 48625-47360, reverse complement, Verified ORF, "Methionine aminopeptidase, catalyzes the cotranslational removal of N-terminal methionine from nascent polypeptides; function is partially redundant with that of Map1p"</t>
  </si>
  <si>
    <t>[K].DATYTGIKEAGIDVR.[L]</t>
  </si>
  <si>
    <t>YBL091C [225-239]</t>
  </si>
  <si>
    <t>YLR305C</t>
  </si>
  <si>
    <t>STT4 SGDID:S000004296, Chr XII from 743865-738163, reverse complement, Verified ORF, "Phosphatidylinositol-4-kinase that functions in the Pkc1p protein kinase pathway; required for normal vacuole morphology, cell wall integrity, and actin cytoskeleton organization"</t>
  </si>
  <si>
    <t>cell organization and biogenesis;other metabolic processes;transport;signal transduction;other biological processes</t>
  </si>
  <si>
    <t>Pf00454, Pf00613, Pf19274</t>
  </si>
  <si>
    <t>851014</t>
  </si>
  <si>
    <t>STT4</t>
  </si>
  <si>
    <t>D6VYU8; P37297; sce:YLR305C</t>
  </si>
  <si>
    <t>Synthesis of PIPs at the Golgi membrane; Synthesis of PIPs at the ER membrane</t>
  </si>
  <si>
    <t>[K].MEYSPYDKAGINR.[D]</t>
  </si>
  <si>
    <t>YLR305C [1168-1180]</t>
  </si>
  <si>
    <t>YIL109C</t>
  </si>
  <si>
    <t>SEC24 SGDID:S000001371, Chr IX from 160162-157382, reverse complement, Verified ORF, "Component of the Sec23p-Sec24p heterodimeric complex of the COPII vesicle coat; involved in ER to Golgi transport, cargo selection and autophagy; required for the binding of the Sec13 complex to ER membranes; homologous to Lst1p and Lss1p"</t>
  </si>
  <si>
    <t>Pf00626, Pf04810, Pf04811, Pf04815, Pf08033</t>
  </si>
  <si>
    <t>854697</t>
  </si>
  <si>
    <t>SEC24</t>
  </si>
  <si>
    <t>D6VVH8; P40482; sce:YIL109C</t>
  </si>
  <si>
    <t>COPII-mediated vesicle transport; Cargo concentration in the ER; Antigen Presentation: Folding, assembly and peptide loading of class I MHC</t>
  </si>
  <si>
    <t>[R].GASLSEPVNHASAR.[E]</t>
  </si>
  <si>
    <t>YIL109C [876-889]</t>
  </si>
  <si>
    <t>YGR214W</t>
  </si>
  <si>
    <t>RPS0A SGDID:S000003446, Chr VII from 920580-920669,921125-921793, Verified ORF, "Protein component of the small (40S) ribosomal subunit, nearly identical to Rps0Bp; required for maturation of 18S rRNA along with Rps0Bp; deletion of either RPS0 gene reduces growth rate, deletion of both genes is lethal"</t>
  </si>
  <si>
    <t>Pf00318</t>
  </si>
  <si>
    <t>853128</t>
  </si>
  <si>
    <t>RPS0A</t>
  </si>
  <si>
    <t>D6VUZ7; P32905; sce:YGR214W</t>
  </si>
  <si>
    <t>L13a-mediated translational silencing of Ceruloplasmin expression; SRP-dependent cotranslational protein targeting to membrane; Translation initiation complex formation; Formation of a pool of free 40S subunits; Formation of the ternary complex, and subsequently, the 43S complex; Ribosomal scanning and start codon recognition; GTP hydrolysis and joining of the 60S ribosomal subunit; Nonsense Mediated Decay (NMD) independent of the Exon Junction Complex (EJC); Nonsense Mediated Decay (NMD) enhanced by the Exon Junction Complex (EJC)</t>
  </si>
  <si>
    <t>[K].FAAHTGATPIAGR.[F]</t>
  </si>
  <si>
    <t>YGR214W [89-101]</t>
  </si>
  <si>
    <t>YOR350C</t>
  </si>
  <si>
    <t>MNE1 SGDID:S000005877, Chr XV from 994852-992861, reverse complement, Verified ORF, "Mitochondrial protein similar to Lucilia illustris mitochondrial cytochrome oxidase"</t>
  </si>
  <si>
    <t>Pf13762</t>
  </si>
  <si>
    <t>854532</t>
  </si>
  <si>
    <t>MNE1</t>
  </si>
  <si>
    <t>D6W345; P24720; sce:YOR350C</t>
  </si>
  <si>
    <t>[R].KTLFHMDSEIFQK.[S]</t>
  </si>
  <si>
    <t>YOR350C [602-614]</t>
  </si>
  <si>
    <t>YMR261C</t>
  </si>
  <si>
    <t>TPS3 SGDID:S000004874, Chr XIII from 793368-790204, reverse complement, Verified ORF, "Regulatory subunit of trehalose-6-phosphate synthase/phosphatase complex, which synthesizes the storage carbohydrate trehalose; expression is induced by stress conditions and repressed by the Ras-cAMP pathway"</t>
  </si>
  <si>
    <t>Pf00982, Pf02358</t>
  </si>
  <si>
    <t>855303</t>
  </si>
  <si>
    <t>TPS3</t>
  </si>
  <si>
    <t>D6W087; P38426; Q6B1W2; sce:YMR261C</t>
  </si>
  <si>
    <t>[K].VREEFQQQASLPSMKR.[V]</t>
  </si>
  <si>
    <t>YMR261C [218-233]</t>
  </si>
  <si>
    <t>YMR193W</t>
  </si>
  <si>
    <t>MRPL24 SGDID:S000004806, Chr XIII from 650035-650811, Verified ORF, "Mitochondrial ribosomal protein of the large subunit"</t>
  </si>
  <si>
    <t>Pf00830</t>
  </si>
  <si>
    <t>855231</t>
  </si>
  <si>
    <t>MRPL24</t>
  </si>
  <si>
    <t>D6W017; P36525; sce:YMR193W</t>
  </si>
  <si>
    <t>[K].IAKQPNYQVGDAKPLHMPK.[E]</t>
  </si>
  <si>
    <t>YMR193W [32-50]</t>
  </si>
  <si>
    <t>YBR221C</t>
  </si>
  <si>
    <t>PDB1 SGDID:S000000425, Chr II from 666248-665148, reverse complement, Verified ORF, "E1 beta subunit of the pyruvate dehydrogenase (PDH) complex, which is an evolutionarily-conserved multi-protein complex found in mitochondria"</t>
  </si>
  <si>
    <t>Pf02779, Pf02780</t>
  </si>
  <si>
    <t>852522</t>
  </si>
  <si>
    <t>PDB1</t>
  </si>
  <si>
    <t>D6VQL7; P32473; sce:YBR221C</t>
  </si>
  <si>
    <t>Mitochondrial protein degradation; Pyruvate metabolism; Glyoxylate metabolism and glycine degradation</t>
  </si>
  <si>
    <t>[K].GLLDRFGERR.[V]</t>
  </si>
  <si>
    <t>YBR221C [78-87]</t>
  </si>
  <si>
    <t>YFL037W</t>
  </si>
  <si>
    <t>TUB2 SGDID:S000001857, Chr VI from 56335-57708, Verified ORF, "Beta-tubulin; associates with alpha-tubulin (Tub1p and Tub3p) to form tubulin dimer, which polymerizes to form microtubules"</t>
  </si>
  <si>
    <t>850506</t>
  </si>
  <si>
    <t>TUB2</t>
  </si>
  <si>
    <t>D6VTJ3; P02557; sce:YFL037W</t>
  </si>
  <si>
    <t>[K].NMMAAADPR.[N]</t>
  </si>
  <si>
    <t>YFL037W [298-306]</t>
  </si>
  <si>
    <t>YFL008W</t>
  </si>
  <si>
    <t>SMC1 SGDID:S000001886, Chr VI from 119424-123101, Verified ORF, "Subunit of the multiprotein cohesin complex, essential protein involved in chromosome segregation and in double-strand DNA break repair; SMC chromosomal ATPase family member, binds DNA with a preference for DNA with secondary structure"</t>
  </si>
  <si>
    <t>850540</t>
  </si>
  <si>
    <t>SMC1</t>
  </si>
  <si>
    <t>D6VTM2; P32908; sce:YFL008W</t>
  </si>
  <si>
    <t>[R].EIQEELERFNK.[R]</t>
  </si>
  <si>
    <t>YFL008W [416-426]</t>
  </si>
  <si>
    <t>YJL084C</t>
  </si>
  <si>
    <t>ALY2 SGDID:S000003620, Chr X from 277997-274857, reverse complement, Verified ORF, "Cytoplasmic protein of unknown function that interacts with the cyclin Pcl7p; phosphorylated in vitro by the cyclin-CDK complex, Pcl7p-Pho85p; identified as a potential Cdc28p substrate; mRNA is cell cycle regulated, peaking in M phase"</t>
  </si>
  <si>
    <t>853361</t>
  </si>
  <si>
    <t>ALY2</t>
  </si>
  <si>
    <t>D6VW99; P47029; Q05742; sce:YJL084C</t>
  </si>
  <si>
    <t>[K].DIVDHTWALYPPTEQK.[S]</t>
  </si>
  <si>
    <t>1xPhospho [T/Y]</t>
  </si>
  <si>
    <t>YJL084C [106-121]</t>
  </si>
  <si>
    <t>YPL218W</t>
  </si>
  <si>
    <t>SAR1 SGDID:S000006139, Chr XVI from 138697-138724,138864-139408, Verified ORF, "GTPase, GTP-binding protein of the ARF family, component of COPII coat of vesicles; required for transport vesicle formation during ER to Golgi protein transport"</t>
  </si>
  <si>
    <t>other membranes;mitochondrion;ER/Golgi;other cell component</t>
  </si>
  <si>
    <t>Pf00025</t>
  </si>
  <si>
    <t>855883</t>
  </si>
  <si>
    <t>SAR1</t>
  </si>
  <si>
    <t>D6W3F2; P20606; sce:YPL218W</t>
  </si>
  <si>
    <t>[R].SALGLLNTTGSQR.[I]</t>
  </si>
  <si>
    <t>YPL218W [147-159]</t>
  </si>
  <si>
    <t>YOR017W</t>
  </si>
  <si>
    <t>PET127 SGDID:S000005543, Chr XV from 361412-363814, Verified ORF, "Protein with a role in 5'-end processing of mitochondrial RNAs, located in the mitochondrial membrane"</t>
  </si>
  <si>
    <t>Pf08634</t>
  </si>
  <si>
    <t>854182</t>
  </si>
  <si>
    <t>PET127</t>
  </si>
  <si>
    <t>D6W283; P32606; sce:YOR017W</t>
  </si>
  <si>
    <t>[R].VLYQPLSLQK.[L]</t>
  </si>
  <si>
    <t>YOR017W [188-197]</t>
  </si>
  <si>
    <t>YLL036C</t>
  </si>
  <si>
    <t>PRP19 SGDID:S000003959, Chr XII from 68255-66744, reverse complement, Verified ORF, "Splicing factor associated with the spliceosome; contains a U-box, a motif found in a class of ubiquitin ligases"</t>
  </si>
  <si>
    <t>cell organization and biogenesis;protein metabolism;DNA metabolism;RNA metabolism OR transcription;other metabolic processes;stress response</t>
  </si>
  <si>
    <t>Pf08606</t>
  </si>
  <si>
    <t>850623</t>
  </si>
  <si>
    <t>PRP19</t>
  </si>
  <si>
    <t>D6VXW9; P32523; Q07870; sce:YLL036C</t>
  </si>
  <si>
    <t>[K].TITTITTPNPR.[T]</t>
  </si>
  <si>
    <t>YLL036C [230-240]</t>
  </si>
  <si>
    <t>YMR120C</t>
  </si>
  <si>
    <t>ADE17 SGDID:S000004727, Chr XIII from 509279-507501, reverse complement, Verified ORF, "Enzyme of 'de novo' purine biosynthesis containing both 5-aminoimidazole-4-carboxamide ribonucleotide transformylase and inosine monophosphate cyclohydrolase activities, isozyme of Ade16p; ade16 ade17 mutants require adenine and histidine"</t>
  </si>
  <si>
    <t>Pf01808, Pf02142</t>
  </si>
  <si>
    <t>855149</t>
  </si>
  <si>
    <t>ADE17</t>
  </si>
  <si>
    <t>D6VZU3; P38009; sce:YMR120C</t>
  </si>
  <si>
    <t>Purine ribonucleoside monophosphate biosynthesis</t>
  </si>
  <si>
    <t>[K].IISREVSDGVIAPGYEPEALAILSKK.[K]</t>
  </si>
  <si>
    <t>1xPhospho [S/Y]</t>
  </si>
  <si>
    <t>YMR120C [331-356]</t>
  </si>
  <si>
    <t>YDR169C</t>
  </si>
  <si>
    <t>STB3 SGDID:S000002576, Chr IV from 793887-792346, reverse complement, Verified ORF, "Protein that binds Sin3p in a two-hybrid assay"</t>
  </si>
  <si>
    <t>Pf10330</t>
  </si>
  <si>
    <t>851747</t>
  </si>
  <si>
    <t>STB3</t>
  </si>
  <si>
    <t>D6VSE9; Q12427; sce:YDR169C</t>
  </si>
  <si>
    <t>[R].STLFPNK.[N]</t>
  </si>
  <si>
    <t>YDR169C [357-363]</t>
  </si>
  <si>
    <t>YER068W</t>
  </si>
  <si>
    <t>MOT2 SGDID:S000000870, Chr V from 293048-294811, Verified ORF, "Component of the CCR4-NOT complex, which has multiple roles in transcription regulation, mRNA degradation, and post-transcriptional modifications; with Ubc4p, ubiquitylates subunits of the nascent polypeptide-associated complex (NAC)"</t>
  </si>
  <si>
    <t>Pf14570</t>
  </si>
  <si>
    <t>856799</t>
  </si>
  <si>
    <t>MOT2</t>
  </si>
  <si>
    <t>D3DLX3; P34909; sce:YER068W</t>
  </si>
  <si>
    <t>[R].ELHNKQQAQQQSGGTAFTR.[S]</t>
  </si>
  <si>
    <t>YER068W [266-284]</t>
  </si>
  <si>
    <t>YIL130W</t>
  </si>
  <si>
    <t>ASG1 SGDID:S000001392, Chr IX from 102782-105676, Verified ORF, "Proposed transcriptional activator, member of the Gal4p family of zinc cluster proteins"</t>
  </si>
  <si>
    <t>854676</t>
  </si>
  <si>
    <t>ASG1</t>
  </si>
  <si>
    <t>D6VVF7; P40467; Q45U13; sce:YIL130W</t>
  </si>
  <si>
    <t>[K].SNASNNSNPDTINNNYNNVSGK.[N]</t>
  </si>
  <si>
    <t>YIL130W [810-831]</t>
  </si>
  <si>
    <t>YNL055C</t>
  </si>
  <si>
    <t>POR1 SGDID:S000005000, Chr XIV from 518846-517995, reverse complement, Verified ORF, "Mitochondrial porin (voltage-dependent anion channel), outer membrane protein required for the maintenance of mitochondrial osmotic stability and mitochondrial membrane permeability; phosphorylated"</t>
  </si>
  <si>
    <t>Pf01459</t>
  </si>
  <si>
    <t>855669</t>
  </si>
  <si>
    <t>POR1</t>
  </si>
  <si>
    <t>D6W1C3; P04840; sce:YNL055C</t>
  </si>
  <si>
    <t>Pyruvate metabolism</t>
  </si>
  <si>
    <t>[K].LPNSNVNIEFATR.[Y]</t>
  </si>
  <si>
    <t>YNL055C [212-224]</t>
  </si>
  <si>
    <t>YMR197C</t>
  </si>
  <si>
    <t>VTI1 SGDID:S000004810, Chr XIII from 659197-658544, reverse complement, Verified ORF, "Protein involved in cis-Golgi membrane traffic; v-SNARE that interacts with two t-SNARES, Sed5p and Pep12p; required for multiple vacuolar sorting pathways"</t>
  </si>
  <si>
    <t>Pf05008, Pf12352</t>
  </si>
  <si>
    <t>855237</t>
  </si>
  <si>
    <t>VTI1</t>
  </si>
  <si>
    <t>D6W022; Q04338; sce:YMR197C</t>
  </si>
  <si>
    <t>Platelet degranulation ; Retrograde transport at the Trans-Golgi-Network</t>
  </si>
  <si>
    <t>[K].ASLAEAPSQPLSQR.[N]</t>
  </si>
  <si>
    <t>YMR197C [21-34]</t>
  </si>
  <si>
    <t>YOR369C</t>
  </si>
  <si>
    <t>RPS12 SGDID:S000005896, Chr XV from 1028623-1028192, reverse complement, Verified ORF, "Protein component of the small (40S) ribosomal subunit; has similarity to rat ribosomal protein S12"</t>
  </si>
  <si>
    <t>854551</t>
  </si>
  <si>
    <t>RPS12</t>
  </si>
  <si>
    <t>D6W362; P48589; Q02545; sce:YOR369C</t>
  </si>
  <si>
    <t>[R].KVVGASVVVVK.[N]</t>
  </si>
  <si>
    <t>YOR369C [114-124]</t>
  </si>
  <si>
    <t>YOL090W</t>
  </si>
  <si>
    <t>MSH2 SGDID:S000005450, Chr XV from 147382-150276, Verified ORF, "Protein that forms heterodimers with Msh3p and Msh6p that bind to DNA mismatches to initiate the mismatch repair process; contains a Walker ATP-binding motif required for repair activity; Msh2p-Msh6p binds to and hydrolyzes ATP"</t>
  </si>
  <si>
    <t>Pf00488, Pf01624, Pf05188, Pf05190, Pf05192</t>
  </si>
  <si>
    <t>854063</t>
  </si>
  <si>
    <t>MSH2</t>
  </si>
  <si>
    <t>D6W1X8; P25847; Q12423; sce:YOL090W</t>
  </si>
  <si>
    <t>Mismatch repair (MMR) directed by MSH2:MSH6 (MutSalpha); Mismatch repair (MMR) directed by MSH2:MSH3 (MutSbeta)</t>
  </si>
  <si>
    <t>[R].SVWLAPLSHHVEPLSK.[F]</t>
  </si>
  <si>
    <t>YOL090W [451-466]</t>
  </si>
  <si>
    <t>YDL202W</t>
  </si>
  <si>
    <t>MRPL11 SGDID:S000002361, Chr IV from 98476-99225, Verified ORF, "Mitochondrial ribosomal protein of the large subunit"</t>
  </si>
  <si>
    <t>Pf00466</t>
  </si>
  <si>
    <t>851325</t>
  </si>
  <si>
    <t>MRPL11</t>
  </si>
  <si>
    <t>D6VRF2; P36521; Q12313; sce:YDL202W</t>
  </si>
  <si>
    <t>[K].SHNDNQKPKEDVESTTDAESK.[G]</t>
  </si>
  <si>
    <t>YDL202W [226-246]</t>
  </si>
  <si>
    <t>YNL062C</t>
  </si>
  <si>
    <t>GCD10 SGDID:S000005006, Chr XIV from 510213-508777, reverse complement, Verified ORF, "Subunit of tRNA (1-methyladenosine) methyltransferase with Gcd14p, required for the modification of the adenine at position 58 in tRNAs, especially tRNAi-Met; first identified as a negative regulator of GCN4 expression"</t>
  </si>
  <si>
    <t>Pf04189</t>
  </si>
  <si>
    <t>855663</t>
  </si>
  <si>
    <t>GCD10</t>
  </si>
  <si>
    <t>D6W1B8; P41814; sce:YNL062C</t>
  </si>
  <si>
    <t>[R].FTPLPKEEAR.[A]</t>
  </si>
  <si>
    <t>YNL062C [317-326]</t>
  </si>
  <si>
    <t>YLR409C</t>
  </si>
  <si>
    <t>UTP21 SGDID:S000004401, Chr XII from 937231-934412, reverse complement, Verified ORF, "Possible U3 snoRNP protein involved in maturation of pre-18S rRNA, based on computational analysis of large-scale protein-protein interaction data"</t>
  </si>
  <si>
    <t>Pf00400, Pf04192</t>
  </si>
  <si>
    <t>851125</t>
  </si>
  <si>
    <t>UTP21</t>
  </si>
  <si>
    <t>D6VZ43; Q06078; sce:YLR409C</t>
  </si>
  <si>
    <t>[R].AVTGISLDGMNR.[K]</t>
  </si>
  <si>
    <t>YLR409C [504-515]</t>
  </si>
  <si>
    <t>YOR361C</t>
  </si>
  <si>
    <t>PRT1 SGDID:S000005888, Chr XV from 1017650-1015359, reverse complement, Verified ORF, "Subunit of the core complex of translation initiation factor 3(eIF3), essential for translation; part of a subcomplex (Prt1p-Rpg1p-Nip1p) that stimulates binding of mRNA and tRNA(i)Met to ribosomes"</t>
  </si>
  <si>
    <t>Pf00076, Pf08662</t>
  </si>
  <si>
    <t>854543</t>
  </si>
  <si>
    <t>PRT1</t>
  </si>
  <si>
    <t>D6W356; P06103; sce:YOR361C</t>
  </si>
  <si>
    <t>[R].FYAPETK.[E]</t>
  </si>
  <si>
    <t>YOR361C [523-529]</t>
  </si>
  <si>
    <t>YDL095W</t>
  </si>
  <si>
    <t>PMT1 SGDID:S000002253, Chr IV from 287059-289512, Verified ORF, "Protein O-mannosyltransferase, transfers mannose residues from dolichyl phosphate-D-mannose to protein serine/threonine residues; acts in a complex with Pmt2p, can instead interact with Pmt3p in some conditions; target for new antifungals"</t>
  </si>
  <si>
    <t>Pf02366, Pf02815, Pf16192</t>
  </si>
  <si>
    <t>851462</t>
  </si>
  <si>
    <t>PMT1</t>
  </si>
  <si>
    <t>D6VRQ4; P33775; sce:YDL095W</t>
  </si>
  <si>
    <t>[K].RVEQDDPVPELDIK.[Q]</t>
  </si>
  <si>
    <t>YDL095W [9-22]</t>
  </si>
  <si>
    <t>YPR046W</t>
  </si>
  <si>
    <t>MCM16 SGDID:S000006250, Chr XVI from 656796-657341, Verified ORF, "Protein involved in kinetochore-microtubule mediated chromosome segregation; binds to centromere DNA"</t>
  </si>
  <si>
    <t>Pf20993</t>
  </si>
  <si>
    <t>856159</t>
  </si>
  <si>
    <t>MCM16</t>
  </si>
  <si>
    <t>D6W454; Q12262; sce:YPR046W</t>
  </si>
  <si>
    <t>[R].AERDELMSK.[L]</t>
  </si>
  <si>
    <t>YPR046W [119-127]</t>
  </si>
  <si>
    <t>================================================================================</t>
  </si>
  <si>
    <t>Processing Step A: Workflow</t>
  </si>
  <si>
    <t>Result name: CN020524_020824_SBY8810</t>
  </si>
  <si>
    <t>Result file: D:\020824_Eclipse\CN020524_020824_PD2_5\CN020524_020824_SBY8810-(1).msf</t>
  </si>
  <si>
    <t>Description: Basic processing workflow with score threshold validation to be used for searches of low complexity samples or employing a small FASTA database. Specify the FASTA database and any additional modifications.</t>
  </si>
  <si>
    <t>Workflow based on template: PWF_Tribrid_Basic_SequestHT_Percolator</t>
  </si>
  <si>
    <t>Creation date: 5/10/2024 11:19:22 AM</t>
  </si>
  <si>
    <t>Created with Discoverer version: 2.5.0.402</t>
  </si>
  <si>
    <t>------------------------------------------------------------------</t>
  </si>
  <si>
    <t>The workflow tree:</t>
  </si>
  <si>
    <t xml:space="preserve">  |-(0) Spectrum Files RC</t>
  </si>
  <si>
    <t xml:space="preserve">    |-(1) Spectrum Selector</t>
  </si>
  <si>
    <t xml:space="preserve">      |-(2) Sequest HT</t>
  </si>
  <si>
    <t xml:space="preserve">        |-(4) Percolator</t>
  </si>
  <si>
    <t xml:space="preserve">          |-(5) IMP-ptmRS</t>
  </si>
  <si>
    <t>Processing node 0: Spectrum Files RC</t>
  </si>
  <si>
    <t>1. Search Settings:</t>
  </si>
  <si>
    <t>- Protein Database:  cRAP_012915_NP.fasta; SGDyeast_20080728.fasta</t>
  </si>
  <si>
    <t>- Precursor Mass Tolerance:  20 ppm</t>
  </si>
  <si>
    <t>- Fragment Mass Tolerance:  0.5 Da</t>
  </si>
  <si>
    <t>- 1. Dynamic Modification:  Oxidation / +15.995 Da (M)</t>
  </si>
  <si>
    <t>- 1. Static Modification:  Carbamidomethyl / +57.021 Da (C)</t>
  </si>
  <si>
    <t>2. Regression Settings:</t>
  </si>
  <si>
    <t>Processing node 1: Spectrum Selector</t>
  </si>
  <si>
    <t>1. General Settings:</t>
  </si>
  <si>
    <t>- Use Isotope Pattern in Precursor Reevaluation:  True</t>
  </si>
  <si>
    <t>2. Spectrum Properties Filter:</t>
  </si>
  <si>
    <t>- Lower RT Limit:  0</t>
  </si>
  <si>
    <t>- Upper RT Limit:  0</t>
  </si>
  <si>
    <t>- First Scan:  0</t>
  </si>
  <si>
    <t>- Last Scan:  0</t>
  </si>
  <si>
    <t>- Lowest Charge State:  0</t>
  </si>
  <si>
    <t>- Highest Charge State:  0</t>
  </si>
  <si>
    <t>- Min. Precursor Mass:  350 Da</t>
  </si>
  <si>
    <t>- Max. Precursor Mass:  5000 Da</t>
  </si>
  <si>
    <t>- Total Intensity Threshold:  0</t>
  </si>
  <si>
    <t>- Minimum Peak Count:  1</t>
  </si>
  <si>
    <t>3. Scan Event Filters:</t>
  </si>
  <si>
    <t>- Min. Collision Energy:  0</t>
  </si>
  <si>
    <t>- Max. Collision Energy:  1000</t>
  </si>
  <si>
    <t>4. Peak Filters:</t>
  </si>
  <si>
    <t>- S/N Threshold (FT-only):  1.5</t>
  </si>
  <si>
    <t>5. Replacements for Unrecognized Properties:</t>
  </si>
  <si>
    <t>- Unrecognized Polarity Replacements:  +</t>
  </si>
  <si>
    <t>- Unrecognized MS Resolution@200 Replacements:  60000</t>
  </si>
  <si>
    <t>- Unrecognized MSn Resolution@200 Replacements:  30000</t>
  </si>
  <si>
    <t>6. Precursor Pattern Extraction:</t>
  </si>
  <si>
    <t>- Precursor Clipping Range Before:  2.5 Da</t>
  </si>
  <si>
    <t>- Precursor Clipping Range After:  5.5 Da</t>
  </si>
  <si>
    <t>Processing node 2: Sequest HT</t>
  </si>
  <si>
    <t>1. Input Data:</t>
  </si>
  <si>
    <t>- Max. Missed Cleavage Sites:  2</t>
  </si>
  <si>
    <t>- Min. Peptide Length:  6</t>
  </si>
  <si>
    <t>- Max. Peptide Length:  144</t>
  </si>
  <si>
    <t>- Max. Number of Peptides Reported:  10</t>
  </si>
  <si>
    <t>2. Tolerances:</t>
  </si>
  <si>
    <t>- Precursor Mass Tolerance:  10 ppm</t>
  </si>
  <si>
    <t>- Fragment Mass Tolerance:  0.6 Da</t>
  </si>
  <si>
    <t>- Use Average Precursor Mass:  False</t>
  </si>
  <si>
    <t>- Use Average Fragment Mass:  False</t>
  </si>
  <si>
    <t>3. Spectrum Matching:</t>
  </si>
  <si>
    <t>- Use Neutral Loss a Ions:  True</t>
  </si>
  <si>
    <t>- Use Neutral Loss b Ions:  True</t>
  </si>
  <si>
    <t>- Use Neutral Loss y Ions:  True</t>
  </si>
  <si>
    <t>- Use Flanking Ions:  True</t>
  </si>
  <si>
    <t>- Weight of a Ions:  0</t>
  </si>
  <si>
    <t>- Weight of b Ions:  1</t>
  </si>
  <si>
    <t>- Weight of c Ions:  0</t>
  </si>
  <si>
    <t>- Weight of x Ions:  0</t>
  </si>
  <si>
    <t>- Weight of y Ions:  1</t>
  </si>
  <si>
    <t>- Weight of z Ions:  0</t>
  </si>
  <si>
    <t>4. Dynamic Modifications:</t>
  </si>
  <si>
    <t>- Max. Equal Modifications Per Peptide:  3</t>
  </si>
  <si>
    <t>- Max. Dynamic Modifications Per Peptide:  4</t>
  </si>
  <si>
    <t>- 2. Dynamic Modification:  Phospho / +79.966 Da (S, T, Y)</t>
  </si>
  <si>
    <t>6. Dynamic Modifications (protein terminus):</t>
  </si>
  <si>
    <t>- 1. N-Terminal Modification:  Acetyl / +42.011 Da (N-Terminus)</t>
  </si>
  <si>
    <t>7. Static Modifications:</t>
  </si>
  <si>
    <t>Processing node 4: Percolator</t>
  </si>
  <si>
    <t>1. Target/Decoy Strategy:</t>
  </si>
  <si>
    <t>2. Input Data:</t>
  </si>
  <si>
    <t>- Maximum Delta Cn:  0.05</t>
  </si>
  <si>
    <t>- Maximum Rank:  0</t>
  </si>
  <si>
    <t>3. FDR Targets:</t>
  </si>
  <si>
    <t>- Target FDR (Strict):  0.01</t>
  </si>
  <si>
    <t>- Target FDR (Relaxed):  0.05</t>
  </si>
  <si>
    <t>Processing node 5: IMP-ptmRS</t>
  </si>
  <si>
    <t>1. Scoring:</t>
  </si>
  <si>
    <t>- PhosphoRS Mode:  False</t>
  </si>
  <si>
    <t>- Report Only PTMs:  True</t>
  </si>
  <si>
    <t>- Use Diagnostic Ions:  True</t>
  </si>
  <si>
    <t>- Use Fragment Mass Tolerance of Search Node:  True</t>
  </si>
  <si>
    <t>- Maximum Peak Depth:  8</t>
  </si>
  <si>
    <t>- Use a mass accuracy correction:  False</t>
  </si>
  <si>
    <t>2. Performance:</t>
  </si>
  <si>
    <t>- Maximum Number of Position Isoforms:  500</t>
  </si>
  <si>
    <t>- Maximum PTMs per peptide:  10</t>
  </si>
  <si>
    <t>Workflow messages:</t>
  </si>
  <si>
    <t>Job Execution:</t>
  </si>
  <si>
    <t>Processing D:\020824_Eclipse\CN020524_020824_PD2_5\CN020524_020824_SBY8810-(1).msf</t>
  </si>
  <si>
    <t>(0) Spectrum Files RC:</t>
  </si>
  <si>
    <t>Start processing file F11: CN020524_020824_SBY8810.raw...</t>
  </si>
  <si>
    <t>Retrieving 132506 spectra took 7 min 41 s</t>
  </si>
  <si>
    <t>There is already an adequate target FASTA index for cRAP_012915_NP(4f7e5b08-e338-4bd6-a9c0-abfe3f9944b3).fasta.</t>
  </si>
  <si>
    <t>There is already an adequate target FASTA index for SGDyeast_20080728(6941213d-9dcd-4eaf-ac7f-f51cfd65cf72).fasta.</t>
  </si>
  <si>
    <t>Start searching spectra (HCD (High Energy Collision Dissociation))...</t>
  </si>
  <si>
    <t>Ise (2.0.0.24, x64) started at 5/10/2024 11:27:08 AM on DESKTOP-2MISEU1 (x64) [36 CPUs] running Microsoft Windows NT 10.0.19045.0 (64bit) [.NET: 4.0.30319.42000]</t>
  </si>
  <si>
    <t xml:space="preserve">Workload level: #parallel tasks: 10 </t>
  </si>
  <si>
    <t>Workload level: #spectra loaded and processed at once: 10000</t>
  </si>
  <si>
    <t>On-Disk search is performed</t>
  </si>
  <si>
    <t>Average search time per spectrum was 0.4 ms.</t>
  </si>
  <si>
    <t>Start reading spectrum results...</t>
  </si>
  <si>
    <t>Start calculating calibration...</t>
  </si>
  <si>
    <t>Processing file F11 took 8 min 49 s.</t>
  </si>
  <si>
    <t>-- Total execution of Spectrum Files RC (0) took 8 min 49 s --</t>
  </si>
  <si>
    <t>(1) Spectrum Selector:</t>
  </si>
  <si>
    <t>Profile spectra are not sent.</t>
  </si>
  <si>
    <t>Reading from file 1 of 1 F11: D:\020824_Eclipse\CN020524_020824_SBY8810.raw (140168 spectra total)</t>
  </si>
  <si>
    <t>(2) Sequest HT:</t>
  </si>
  <si>
    <t>Sequence Database: cRAP_012915_NP.fasta</t>
  </si>
  <si>
    <t>Sequence Database: SGDyeast_20080728.fasta</t>
  </si>
  <si>
    <t>There were 262 invalid spectra in the file F11: D:\020824_Eclipse\CN020524_020824_SBY8810.raw.</t>
  </si>
  <si>
    <t>Sent 126953 spectra from file F11.</t>
  </si>
  <si>
    <t>Sent 126953 spectra from 1 files (processing time: 2 min 38 s).</t>
  </si>
  <si>
    <t>-- Total execution of Spectrum Selector (1) took 5 min 54 s --</t>
  </si>
  <si>
    <t>Storing spectra took 3 min 12 s.</t>
  </si>
  <si>
    <t>Start Sequest HT target search for 126953 spectra (126953 precursors)...</t>
  </si>
  <si>
    <t>Ise (2.0.0.24, x64) started at 5/10/2024 11:34:12 AM on DESKTOP-2MISEU1 (x64) [36 CPUs] running Microsoft Windows NT 10.0.19045.0 (64bit) [.NET: 4.0.30319.42000]</t>
  </si>
  <si>
    <t>Average search time per spectrum was 0.8 ms.</t>
  </si>
  <si>
    <t>Performing target search took 1 min 42 s.</t>
  </si>
  <si>
    <t>Stored 165770 PSMs for 126953 spectra</t>
  </si>
  <si>
    <t>Discarded 503162 peptide(s) that did not match the conditions for protein terminal modifications.</t>
  </si>
  <si>
    <t>Reading search results took 23.6 s.</t>
  </si>
  <si>
    <t>Saving results took 19.6 s.</t>
  </si>
  <si>
    <t>Saving proteins took 1.7 s.</t>
  </si>
  <si>
    <t>Reading results took 45.2 s.</t>
  </si>
  <si>
    <t>There is already an adequate decoy FASTA index for cRAP_012915_NP(4f7e5b08-e338-4bd6-a9c0-abfe3f9944b3)_reversed.fasta.</t>
  </si>
  <si>
    <t>There is already an adequate decoy FASTA index for SGDyeast_20080728(6941213d-9dcd-4eaf-ac7f-f51cfd65cf72)_reversed.fasta.</t>
  </si>
  <si>
    <t>Start Sequest HT decoy search for 126953 spectra (126953 precursors)...</t>
  </si>
  <si>
    <t>Ise (2.0.0.24, x64) started at 5/10/2024 11:36:38 AM on DESKTOP-2MISEU1 (x64) [36 CPUs] running Microsoft Windows NT 10.0.19045.0 (64bit) [.NET: 4.0.30319.42000]</t>
  </si>
  <si>
    <t>Performing decoy search took 1 min 44 s.</t>
  </si>
  <si>
    <t>Stored 332611 decoy PSMs for 126953 spectra</t>
  </si>
  <si>
    <t>Discarded 512258 peptide(s) that did not match the conditions for protein terminal modifications.</t>
  </si>
  <si>
    <t>Reading search results took 26.4 s.</t>
  </si>
  <si>
    <t>Saving results took 16.7 s.</t>
  </si>
  <si>
    <t>Saving proteins took 2.2 s.</t>
  </si>
  <si>
    <t>Reading results took 45.4 s.</t>
  </si>
  <si>
    <t>Finalizing search results...</t>
  </si>
  <si>
    <t>-- Total search time was 5 min 0 s --</t>
  </si>
  <si>
    <t>(4) Percolator:</t>
  </si>
  <si>
    <t>Creating percolator input file with results from Sequest HT (2) took 2 min 28 s.</t>
  </si>
  <si>
    <t>The input file contains 89462 PSMs, 85083 decoy PSMs and 32 features.</t>
  </si>
  <si>
    <t>Generated percolator input for concatenated mode</t>
  </si>
  <si>
    <t>Percolator version 3.05.0, Build Date May 18 2020 02:35:01</t>
  </si>
  <si>
    <t>Copyright (c) 2006-9 University of Washington. All rights reserved.</t>
  </si>
  <si>
    <t>Written by Lukas K├ñll (lukall@u.washington.edu) in the</t>
  </si>
  <si>
    <t>Department of Genome Sciences at the University of Washington.</t>
  </si>
  <si>
    <t>Issued command:</t>
  </si>
  <si>
    <t>C:\Program Files\Thermo\Proteome Discoverer 2.5\Tools\Percolator\win\percolator.exe --num-threads 18 -s -X C:\ProgramData\Thermo\Proteome Discoverer 2.5\Scratch\Job10021\Percol(4)\output2.xml -N 0 -Z -Y C:\ProgramData\Thermo\Proteome Discoverer 2.5\Scratch\Job10021\Percol(4)\input2.tab</t>
  </si>
  <si>
    <t>Started Fri May 10 11:43:02 2024</t>
  </si>
  <si>
    <t>Hyperparameters: selectionFdr=0.01, Cpos=0, Cneg=0, maxNiter=10</t>
  </si>
  <si>
    <t>Reading tab-delimited input from datafile C:\ProgramData\Thermo\Proteome Discoverer 2.5\Scratch\Job10021\Percol(4)\input2.tab</t>
  </si>
  <si>
    <t>Features:</t>
  </si>
  <si>
    <t xml:space="preserve">XCorr Delta Cn From Second PSM Binomial Score Isolation Interference [%] MH+ [Da] Delta Mass [Da] Delta Mass [ppm] Absolute Delta Mass [Da] Absolute Delta Mass [ppm] Peptide Length Is z=1 Is z=2 Is z=3 Is z=4 Is z=5 Is z&gt;5 # Missed Cleavages Log Peptides Matched Log Total Intensity Fraction Matched Intensity [%] Fragment Coverage Series A, B, C [%] Fragment Coverage Series X, Y, Z [%] Log Matched Fragment Series Intensities A, B, C Log Matched Fragment Series Intensities X, Y, Z Longest Sequence Series A, B, C Longest Sequence Series X, Y, Z IQR Fragment Delta Mass [Da] IQR Fragment Delta Mass [ppm] Mean Fragment Delta Mass [Da] Mean Fragment Delta Mass [ppm] Mean Absolute Fragment Delta Mass [Da] Mean Absolute Fragment Delta Mass [ppm] </t>
  </si>
  <si>
    <t>Found 174545 PSMs</t>
  </si>
  <si>
    <t>Separate target and decoy search inputs detected, using target-decoy competition on Percolator scores.</t>
  </si>
  <si>
    <t>Train/test set contains 89462 positives and 85083 negatives, size ratio=1.05147 and pi0=1</t>
  </si>
  <si>
    <t>Selecting Cpos by cross-validation.</t>
  </si>
  <si>
    <t>Selecting Cneg by cross-validation.</t>
  </si>
  <si>
    <t>Split 1:</t>
  </si>
  <si>
    <t>Selected feature 26 as initial direction. Could separate 337 training set positives with q&lt;0.01 in that direction.</t>
  </si>
  <si>
    <t>Split 2:</t>
  </si>
  <si>
    <t>Selected feature 26 as initial direction. Could separate 350 training set positives with q&lt;0.01 in that direction.</t>
  </si>
  <si>
    <t>Split 3:</t>
  </si>
  <si>
    <t>Selected feature 26 as initial direction. Could separate 566 training set positives with q&lt;0.01 in that direction.</t>
  </si>
  <si>
    <t>Found 105 test set positives with q&lt;0.01 in initial direction</t>
  </si>
  <si>
    <t>Reading in data and feature calculation took 5.087 cpu seconds or 5 seconds wall clock time.</t>
  </si>
  <si>
    <t>---Training with Cpos selected by cross validation, Cneg selected by cross validation, initial_fdr=0.01, fdr=0.01</t>
  </si>
  <si>
    <t>Iteration 1:</t>
  </si>
  <si>
    <t>Estimated 2158 PSMs with q&lt;0.01</t>
  </si>
  <si>
    <t>Iteration 2:</t>
  </si>
  <si>
    <t>Estimated 2625 PSMs with q&lt;0.01</t>
  </si>
  <si>
    <t>Iteration 3:</t>
  </si>
  <si>
    <t>Estimated 2832 PSMs with q&lt;0.01</t>
  </si>
  <si>
    <t>Iteration 4:</t>
  </si>
  <si>
    <t>Estimated 2880 PSMs with q&lt;0.01</t>
  </si>
  <si>
    <t>Iteration 5:</t>
  </si>
  <si>
    <t>Estimated 2914 PSMs with q&lt;0.01</t>
  </si>
  <si>
    <t>Iteration 6:</t>
  </si>
  <si>
    <t>Estimated 2944 PSMs with q&lt;0.01</t>
  </si>
  <si>
    <t>Iteration 7:</t>
  </si>
  <si>
    <t>Estimated 2982 PSMs with q&lt;0.01</t>
  </si>
  <si>
    <t>Iteration 8:</t>
  </si>
  <si>
    <t>Estimated 2970 PSMs with q&lt;0.01</t>
  </si>
  <si>
    <t>Iteration 9:</t>
  </si>
  <si>
    <t>Estimated 2974 PSMs with q&lt;0.01</t>
  </si>
  <si>
    <t>Iteration 10:</t>
  </si>
  <si>
    <t>Estimated 2980 PSMs with q&lt;0.01</t>
  </si>
  <si>
    <t>Learned normalized SVM weights for the 3 cross-validation splits:</t>
  </si>
  <si>
    <t xml:space="preserve"> Split1</t>
  </si>
  <si>
    <t xml:space="preserve"> Split2</t>
  </si>
  <si>
    <t xml:space="preserve"> Split3</t>
  </si>
  <si>
    <t>FeatureName</t>
  </si>
  <si>
    <t>XCorr</t>
  </si>
  <si>
    <t>Delta Cn From Second PSM</t>
  </si>
  <si>
    <t>Binomial Score</t>
  </si>
  <si>
    <t>Isolation Interference [%]</t>
  </si>
  <si>
    <t>MH+ [Da]</t>
  </si>
  <si>
    <t>Delta Mass [Da]</t>
  </si>
  <si>
    <t>Delta Mass [ppm]</t>
  </si>
  <si>
    <t>Absolute Delta Mass [Da]</t>
  </si>
  <si>
    <t>Absolute Delta Mass [ppm]</t>
  </si>
  <si>
    <t>Peptide Length</t>
  </si>
  <si>
    <t>Is z=1</t>
  </si>
  <si>
    <t>Is z=2</t>
  </si>
  <si>
    <t>Is z=3</t>
  </si>
  <si>
    <t>Is z=4</t>
  </si>
  <si>
    <t>Is z=5</t>
  </si>
  <si>
    <t>Is z&gt;5</t>
  </si>
  <si>
    <t>Log Peptides Matched</t>
  </si>
  <si>
    <t>Log Total Intensity</t>
  </si>
  <si>
    <t>Fraction Matched Intensity [%]</t>
  </si>
  <si>
    <t>Fragment Coverage Series A, B, C [%]</t>
  </si>
  <si>
    <t>Fragment Coverage Series X, Y, Z [%]</t>
  </si>
  <si>
    <t>Log Matched Fragment Series Intensities A, B, C</t>
  </si>
  <si>
    <t>Log Matched Fragment Series Intensities X, Y, Z</t>
  </si>
  <si>
    <t>Longest Sequence Series A, B, C</t>
  </si>
  <si>
    <t>Longest Sequence Series X, Y, Z</t>
  </si>
  <si>
    <t>IQR Fragment Delta Mass [Da]</t>
  </si>
  <si>
    <t>IQR Fragment Delta Mass [ppm]</t>
  </si>
  <si>
    <t>Mean Fragment Delta Mass [Da]</t>
  </si>
  <si>
    <t>Mean Fragment Delta Mass [ppm]</t>
  </si>
  <si>
    <t>Mean Absolute Fragment Delta Mass [Da]</t>
  </si>
  <si>
    <t>Mean Absolute Fragment Delta Mass [ppm]</t>
  </si>
  <si>
    <t>m0</t>
  </si>
  <si>
    <t>Found 2614 test set PSMs with q&lt;0.01.</t>
  </si>
  <si>
    <t>Selected best-scoring PSM per scan+expMass (target-decoy competition): 61828 target PSMs and 57653 decoy PSMs.</t>
  </si>
  <si>
    <t>Tossing out "redundant" PSMs keeping only the best scoring PSM for each unique peptide.</t>
  </si>
  <si>
    <t>Calculating q values.</t>
  </si>
  <si>
    <t>Final list yields 1787 target peptides with q&lt;0.01.</t>
  </si>
  <si>
    <t>Calculating posterior error probabilities (PEPs).</t>
  </si>
  <si>
    <t>Processing took 18.42 cpu seconds or 18 seconds wall clock time.</t>
  </si>
  <si>
    <t>PSMId</t>
  </si>
  <si>
    <t>score</t>
  </si>
  <si>
    <t>q-value</t>
  </si>
  <si>
    <t>posterior_error_prob</t>
  </si>
  <si>
    <t>peptide</t>
  </si>
  <si>
    <t>proteinIds</t>
  </si>
  <si>
    <t>2656/25 high confident target/decoy peptides were found for Sequest HT (2).</t>
  </si>
  <si>
    <t>1064/160 medium confident target/decoy peptides were found for Sequest HT (2).</t>
  </si>
  <si>
    <t>-- Total execution of Percolator (64Bit) for Sequest HT (2) took 3 min 3 s --</t>
  </si>
  <si>
    <t>(5) IMP-ptmRS:</t>
  </si>
  <si>
    <t>Starting IMP-ptmRS node 2.0, IMP-ptmRS 1.0.0.0 - based on phosphoRS3 Taus T. et al., J. Proteome Res. 2011, 10, 5354-62</t>
  </si>
  <si>
    <t>More nodes and documentations can be found here http://ms.imp.ac.at/?goto=pd-nodes.</t>
  </si>
  <si>
    <t>Scoring with ptmRS (1.0.0.0) for Sequest HT (2) with a fragment ion mass tolerance of 0.6 m/z allowing a maximum of 10 PTMs with neutral loss and 500 isoforms per peptide.</t>
  </si>
  <si>
    <t>(5) Localizing 1xPhospho, elementTarget: S (delta mass: 79.9663, Neutral-losses:H(3) O(4) P - 97.976896)</t>
  </si>
  <si>
    <t>(5) Localizing 1xPhospho, elementTarget: T (delta mass: 79.9663, Neutral-losses:H(3) O(4) P - 97.976896)</t>
  </si>
  <si>
    <t>(5) Localizing 1xPhospho, elementTarget: Y (delta mass: 79.9663, no neutral loss)</t>
  </si>
  <si>
    <t>(5) FITs for CID_CAD: b, y; FITs with NLs: no</t>
  </si>
  <si>
    <t>(5) FITs for HCD: b, y; FITs with NLs: b, y</t>
  </si>
  <si>
    <t>(5) FITs for ECD_ETD: c, zRadical, zPrime; FITs with NLs: no</t>
  </si>
  <si>
    <t>(5) FITs for EThcD: b, y, c, zRadical, zPrime; FITs with NLs: b, y</t>
  </si>
  <si>
    <t xml:space="preserve">(5) Workload level: #spectra: 126953. </t>
  </si>
  <si>
    <t xml:space="preserve">(5) Workload level: #spectra per package: 108000. </t>
  </si>
  <si>
    <t xml:space="preserve">(5) Workload level: #parallel tasks: 36. </t>
  </si>
  <si>
    <t>Writing current ptmRS results to file. Puffer has following size 30000</t>
  </si>
  <si>
    <t>(5) Finished collecting spectra</t>
  </si>
  <si>
    <t>Writing current ptmRS results to file. Puffer has following size 12259</t>
  </si>
  <si>
    <t>-- Total execution of IMP-ptmRS (5) took 6 min 14 s --</t>
  </si>
  <si>
    <t>Finished D:\020824_Eclipse\CN020524_020824_PD2_5\CN020524_020824_SBY8810-(1).msf</t>
  </si>
  <si>
    <t>----- Total Job execution took: 30 min 33 s. -----</t>
  </si>
  <si>
    <t>Consensus Step : Workflow</t>
  </si>
  <si>
    <t>Result file: D:\020824_Eclipse\CN020524_020824_PD2_5\CN020524_020824_SBY8810-(1).pdResult</t>
  </si>
  <si>
    <t>Description: Result filtered for high confident peptides, with annotations from Protein Annotation Server and enhanced modification analysis including peptide isoforms and modification sites.</t>
  </si>
  <si>
    <t>Workflow based on template: CWF_Basic_ModificationAnalysis</t>
  </si>
  <si>
    <t>Creation date: 5/10/2024 11:19:31 AM</t>
  </si>
  <si>
    <t xml:space="preserve">  |-(0) MSF Files</t>
  </si>
  <si>
    <t xml:space="preserve">    |-(1) PSM Grouper</t>
  </si>
  <si>
    <t xml:space="preserve">      |-(2) Peptide Validator</t>
  </si>
  <si>
    <t xml:space="preserve">        |-(3) Peptide and Protein Filter</t>
  </si>
  <si>
    <t xml:space="preserve">          |-(4) Protein Scorer</t>
  </si>
  <si>
    <t xml:space="preserve">            |-(8) Protein FDR Validator</t>
  </si>
  <si>
    <t xml:space="preserve">            |-(5) Protein Grouping</t>
  </si>
  <si>
    <t xml:space="preserve">              |-(6) Modification Sites</t>
  </si>
  <si>
    <t xml:space="preserve">              |-(7) Peptide in Protein Annotation</t>
  </si>
  <si>
    <t xml:space="preserve">          |-(9) Peptide Isoform Grouper</t>
  </si>
  <si>
    <t xml:space="preserve">          |-(10) Protein Annotation</t>
  </si>
  <si>
    <t>Post-processing nodes:</t>
  </si>
  <si>
    <t>--------------------------------</t>
  </si>
  <si>
    <t xml:space="preserve">  |-(11) Display Settings</t>
  </si>
  <si>
    <t xml:space="preserve">  |-(12) Result Statistics</t>
  </si>
  <si>
    <t xml:space="preserve">  |-(13) Data Distributions</t>
  </si>
  <si>
    <t>Processing node 0: MSF Files</t>
  </si>
  <si>
    <t>1. Storage Settings:</t>
  </si>
  <si>
    <t>2. Merging of Identified Peptide and Proteins:</t>
  </si>
  <si>
    <t>3. FASTA Title Line Display:</t>
  </si>
  <si>
    <t>4. PSM Filters:</t>
  </si>
  <si>
    <t>- Maximum Delta Mass:  0 ppm</t>
  </si>
  <si>
    <t>Hidden Parameters:</t>
  </si>
  <si>
    <t>- MSF File(s):  D:\020824_Eclipse\CN020524_020824_PD2_5\CN020524_020824_SBY8810-(1).msf</t>
  </si>
  <si>
    <t>Processing node 1: PSM Grouper</t>
  </si>
  <si>
    <t>1. Peptide Group Modifications:</t>
  </si>
  <si>
    <t>- Site Probability Threshold:  75</t>
  </si>
  <si>
    <t>Processing node 2: Peptide Validator</t>
  </si>
  <si>
    <t>1. General Validation Settings:</t>
  </si>
  <si>
    <t>- Target FDR (Strict) for PSMs:  0.01</t>
  </si>
  <si>
    <t>- Target FDR (Relaxed) for PSMs:  0.05</t>
  </si>
  <si>
    <t>- Target FDR (Strict) for Peptides:  0.01</t>
  </si>
  <si>
    <t>- Target FDR (Relaxed) for Peptides:  0.05</t>
  </si>
  <si>
    <t>2. Specific Validation Settings:</t>
  </si>
  <si>
    <t>- Reset Confidences for Nodes without Decoy Search (Fixed score thresholds):  False</t>
  </si>
  <si>
    <t>Processing node 3: Peptide and Protein Filter</t>
  </si>
  <si>
    <t>1. Peptide Filters:</t>
  </si>
  <si>
    <t>- Keep Lower Confident PSMs:  False</t>
  </si>
  <si>
    <t>- Minimum Peptide Length:  6</t>
  </si>
  <si>
    <t>- Remove Peptides Without Protein Reference:  False</t>
  </si>
  <si>
    <t>2. Protein Filters:</t>
  </si>
  <si>
    <t>- Minimum Number of Peptide Sequences:  1</t>
  </si>
  <si>
    <t>- Count Only Rank 1 Peptides:  False</t>
  </si>
  <si>
    <t>- Count Peptides Only for Top Scored Protein:  False</t>
  </si>
  <si>
    <t>Processing node 4: Protein Scorer</t>
  </si>
  <si>
    <t>No parameters</t>
  </si>
  <si>
    <t>Processing node 8: Protein FDR Validator</t>
  </si>
  <si>
    <t>1. Confidence Thresholds:</t>
  </si>
  <si>
    <t>Processing node 5: Protein Grouping</t>
  </si>
  <si>
    <t>1. Protein Grouping:</t>
  </si>
  <si>
    <t>- Apply strict parsimony principle:  True</t>
  </si>
  <si>
    <t>Processing node 6: Modification Sites</t>
  </si>
  <si>
    <t>1. General:</t>
  </si>
  <si>
    <t>- Only Master Proteins:  True</t>
  </si>
  <si>
    <t>- Motif Radius:  6</t>
  </si>
  <si>
    <t>Processing node 7: Peptide in Protein Annotation</t>
  </si>
  <si>
    <t>1. Flanking Residues:</t>
  </si>
  <si>
    <t>- Annotate Flanking Residues of the Peptide:  True</t>
  </si>
  <si>
    <t>- Number Flanking Residues in Connection Tables:  1</t>
  </si>
  <si>
    <t>2. Modifications in Peptide:</t>
  </si>
  <si>
    <t>3. Modifications in Protein:</t>
  </si>
  <si>
    <t>4. Positions in Protein:</t>
  </si>
  <si>
    <t>Processing node 9: Peptide Isoform Grouper</t>
  </si>
  <si>
    <t>Processing node 10: Protein Annotation</t>
  </si>
  <si>
    <t>1. Annotation Aspects:</t>
  </si>
  <si>
    <t>- 1. Aspect:  Biological Process</t>
  </si>
  <si>
    <t>- 2. Aspect:  Cellular Component</t>
  </si>
  <si>
    <t>- 3. Aspect:  Molecular Function</t>
  </si>
  <si>
    <t>- 4. Aspect:  None</t>
  </si>
  <si>
    <t>- 5. Aspect:  None</t>
  </si>
  <si>
    <t>- 6. Aspect:  None</t>
  </si>
  <si>
    <t>2. Annotation/Pathway Groups:</t>
  </si>
  <si>
    <t>Processing node 11: Display Settings</t>
  </si>
  <si>
    <t>- Filter Set:</t>
  </si>
  <si>
    <t>###   Filter Set MasterProteinFilter.filterset contains the following filters:</t>
  </si>
  <si>
    <t>###   Row Filter for TargetProtein:</t>
  </si>
  <si>
    <t>###   Master is equal to Master</t>
  </si>
  <si>
    <t>###</t>
  </si>
  <si>
    <t>'magellan filter set' 1 'MasterProteinFilter.filterset'  FiltersetProperties 1  'LastFileName' 'C:\Users\frank.berg\Desktop\MasterProteinFilter.filterset' Filter 'TargetProtein' 1 NARY_AND 1 = FilterConditionProperties 1  'NamedComparableFilterCondition/DisplayPropertyHint' 'Master' property 'Thermo.PD.EntityDataFramework.MasterProteinAssessment, Thermo.Magellan.EntityDataFramework' 'IsMasterProtein' constant 'Thermo.PD.EntityDataFramework.MasterProteinAssessment, Thermo.Magellan.EntityDataFramework' 'IsMasterProtein'</t>
  </si>
  <si>
    <t>Processing node 12: Result Statistics</t>
  </si>
  <si>
    <t>Processing node 13: Data Distributions</t>
  </si>
  <si>
    <t>1. ID Distributions (Bottom-up):</t>
  </si>
  <si>
    <t>Processing D:\020824_Eclipse\CN020524_020824_PD2_5\CN020524_020824_SBY8810-(1).pdResult</t>
  </si>
  <si>
    <t>(0) MSF Files:</t>
  </si>
  <si>
    <t>D:\020824_Eclipse\CN020524_020824_PD2_5\CN020524_020824_SBY8810-(1).msf</t>
  </si>
  <si>
    <t>All 1 files are ready for processing.</t>
  </si>
  <si>
    <t>Warnings reported in at least one input processing workflow (check processing summary).</t>
  </si>
  <si>
    <t>Start transferring results of 1 msf files...</t>
  </si>
  <si>
    <t>Transferred 5769 Proteins to result file in 7.5 s.</t>
  </si>
  <si>
    <t>Transferred 5785 Decoy Proteins to result file in 6.5 s.</t>
  </si>
  <si>
    <t>Added 119481 Mass Spectra to result file.</t>
  </si>
  <si>
    <t>Added 8 traces to result file.</t>
  </si>
  <si>
    <t>Added 1 Input Files to result file.</t>
  </si>
  <si>
    <t>Added 63129 PSMs to result file.</t>
  </si>
  <si>
    <t>Added 58807 Decoy PSMs to result file.</t>
  </si>
  <si>
    <t>Added 126953 MS/MS Spectrum Info to result file.</t>
  </si>
  <si>
    <t>Added 126953 Precursors to result file.</t>
  </si>
  <si>
    <t>Added 1 Mass Recalibrations to result file.</t>
  </si>
  <si>
    <t>Added 843 Correction Landmarks to result file.</t>
  </si>
  <si>
    <t>Added 8 Specialized Traces to result file.</t>
  </si>
  <si>
    <t>Copying data took 2 min 0 s.</t>
  </si>
  <si>
    <t>Finding unique sequences took 13.6 s.</t>
  </si>
  <si>
    <t>Filtering proteins took 1.2 s.</t>
  </si>
  <si>
    <t>-- Total execution of MSF Files (0) took 3 min 3 s --</t>
  </si>
  <si>
    <t>(1) PSM Grouper:</t>
  </si>
  <si>
    <t>Grouping 'PSMs'</t>
  </si>
  <si>
    <t>Found 56786 Peptide Groups.</t>
  </si>
  <si>
    <t>Grouping 'Decoy PSMs'</t>
  </si>
  <si>
    <t>Found 54245 Decoy Peptide Groups.</t>
  </si>
  <si>
    <t>-- Total execution of PSM Grouper (1) took 10 min 16 s --</t>
  </si>
  <si>
    <t>(2) Peptide Validator:</t>
  </si>
  <si>
    <t>Start PSM and Peptide validation in 'Automatic (Control peptide level error rate if possible)' mode...</t>
  </si>
  <si>
    <t>Updated PSM confidences in 7.1 s.</t>
  </si>
  <si>
    <t>Use svm score for 'peptide' qvality run.</t>
  </si>
  <si>
    <t>Updated peptide confidences using qvality in 1 min 8 s.</t>
  </si>
  <si>
    <t>Calculating Mascot thresholds.</t>
  </si>
  <si>
    <t>-- Total execution of Peptide Validator (2) took 1 min 16 s --</t>
  </si>
  <si>
    <t>(3) Peptide and Protein Filter:</t>
  </si>
  <si>
    <t>Filter Peptide Groups</t>
  </si>
  <si>
    <t>Filter 1863/56786 Peptide Groups (54923 excluded) and 2530/63129 PSMs (60599 excluded) took 23 s</t>
  </si>
  <si>
    <t>Filtering Proteins</t>
  </si>
  <si>
    <t>Filter 754/5769 Proteins (5015 excluded) took 1.5 s</t>
  </si>
  <si>
    <t>Filter Decoy Peptide Groups</t>
  </si>
  <si>
    <t>Filter 17/54245 Decoy Peptide Groups (54228 excluded) and 17/58807 Decoy PSMs (58790 excluded) took 13 s</t>
  </si>
  <si>
    <t>Filtering Decoy Proteins</t>
  </si>
  <si>
    <t>Filter 17/5785 Decoy Proteins (5768 excluded) took 630.9 ms</t>
  </si>
  <si>
    <t>Updating counts took 41.2 s.</t>
  </si>
  <si>
    <t>-- Total execution of Peptide and Protein Filter (3) took 1 min 21 s --</t>
  </si>
  <si>
    <t>(4) Protein Scorer:</t>
  </si>
  <si>
    <t>Calculating Coverage and Counts</t>
  </si>
  <si>
    <t>Calculated counts and coverages in 653.2 ms.</t>
  </si>
  <si>
    <t>Scoring target proteins</t>
  </si>
  <si>
    <t>Scored 754 proteins in 2.2 s.</t>
  </si>
  <si>
    <t>Scoring decoy proteins</t>
  </si>
  <si>
    <t>Scored 17 decoy proteins in 99.9 ms.</t>
  </si>
  <si>
    <t>-- Total execution of Protein Scorer (4) took 3 s --</t>
  </si>
  <si>
    <t>(8) Protein FDR Validator:</t>
  </si>
  <si>
    <t>Apply confidences based on protein scores of 754 proteins.</t>
  </si>
  <si>
    <t>Calculating Sum PEP Score for Proteins</t>
  </si>
  <si>
    <t>Calculating Sum PEP Score for Decoy Proteins</t>
  </si>
  <si>
    <t>-- Total execution of Protein FDR Validator (8) took 3.6 s --</t>
  </si>
  <si>
    <t>(5) Protein Grouping:</t>
  </si>
  <si>
    <t>Retrieving 592 protein groups took 662.9 ms.</t>
  </si>
  <si>
    <t>Storing, updating and connecting protein groups, PSMs and peptides took 8.1 s.</t>
  </si>
  <si>
    <t>Check 592 protein groups.</t>
  </si>
  <si>
    <t>Applying strict parsimony took 6.2 s.</t>
  </si>
  <si>
    <t>Found 592 protein groups.</t>
  </si>
  <si>
    <t>Retrieving 17 decoy protein groups took 8.2 ms.</t>
  </si>
  <si>
    <t>Storing, updating and connecting protein groups, PSMs and peptides took 3.2 s.</t>
  </si>
  <si>
    <t>Found 17 decoy protein groups.</t>
  </si>
  <si>
    <t>-- Total execution of Protein Grouping (5) took 22.2 s --</t>
  </si>
  <si>
    <t>(9) Peptide Isoform Grouper:</t>
  </si>
  <si>
    <t>Grouping PSMs by modification isoform</t>
  </si>
  <si>
    <t>Found 1875 Peptide Isoforms.</t>
  </si>
  <si>
    <t>Found 17 Decoy Peptide Isoforms.</t>
  </si>
  <si>
    <t>-- Total execution of Peptide Isoform Grouper (9) took 14 min 42 s --</t>
  </si>
  <si>
    <t>(6) Modification Sites:</t>
  </si>
  <si>
    <t>Start extracting Modification Sites.</t>
  </si>
  <si>
    <t>Extracting Modification Sites</t>
  </si>
  <si>
    <t>Annotated PSMs/peptides for 754 proteins.</t>
  </si>
  <si>
    <t>Start connecting Modification Sites with PSMs.</t>
  </si>
  <si>
    <t>Connecting Modification Sites</t>
  </si>
  <si>
    <t>Connected Modification sites with PSMs and Peptide Groups for 754 proteins.</t>
  </si>
  <si>
    <t>Connected Modification sites with PTM Peptide Groups for 754 proteins.</t>
  </si>
  <si>
    <t>-- Total execution of Modification Sites (6) took 21.4 s --</t>
  </si>
  <si>
    <t>(7) Peptide in Protein Annotation:</t>
  </si>
  <si>
    <t>Start retrieving flanking residues and positions...</t>
  </si>
  <si>
    <t>Start annotating peptide groups with flanking residues and positions...</t>
  </si>
  <si>
    <t>Annotate Peptide Groups items</t>
  </si>
  <si>
    <t>Annotate Peptide Isoforms items</t>
  </si>
  <si>
    <t>Start calculating protein coverage...</t>
  </si>
  <si>
    <t>-- Total execution of Peptide in Protein Annotation (7) took 48.4 s --</t>
  </si>
  <si>
    <t>(10) Protein Annotation:</t>
  </si>
  <si>
    <t>Using annotation server https://proteinannotationservice.thermofisher.com/.</t>
  </si>
  <si>
    <t>Protein annotation might take significantly long time if outdated or on-disk FASTA files are used.</t>
  </si>
  <si>
    <t>Save annotations of SGDyeast_20080728.fasta in result file...</t>
  </si>
  <si>
    <t>Start saving annotation descriptions in result file</t>
  </si>
  <si>
    <t>Retrieving annotations from the Proteome Discoverer protein knowledge-base.</t>
  </si>
  <si>
    <t>No chromosome information available, no "Chromosome" column created.</t>
  </si>
  <si>
    <t>Found annotations for 745 of 754 proteins.</t>
  </si>
  <si>
    <t>Found 4391 annotation groups.</t>
  </si>
  <si>
    <t>Found 249 pathway groups.</t>
  </si>
  <si>
    <t>Calculating associated data for annotation and pathway groups.</t>
  </si>
  <si>
    <t>Preparing the annotation and pathway groups for result file</t>
  </si>
  <si>
    <t>-- Total execution of Protein Annotation (10) took 54.6 s --</t>
  </si>
  <si>
    <t>(12) Result Statistics:</t>
  </si>
  <si>
    <t>-- Total execution of Result Statistics (12) took 9.5 s --</t>
  </si>
  <si>
    <t>(11) Display Settings:</t>
  </si>
  <si>
    <t>Applying display filter and layout</t>
  </si>
  <si>
    <t>-- Total execution of Display Settings (11) took 294.7 ms --</t>
  </si>
  <si>
    <t>(13) Data Distributions:</t>
  </si>
  <si>
    <t>Calculating found for samples</t>
  </si>
  <si>
    <t>Calculating found for sample groups</t>
  </si>
  <si>
    <t>-- Total execution of Data Distributions (13) took 5.3 s --</t>
  </si>
  <si>
    <t>Finalizing file took 59.3 s.</t>
  </si>
  <si>
    <t>Finished D:\020824_Eclipse\CN020524_020824_PD2_5\CN020524_020824_SBY8810-(1).pdResult</t>
  </si>
  <si>
    <t>----- Total Job execution took: 34 min 28 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</si>
</sst>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rgb="FF000000"/>
      <name val="Calibri"/>
    </font>
  </fonts>
  <fills count="6">
    <fill>
      <patternFill patternType="none"/>
    </fill>
    <fill>
      <patternFill patternType="gray125"/>
    </fill>
    <fill>
      <patternFill patternType="solid">
        <fgColor rgb="FFA7CDF0"/>
      </patternFill>
    </fill>
    <fill>
      <patternFill patternType="solid">
        <fgColor rgb="FFF0CBA8"/>
      </patternFill>
    </fill>
    <fill>
      <patternFill patternType="solid">
        <fgColor rgb="FFDDEBF7"/>
      </patternFill>
    </fill>
    <fill>
      <patternFill patternType="solid">
        <fgColor rgb="FFFCE4D6"/>
      </patternFill>
    </fill>
  </fills>
  <borders count="2">
    <border>
      <left/>
      <right/>
      <top/>
      <bottom/>
      <diagonal/>
    </border>
    <border>
      <left style="thin">
        <color rgb="FFBFBFBF"/>
      </left>
      <right style="thin">
        <color rgb="FFBFBFBF"/>
      </right>
      <top style="thin">
        <color rgb="FFBFBFBF"/>
      </top>
      <bottom style="thin">
        <color rgb="FFBFBFBF"/>
      </bottom>
      <diagonal/>
    </border>
  </borders>
  <cellStyleXfs count="1">
    <xf numFmtId="0" fontId="0" fillId="0" borderId="0" applyNumberFormat="0" applyFont="0" applyFill="0"/>
  </cellStyleXfs>
  <cellXfs count="6">
    <xf numFmtId="0" fontId="0" fillId="0" borderId="0" xfId="0"/>
    <xf numFmtId="0" fontId="0" fillId="2" borderId="1" xfId="0" applyFill="1" applyBorder="1"/>
    <xf numFmtId="0" fontId="0" fillId="3" borderId="1" xfId="0" applyFill="1" applyBorder="1"/>
    <xf numFmtId="0" fontId="0" fillId="4" borderId="1" xfId="0" applyFill="1" applyBorder="1"/>
    <xf numFmtId="0" fontId="0" fillId="5" borderId="1" xfId="0" applyFill="1" applyBorder="1"/>
    <xf numFmtId="22" fontId="0" fillId="0" borderId="0" xfId="0" applyNumberForma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D3096"/>
  <sheetViews>
    <sheetView tabSelected="1" workbookViewId="0"/>
  </sheetViews>
  <sheetFormatPr baseColWidth="10" defaultColWidth="8.83203125" defaultRowHeight="15" outlineLevelRow="1" x14ac:dyDescent="0.2"/>
  <sheetData>
    <row r="1" spans="1:30"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row>
    <row r="2" spans="1:30" collapsed="1" x14ac:dyDescent="0.2">
      <c r="A2" s="3" t="s">
        <v>30</v>
      </c>
      <c r="B2" s="3" t="s">
        <v>31</v>
      </c>
      <c r="C2" s="3" t="s">
        <v>32</v>
      </c>
      <c r="D2" s="3" t="s">
        <v>33</v>
      </c>
      <c r="E2" s="3">
        <v>0</v>
      </c>
      <c r="F2" s="3">
        <v>177.56700000000001</v>
      </c>
      <c r="G2" s="3">
        <v>56</v>
      </c>
      <c r="H2" s="3">
        <v>51</v>
      </c>
      <c r="I2" s="3">
        <v>58</v>
      </c>
      <c r="J2" s="3">
        <v>109</v>
      </c>
      <c r="K2" s="3">
        <v>51</v>
      </c>
      <c r="L2" s="3">
        <v>691</v>
      </c>
      <c r="M2" s="3">
        <v>80.400000000000006</v>
      </c>
      <c r="N2" s="3">
        <v>8.68</v>
      </c>
      <c r="O2" s="3">
        <v>166.88</v>
      </c>
      <c r="P2" s="3">
        <v>51</v>
      </c>
      <c r="Q2" s="3" t="s">
        <v>34</v>
      </c>
      <c r="R2" s="3" t="s">
        <v>35</v>
      </c>
      <c r="S2" s="3" t="s">
        <v>36</v>
      </c>
      <c r="T2" s="3" t="s">
        <v>37</v>
      </c>
      <c r="U2" s="3" t="s">
        <v>38</v>
      </c>
      <c r="V2" s="3" t="s">
        <v>32</v>
      </c>
      <c r="W2" s="3" t="s">
        <v>39</v>
      </c>
      <c r="X2" s="3" t="s">
        <v>40</v>
      </c>
      <c r="Y2" s="3" t="s">
        <v>41</v>
      </c>
      <c r="Z2" s="3" t="s">
        <v>41</v>
      </c>
      <c r="AA2" s="3">
        <v>0</v>
      </c>
      <c r="AB2" s="3" t="s">
        <v>30</v>
      </c>
      <c r="AC2" s="3">
        <v>1</v>
      </c>
      <c r="AD2" s="3" t="s">
        <v>42</v>
      </c>
    </row>
    <row r="3" spans="1:30" hidden="1" outlineLevel="1" collapsed="1" x14ac:dyDescent="0.2">
      <c r="A3" t="s">
        <v>41</v>
      </c>
      <c r="B3" s="2" t="s">
        <v>43</v>
      </c>
      <c r="C3" s="2" t="s">
        <v>44</v>
      </c>
      <c r="D3" s="2" t="s">
        <v>29</v>
      </c>
      <c r="E3" s="2" t="s">
        <v>45</v>
      </c>
      <c r="F3" s="2" t="s">
        <v>46</v>
      </c>
      <c r="G3" s="2" t="s">
        <v>28</v>
      </c>
      <c r="H3" s="2" t="s">
        <v>47</v>
      </c>
      <c r="I3" s="2" t="s">
        <v>8</v>
      </c>
      <c r="J3" s="2" t="s">
        <v>9</v>
      </c>
      <c r="K3" s="2" t="s">
        <v>48</v>
      </c>
      <c r="L3" s="2" t="s">
        <v>49</v>
      </c>
      <c r="M3" s="2" t="s">
        <v>50</v>
      </c>
      <c r="N3" s="2" t="s">
        <v>51</v>
      </c>
      <c r="O3" s="2" t="s">
        <v>52</v>
      </c>
      <c r="P3" s="2" t="s">
        <v>27</v>
      </c>
      <c r="Q3" s="2" t="s">
        <v>53</v>
      </c>
      <c r="R3" s="2" t="s">
        <v>54</v>
      </c>
      <c r="S3" s="2" t="s">
        <v>55</v>
      </c>
      <c r="T3" s="2" t="s">
        <v>56</v>
      </c>
    </row>
    <row r="4" spans="1:30" hidden="1" outlineLevel="1" collapsed="1" x14ac:dyDescent="0.2">
      <c r="A4" t="s">
        <v>41</v>
      </c>
      <c r="B4" s="4" t="s">
        <v>30</v>
      </c>
      <c r="C4" s="4" t="s">
        <v>57</v>
      </c>
      <c r="D4" s="4" t="s">
        <v>41</v>
      </c>
      <c r="E4" s="4">
        <v>6.5168100000000007E-2</v>
      </c>
      <c r="F4" s="4">
        <v>3.95853E-3</v>
      </c>
      <c r="G4" s="4">
        <v>1</v>
      </c>
      <c r="H4" s="4">
        <v>1</v>
      </c>
      <c r="I4" s="4">
        <v>1</v>
      </c>
      <c r="J4" s="4">
        <v>1</v>
      </c>
      <c r="K4" s="4" t="s">
        <v>32</v>
      </c>
      <c r="L4" s="4" t="s">
        <v>58</v>
      </c>
      <c r="M4" s="4" t="s">
        <v>41</v>
      </c>
      <c r="N4" s="4">
        <v>0</v>
      </c>
      <c r="O4" s="4">
        <v>1239.6691800000001</v>
      </c>
      <c r="P4" s="4" t="s">
        <v>30</v>
      </c>
      <c r="Q4" s="4" t="s">
        <v>30</v>
      </c>
      <c r="R4" s="4">
        <v>3.026E-3</v>
      </c>
      <c r="S4" s="4">
        <v>4.4900000000000002E-2</v>
      </c>
      <c r="T4" s="4">
        <v>1.87</v>
      </c>
    </row>
    <row r="5" spans="1:30" hidden="1" outlineLevel="1" collapsed="1" x14ac:dyDescent="0.2">
      <c r="A5" t="s">
        <v>41</v>
      </c>
      <c r="B5" s="4" t="s">
        <v>30</v>
      </c>
      <c r="C5" s="4" t="s">
        <v>59</v>
      </c>
      <c r="D5" s="4" t="s">
        <v>41</v>
      </c>
      <c r="E5" s="4">
        <v>4.5646600000000002E-2</v>
      </c>
      <c r="F5" s="4">
        <v>2.21053E-3</v>
      </c>
      <c r="G5" s="4">
        <v>1</v>
      </c>
      <c r="H5" s="4">
        <v>1</v>
      </c>
      <c r="I5" s="4">
        <v>1</v>
      </c>
      <c r="J5" s="4">
        <v>1</v>
      </c>
      <c r="K5" s="4" t="s">
        <v>32</v>
      </c>
      <c r="L5" s="4" t="s">
        <v>60</v>
      </c>
      <c r="M5" s="4" t="s">
        <v>41</v>
      </c>
      <c r="N5" s="4">
        <v>2</v>
      </c>
      <c r="O5" s="4">
        <v>1466.7961700000001</v>
      </c>
      <c r="P5" s="4" t="s">
        <v>30</v>
      </c>
      <c r="Q5" s="4" t="s">
        <v>30</v>
      </c>
      <c r="R5" s="4">
        <v>1.714E-3</v>
      </c>
      <c r="S5" s="4">
        <v>3.041E-2</v>
      </c>
      <c r="T5" s="4">
        <v>1.27</v>
      </c>
    </row>
    <row r="6" spans="1:30" hidden="1" outlineLevel="1" collapsed="1" x14ac:dyDescent="0.2">
      <c r="A6" t="s">
        <v>41</v>
      </c>
      <c r="B6" s="4" t="s">
        <v>30</v>
      </c>
      <c r="C6" s="4" t="s">
        <v>61</v>
      </c>
      <c r="D6" s="4" t="s">
        <v>41</v>
      </c>
      <c r="E6" s="4">
        <v>3.6761200000000001E-2</v>
      </c>
      <c r="F6" s="4">
        <v>1.57544E-3</v>
      </c>
      <c r="G6" s="4">
        <v>1</v>
      </c>
      <c r="H6" s="4">
        <v>1</v>
      </c>
      <c r="I6" s="4">
        <v>1</v>
      </c>
      <c r="J6" s="4">
        <v>1</v>
      </c>
      <c r="K6" s="4" t="s">
        <v>32</v>
      </c>
      <c r="L6" s="4" t="s">
        <v>62</v>
      </c>
      <c r="M6" s="4" t="s">
        <v>41</v>
      </c>
      <c r="N6" s="4">
        <v>1</v>
      </c>
      <c r="O6" s="4">
        <v>1188.6470400000001</v>
      </c>
      <c r="P6" s="4" t="s">
        <v>30</v>
      </c>
      <c r="Q6" s="4" t="s">
        <v>30</v>
      </c>
      <c r="R6" s="4">
        <v>1.245E-3</v>
      </c>
      <c r="S6" s="4">
        <v>2.4119999999999999E-2</v>
      </c>
      <c r="T6" s="4">
        <v>1.6</v>
      </c>
    </row>
    <row r="7" spans="1:30" hidden="1" outlineLevel="1" collapsed="1" x14ac:dyDescent="0.2">
      <c r="A7" t="s">
        <v>41</v>
      </c>
      <c r="B7" s="4" t="s">
        <v>30</v>
      </c>
      <c r="C7" s="4" t="s">
        <v>63</v>
      </c>
      <c r="D7" s="4" t="s">
        <v>41</v>
      </c>
      <c r="E7" s="4">
        <v>3.3658100000000003E-2</v>
      </c>
      <c r="F7" s="4">
        <v>1.57544E-3</v>
      </c>
      <c r="G7" s="4">
        <v>1</v>
      </c>
      <c r="H7" s="4">
        <v>1</v>
      </c>
      <c r="I7" s="4">
        <v>1</v>
      </c>
      <c r="J7" s="4">
        <v>1</v>
      </c>
      <c r="K7" s="4" t="s">
        <v>32</v>
      </c>
      <c r="L7" s="4" t="s">
        <v>64</v>
      </c>
      <c r="M7" s="4" t="s">
        <v>41</v>
      </c>
      <c r="N7" s="4">
        <v>1</v>
      </c>
      <c r="O7" s="4">
        <v>1302.6899699999999</v>
      </c>
      <c r="P7" s="4" t="s">
        <v>30</v>
      </c>
      <c r="Q7" s="4" t="s">
        <v>30</v>
      </c>
      <c r="R7" s="4">
        <v>1.245E-3</v>
      </c>
      <c r="S7" s="4">
        <v>2.1940000000000001E-2</v>
      </c>
      <c r="T7" s="4">
        <v>1.88</v>
      </c>
    </row>
    <row r="8" spans="1:30" hidden="1" outlineLevel="1" collapsed="1" x14ac:dyDescent="0.2">
      <c r="A8" t="s">
        <v>41</v>
      </c>
      <c r="B8" s="4" t="s">
        <v>30</v>
      </c>
      <c r="C8" s="4" t="s">
        <v>65</v>
      </c>
      <c r="D8" s="4" t="s">
        <v>41</v>
      </c>
      <c r="E8" s="4">
        <v>1.8201000000000001E-3</v>
      </c>
      <c r="F8" s="4">
        <v>9.4156000000000003E-4</v>
      </c>
      <c r="G8" s="4">
        <v>1</v>
      </c>
      <c r="H8" s="4">
        <v>1</v>
      </c>
      <c r="I8" s="4">
        <v>1</v>
      </c>
      <c r="J8" s="4">
        <v>7</v>
      </c>
      <c r="K8" s="4" t="s">
        <v>32</v>
      </c>
      <c r="L8" s="4" t="s">
        <v>66</v>
      </c>
      <c r="M8" s="4" t="s">
        <v>41</v>
      </c>
      <c r="N8" s="4">
        <v>2</v>
      </c>
      <c r="O8" s="4">
        <v>1932.0648000000001</v>
      </c>
      <c r="P8" s="4" t="s">
        <v>30</v>
      </c>
      <c r="Q8" s="4" t="s">
        <v>30</v>
      </c>
      <c r="R8" s="4">
        <v>7.6860000000000003E-4</v>
      </c>
      <c r="S8" s="4">
        <v>9.2159999999999996E-4</v>
      </c>
      <c r="T8" s="4">
        <v>2.2200000000000002</v>
      </c>
    </row>
    <row r="9" spans="1:30" hidden="1" outlineLevel="1" collapsed="1" x14ac:dyDescent="0.2">
      <c r="A9" t="s">
        <v>41</v>
      </c>
      <c r="B9" s="4" t="s">
        <v>30</v>
      </c>
      <c r="C9" s="4" t="s">
        <v>67</v>
      </c>
      <c r="D9" s="4" t="s">
        <v>41</v>
      </c>
      <c r="E9" s="4">
        <v>5.3656700000000002E-2</v>
      </c>
      <c r="F9" s="4">
        <v>3.95853E-3</v>
      </c>
      <c r="G9" s="4">
        <v>1</v>
      </c>
      <c r="H9" s="4">
        <v>1</v>
      </c>
      <c r="I9" s="4">
        <v>1</v>
      </c>
      <c r="J9" s="4">
        <v>2</v>
      </c>
      <c r="K9" s="4" t="s">
        <v>32</v>
      </c>
      <c r="L9" s="4" t="s">
        <v>68</v>
      </c>
      <c r="M9" s="4" t="s">
        <v>41</v>
      </c>
      <c r="N9" s="4">
        <v>1</v>
      </c>
      <c r="O9" s="4">
        <v>1279.62771</v>
      </c>
      <c r="P9" s="4" t="s">
        <v>30</v>
      </c>
      <c r="Q9" s="4" t="s">
        <v>30</v>
      </c>
      <c r="R9" s="4">
        <v>3.026E-3</v>
      </c>
      <c r="S9" s="4">
        <v>3.6360000000000003E-2</v>
      </c>
      <c r="T9" s="4">
        <v>1.49</v>
      </c>
    </row>
    <row r="10" spans="1:30" hidden="1" outlineLevel="1" collapsed="1" x14ac:dyDescent="0.2">
      <c r="A10" t="s">
        <v>41</v>
      </c>
      <c r="B10" s="4" t="s">
        <v>30</v>
      </c>
      <c r="C10" s="4" t="s">
        <v>69</v>
      </c>
      <c r="D10" s="4" t="s">
        <v>41</v>
      </c>
      <c r="E10" s="4">
        <v>7.1070599999999998E-2</v>
      </c>
      <c r="F10" s="4">
        <v>4.8908199999999997E-3</v>
      </c>
      <c r="G10" s="4">
        <v>1</v>
      </c>
      <c r="H10" s="4">
        <v>1</v>
      </c>
      <c r="I10" s="4">
        <v>1</v>
      </c>
      <c r="J10" s="4">
        <v>1</v>
      </c>
      <c r="K10" s="4" t="s">
        <v>32</v>
      </c>
      <c r="L10" s="4" t="s">
        <v>70</v>
      </c>
      <c r="M10" s="4" t="s">
        <v>41</v>
      </c>
      <c r="N10" s="4">
        <v>0</v>
      </c>
      <c r="O10" s="4">
        <v>1536.8016500000001</v>
      </c>
      <c r="P10" s="4" t="s">
        <v>30</v>
      </c>
      <c r="Q10" s="4" t="s">
        <v>30</v>
      </c>
      <c r="R10" s="4">
        <v>3.7160000000000001E-3</v>
      </c>
      <c r="S10" s="4">
        <v>4.9520000000000002E-2</v>
      </c>
      <c r="T10" s="4">
        <v>1.22</v>
      </c>
    </row>
    <row r="11" spans="1:30" hidden="1" outlineLevel="1" collapsed="1" x14ac:dyDescent="0.2">
      <c r="A11" t="s">
        <v>41</v>
      </c>
      <c r="B11" s="4" t="s">
        <v>30</v>
      </c>
      <c r="C11" s="4" t="s">
        <v>71</v>
      </c>
      <c r="D11" s="4" t="s">
        <v>41</v>
      </c>
      <c r="E11" s="4">
        <v>9.1328500000000002E-6</v>
      </c>
      <c r="F11" s="4">
        <v>9.4156000000000003E-4</v>
      </c>
      <c r="G11" s="4">
        <v>1</v>
      </c>
      <c r="H11" s="4">
        <v>1</v>
      </c>
      <c r="I11" s="4">
        <v>1</v>
      </c>
      <c r="J11" s="4">
        <v>5</v>
      </c>
      <c r="K11" s="4" t="s">
        <v>32</v>
      </c>
      <c r="L11" s="4" t="s">
        <v>72</v>
      </c>
      <c r="M11" s="4" t="s">
        <v>41</v>
      </c>
      <c r="N11" s="4">
        <v>0</v>
      </c>
      <c r="O11" s="4">
        <v>1678.8031000000001</v>
      </c>
      <c r="P11" s="4" t="s">
        <v>30</v>
      </c>
      <c r="Q11" s="4" t="s">
        <v>30</v>
      </c>
      <c r="R11" s="4">
        <v>7.6860000000000003E-4</v>
      </c>
      <c r="S11" s="4">
        <v>2.943E-6</v>
      </c>
      <c r="T11" s="4">
        <v>3.2</v>
      </c>
    </row>
    <row r="12" spans="1:30" hidden="1" outlineLevel="1" collapsed="1" x14ac:dyDescent="0.2">
      <c r="A12" t="s">
        <v>41</v>
      </c>
      <c r="B12" s="4" t="s">
        <v>30</v>
      </c>
      <c r="C12" s="4" t="s">
        <v>73</v>
      </c>
      <c r="D12" s="4" t="s">
        <v>41</v>
      </c>
      <c r="E12" s="4">
        <v>5.2879499999999998E-4</v>
      </c>
      <c r="F12" s="4">
        <v>9.4156000000000003E-4</v>
      </c>
      <c r="G12" s="4">
        <v>1</v>
      </c>
      <c r="H12" s="4">
        <v>1</v>
      </c>
      <c r="I12" s="4">
        <v>1</v>
      </c>
      <c r="J12" s="4">
        <v>2</v>
      </c>
      <c r="K12" s="4" t="s">
        <v>32</v>
      </c>
      <c r="L12" s="4" t="s">
        <v>74</v>
      </c>
      <c r="M12" s="4" t="s">
        <v>41</v>
      </c>
      <c r="N12" s="4">
        <v>1</v>
      </c>
      <c r="O12" s="4">
        <v>1935.94066</v>
      </c>
      <c r="P12" s="4" t="s">
        <v>30</v>
      </c>
      <c r="Q12" s="4" t="s">
        <v>30</v>
      </c>
      <c r="R12" s="4">
        <v>7.6860000000000003E-4</v>
      </c>
      <c r="S12" s="4">
        <v>2.4059999999999999E-4</v>
      </c>
      <c r="T12" s="4">
        <v>2.48</v>
      </c>
    </row>
    <row r="13" spans="1:30" hidden="1" outlineLevel="1" collapsed="1" x14ac:dyDescent="0.2">
      <c r="A13" t="s">
        <v>41</v>
      </c>
      <c r="B13" s="4" t="s">
        <v>30</v>
      </c>
      <c r="C13" s="4" t="s">
        <v>75</v>
      </c>
      <c r="D13" s="4" t="s">
        <v>41</v>
      </c>
      <c r="E13" s="4">
        <v>8.8438000000000003E-2</v>
      </c>
      <c r="F13" s="4">
        <v>7.61943E-3</v>
      </c>
      <c r="G13" s="4">
        <v>1</v>
      </c>
      <c r="H13" s="4">
        <v>1</v>
      </c>
      <c r="I13" s="4">
        <v>1</v>
      </c>
      <c r="J13" s="4">
        <v>1</v>
      </c>
      <c r="K13" s="4" t="s">
        <v>32</v>
      </c>
      <c r="L13" s="4" t="s">
        <v>76</v>
      </c>
      <c r="M13" s="4" t="s">
        <v>41</v>
      </c>
      <c r="N13" s="4">
        <v>2</v>
      </c>
      <c r="O13" s="4">
        <v>2306.1735100000001</v>
      </c>
      <c r="P13" s="4" t="s">
        <v>30</v>
      </c>
      <c r="Q13" s="4" t="s">
        <v>30</v>
      </c>
      <c r="R13" s="4">
        <v>5.7679999999999997E-3</v>
      </c>
      <c r="S13" s="4">
        <v>6.2820000000000001E-2</v>
      </c>
      <c r="T13" s="4">
        <v>2.02</v>
      </c>
    </row>
    <row r="14" spans="1:30" hidden="1" outlineLevel="1" collapsed="1" x14ac:dyDescent="0.2">
      <c r="A14" t="s">
        <v>41</v>
      </c>
      <c r="B14" s="4" t="s">
        <v>30</v>
      </c>
      <c r="C14" s="4" t="s">
        <v>77</v>
      </c>
      <c r="D14" s="4" t="s">
        <v>41</v>
      </c>
      <c r="E14" s="4">
        <v>5.9837300000000003E-4</v>
      </c>
      <c r="F14" s="4">
        <v>9.4156000000000003E-4</v>
      </c>
      <c r="G14" s="4">
        <v>1</v>
      </c>
      <c r="H14" s="4">
        <v>1</v>
      </c>
      <c r="I14" s="4">
        <v>1</v>
      </c>
      <c r="J14" s="4">
        <v>2</v>
      </c>
      <c r="K14" s="4" t="s">
        <v>32</v>
      </c>
      <c r="L14" s="4" t="s">
        <v>78</v>
      </c>
      <c r="M14" s="4" t="s">
        <v>41</v>
      </c>
      <c r="N14" s="4">
        <v>1</v>
      </c>
      <c r="O14" s="4">
        <v>1468.7390499999999</v>
      </c>
      <c r="P14" s="4" t="s">
        <v>30</v>
      </c>
      <c r="Q14" s="4" t="s">
        <v>30</v>
      </c>
      <c r="R14" s="4">
        <v>7.6860000000000003E-4</v>
      </c>
      <c r="S14" s="4">
        <v>2.7559999999999998E-4</v>
      </c>
      <c r="T14" s="4">
        <v>2.83</v>
      </c>
    </row>
    <row r="15" spans="1:30" hidden="1" outlineLevel="1" collapsed="1" x14ac:dyDescent="0.2">
      <c r="A15" t="s">
        <v>41</v>
      </c>
      <c r="B15" s="4" t="s">
        <v>30</v>
      </c>
      <c r="C15" s="4" t="s">
        <v>79</v>
      </c>
      <c r="D15" s="4" t="s">
        <v>41</v>
      </c>
      <c r="E15" s="4">
        <v>4.1296799999999999E-4</v>
      </c>
      <c r="F15" s="4">
        <v>9.4156000000000003E-4</v>
      </c>
      <c r="G15" s="4">
        <v>1</v>
      </c>
      <c r="H15" s="4">
        <v>1</v>
      </c>
      <c r="I15" s="4">
        <v>1</v>
      </c>
      <c r="J15" s="4">
        <v>2</v>
      </c>
      <c r="K15" s="4" t="s">
        <v>32</v>
      </c>
      <c r="L15" s="4" t="s">
        <v>80</v>
      </c>
      <c r="M15" s="4" t="s">
        <v>41</v>
      </c>
      <c r="N15" s="4">
        <v>2</v>
      </c>
      <c r="O15" s="4">
        <v>2064.0356200000001</v>
      </c>
      <c r="P15" s="4" t="s">
        <v>30</v>
      </c>
      <c r="Q15" s="4" t="s">
        <v>30</v>
      </c>
      <c r="R15" s="4">
        <v>7.6860000000000003E-4</v>
      </c>
      <c r="S15" s="4">
        <v>1.8369999999999999E-4</v>
      </c>
      <c r="T15" s="4">
        <v>3.57</v>
      </c>
    </row>
    <row r="16" spans="1:30" hidden="1" outlineLevel="1" collapsed="1" x14ac:dyDescent="0.2">
      <c r="A16" t="s">
        <v>41</v>
      </c>
      <c r="B16" s="4" t="s">
        <v>30</v>
      </c>
      <c r="C16" s="4" t="s">
        <v>81</v>
      </c>
      <c r="D16" s="4" t="s">
        <v>41</v>
      </c>
      <c r="E16" s="4">
        <v>8.5006200000000004E-2</v>
      </c>
      <c r="F16" s="4">
        <v>5.9830200000000004E-3</v>
      </c>
      <c r="G16" s="4">
        <v>1</v>
      </c>
      <c r="H16" s="4">
        <v>1</v>
      </c>
      <c r="I16" s="4">
        <v>1</v>
      </c>
      <c r="J16" s="4">
        <v>1</v>
      </c>
      <c r="K16" s="4" t="s">
        <v>32</v>
      </c>
      <c r="L16" s="4" t="s">
        <v>82</v>
      </c>
      <c r="M16" s="4" t="s">
        <v>41</v>
      </c>
      <c r="N16" s="4">
        <v>2</v>
      </c>
      <c r="O16" s="4">
        <v>1934.9930300000001</v>
      </c>
      <c r="P16" s="4" t="s">
        <v>30</v>
      </c>
      <c r="Q16" s="4" t="s">
        <v>30</v>
      </c>
      <c r="R16" s="4">
        <v>4.535E-3</v>
      </c>
      <c r="S16" s="4">
        <v>6.0060000000000002E-2</v>
      </c>
      <c r="T16" s="4">
        <v>2.14</v>
      </c>
    </row>
    <row r="17" spans="1:20" hidden="1" outlineLevel="1" collapsed="1" x14ac:dyDescent="0.2">
      <c r="A17" t="s">
        <v>41</v>
      </c>
      <c r="B17" s="4" t="s">
        <v>30</v>
      </c>
      <c r="C17" s="4" t="s">
        <v>83</v>
      </c>
      <c r="D17" s="4" t="s">
        <v>41</v>
      </c>
      <c r="E17" s="4">
        <v>4.3245600000000002E-2</v>
      </c>
      <c r="F17" s="4">
        <v>2.21053E-3</v>
      </c>
      <c r="G17" s="4">
        <v>1</v>
      </c>
      <c r="H17" s="4">
        <v>1</v>
      </c>
      <c r="I17" s="4">
        <v>1</v>
      </c>
      <c r="J17" s="4">
        <v>2</v>
      </c>
      <c r="K17" s="4" t="s">
        <v>32</v>
      </c>
      <c r="L17" s="4" t="s">
        <v>84</v>
      </c>
      <c r="M17" s="4" t="s">
        <v>41</v>
      </c>
      <c r="N17" s="4">
        <v>1</v>
      </c>
      <c r="O17" s="4">
        <v>1175.64527</v>
      </c>
      <c r="P17" s="4" t="s">
        <v>30</v>
      </c>
      <c r="Q17" s="4" t="s">
        <v>30</v>
      </c>
      <c r="R17" s="4">
        <v>1.714E-3</v>
      </c>
      <c r="S17" s="4">
        <v>2.8729999999999999E-2</v>
      </c>
      <c r="T17" s="4">
        <v>1.73</v>
      </c>
    </row>
    <row r="18" spans="1:20" hidden="1" outlineLevel="1" collapsed="1" x14ac:dyDescent="0.2">
      <c r="A18" t="s">
        <v>41</v>
      </c>
      <c r="B18" s="4" t="s">
        <v>30</v>
      </c>
      <c r="C18" s="4" t="s">
        <v>83</v>
      </c>
      <c r="D18" s="4" t="s">
        <v>85</v>
      </c>
      <c r="E18" s="4">
        <v>2.8787299999999998E-2</v>
      </c>
      <c r="F18" s="4">
        <v>1.57544E-3</v>
      </c>
      <c r="G18" s="4">
        <v>1</v>
      </c>
      <c r="H18" s="4">
        <v>1</v>
      </c>
      <c r="I18" s="4">
        <v>1</v>
      </c>
      <c r="J18" s="4">
        <v>6</v>
      </c>
      <c r="K18" s="4" t="s">
        <v>32</v>
      </c>
      <c r="L18" s="4" t="s">
        <v>84</v>
      </c>
      <c r="M18" s="4" t="s">
        <v>41</v>
      </c>
      <c r="N18" s="4">
        <v>1</v>
      </c>
      <c r="O18" s="4">
        <v>1191.6401800000001</v>
      </c>
      <c r="P18" s="4" t="s">
        <v>30</v>
      </c>
      <c r="Q18" s="4" t="s">
        <v>30</v>
      </c>
      <c r="R18" s="4">
        <v>1.245E-3</v>
      </c>
      <c r="S18" s="4">
        <v>1.8489999999999999E-2</v>
      </c>
      <c r="T18" s="4">
        <v>2.13</v>
      </c>
    </row>
    <row r="19" spans="1:20" hidden="1" outlineLevel="1" collapsed="1" x14ac:dyDescent="0.2">
      <c r="A19" t="s">
        <v>41</v>
      </c>
      <c r="B19" s="4" t="s">
        <v>30</v>
      </c>
      <c r="C19" s="4" t="s">
        <v>86</v>
      </c>
      <c r="D19" s="4" t="s">
        <v>41</v>
      </c>
      <c r="E19" s="4">
        <v>3.0669400000000002E-3</v>
      </c>
      <c r="F19" s="4">
        <v>9.4156000000000003E-4</v>
      </c>
      <c r="G19" s="4">
        <v>1</v>
      </c>
      <c r="H19" s="4">
        <v>1</v>
      </c>
      <c r="I19" s="4">
        <v>1</v>
      </c>
      <c r="J19" s="4">
        <v>1</v>
      </c>
      <c r="K19" s="4" t="s">
        <v>32</v>
      </c>
      <c r="L19" s="4" t="s">
        <v>87</v>
      </c>
      <c r="M19" s="4" t="s">
        <v>41</v>
      </c>
      <c r="N19" s="4">
        <v>2</v>
      </c>
      <c r="O19" s="4">
        <v>1404.78791</v>
      </c>
      <c r="P19" s="4" t="s">
        <v>30</v>
      </c>
      <c r="Q19" s="4" t="s">
        <v>30</v>
      </c>
      <c r="R19" s="4">
        <v>7.6860000000000003E-4</v>
      </c>
      <c r="S19" s="4">
        <v>1.6199999999999999E-3</v>
      </c>
      <c r="T19" s="4">
        <v>1.92</v>
      </c>
    </row>
    <row r="20" spans="1:20" hidden="1" outlineLevel="1" collapsed="1" x14ac:dyDescent="0.2">
      <c r="A20" t="s">
        <v>41</v>
      </c>
      <c r="B20" s="4" t="s">
        <v>30</v>
      </c>
      <c r="C20" s="4" t="s">
        <v>88</v>
      </c>
      <c r="D20" s="4" t="s">
        <v>41</v>
      </c>
      <c r="E20" s="4">
        <v>1.0726900000000001E-3</v>
      </c>
      <c r="F20" s="4">
        <v>9.4156000000000003E-4</v>
      </c>
      <c r="G20" s="4">
        <v>1</v>
      </c>
      <c r="H20" s="4">
        <v>1</v>
      </c>
      <c r="I20" s="4">
        <v>1</v>
      </c>
      <c r="J20" s="4">
        <v>1</v>
      </c>
      <c r="K20" s="4" t="s">
        <v>32</v>
      </c>
      <c r="L20" s="4" t="s">
        <v>89</v>
      </c>
      <c r="M20" s="4" t="s">
        <v>41</v>
      </c>
      <c r="N20" s="4">
        <v>1</v>
      </c>
      <c r="O20" s="4">
        <v>1228.68958</v>
      </c>
      <c r="P20" s="4" t="s">
        <v>30</v>
      </c>
      <c r="Q20" s="4" t="s">
        <v>30</v>
      </c>
      <c r="R20" s="4">
        <v>7.6860000000000003E-4</v>
      </c>
      <c r="S20" s="4">
        <v>5.1650000000000003E-4</v>
      </c>
      <c r="T20" s="4">
        <v>2.15</v>
      </c>
    </row>
    <row r="21" spans="1:20" hidden="1" outlineLevel="1" collapsed="1" x14ac:dyDescent="0.2">
      <c r="A21" t="s">
        <v>41</v>
      </c>
      <c r="B21" s="4" t="s">
        <v>30</v>
      </c>
      <c r="C21" s="4" t="s">
        <v>90</v>
      </c>
      <c r="D21" s="4" t="s">
        <v>91</v>
      </c>
      <c r="E21" s="4">
        <v>1.89917E-2</v>
      </c>
      <c r="F21" s="4">
        <v>9.4156000000000003E-4</v>
      </c>
      <c r="G21" s="4">
        <v>1</v>
      </c>
      <c r="H21" s="4">
        <v>1</v>
      </c>
      <c r="I21" s="4">
        <v>1</v>
      </c>
      <c r="J21" s="4">
        <v>1</v>
      </c>
      <c r="K21" s="4" t="s">
        <v>32</v>
      </c>
      <c r="L21" s="4" t="s">
        <v>92</v>
      </c>
      <c r="M21" s="4" t="s">
        <v>41</v>
      </c>
      <c r="N21" s="4">
        <v>1</v>
      </c>
      <c r="O21" s="4">
        <v>1035.53907</v>
      </c>
      <c r="P21" s="4" t="s">
        <v>30</v>
      </c>
      <c r="Q21" s="4" t="s">
        <v>30</v>
      </c>
      <c r="R21" s="4">
        <v>7.6860000000000003E-4</v>
      </c>
      <c r="S21" s="4">
        <v>1.174E-2</v>
      </c>
      <c r="T21" s="4">
        <v>1.29</v>
      </c>
    </row>
    <row r="22" spans="1:20" hidden="1" outlineLevel="1" collapsed="1" x14ac:dyDescent="0.2">
      <c r="A22" t="s">
        <v>41</v>
      </c>
      <c r="B22" s="4" t="s">
        <v>30</v>
      </c>
      <c r="C22" s="4" t="s">
        <v>93</v>
      </c>
      <c r="D22" s="4" t="s">
        <v>41</v>
      </c>
      <c r="E22" s="4">
        <v>1.7586800000000001E-3</v>
      </c>
      <c r="F22" s="4">
        <v>9.4156000000000003E-4</v>
      </c>
      <c r="G22" s="4">
        <v>1</v>
      </c>
      <c r="H22" s="4">
        <v>1</v>
      </c>
      <c r="I22" s="4">
        <v>1</v>
      </c>
      <c r="J22" s="4">
        <v>2</v>
      </c>
      <c r="K22" s="4" t="s">
        <v>32</v>
      </c>
      <c r="L22" s="4" t="s">
        <v>94</v>
      </c>
      <c r="M22" s="4" t="s">
        <v>41</v>
      </c>
      <c r="N22" s="4">
        <v>2</v>
      </c>
      <c r="O22" s="4">
        <v>1147.63912</v>
      </c>
      <c r="P22" s="4" t="s">
        <v>30</v>
      </c>
      <c r="Q22" s="4" t="s">
        <v>30</v>
      </c>
      <c r="R22" s="4">
        <v>7.6860000000000003E-4</v>
      </c>
      <c r="S22" s="4">
        <v>8.8630000000000002E-4</v>
      </c>
      <c r="T22" s="4">
        <v>2.5</v>
      </c>
    </row>
    <row r="23" spans="1:20" hidden="1" outlineLevel="1" collapsed="1" x14ac:dyDescent="0.2">
      <c r="A23" t="s">
        <v>41</v>
      </c>
      <c r="B23" s="4" t="s">
        <v>30</v>
      </c>
      <c r="C23" s="4" t="s">
        <v>95</v>
      </c>
      <c r="D23" s="4" t="s">
        <v>41</v>
      </c>
      <c r="E23" s="4">
        <v>2.2069499999999999E-2</v>
      </c>
      <c r="F23" s="4">
        <v>9.4156000000000003E-4</v>
      </c>
      <c r="G23" s="4">
        <v>1</v>
      </c>
      <c r="H23" s="4">
        <v>1</v>
      </c>
      <c r="I23" s="4">
        <v>1</v>
      </c>
      <c r="J23" s="4">
        <v>1</v>
      </c>
      <c r="K23" s="4" t="s">
        <v>32</v>
      </c>
      <c r="L23" s="4" t="s">
        <v>96</v>
      </c>
      <c r="M23" s="4" t="s">
        <v>41</v>
      </c>
      <c r="N23" s="4">
        <v>2</v>
      </c>
      <c r="O23" s="4">
        <v>2493.24674</v>
      </c>
      <c r="P23" s="4" t="s">
        <v>30</v>
      </c>
      <c r="Q23" s="4" t="s">
        <v>30</v>
      </c>
      <c r="R23" s="4">
        <v>7.6860000000000003E-4</v>
      </c>
      <c r="S23" s="4">
        <v>1.38E-2</v>
      </c>
      <c r="T23" s="4">
        <v>2.63</v>
      </c>
    </row>
    <row r="24" spans="1:20" hidden="1" outlineLevel="1" collapsed="1" x14ac:dyDescent="0.2">
      <c r="A24" t="s">
        <v>41</v>
      </c>
      <c r="B24" s="4" t="s">
        <v>30</v>
      </c>
      <c r="C24" s="4" t="s">
        <v>97</v>
      </c>
      <c r="D24" s="4" t="s">
        <v>41</v>
      </c>
      <c r="E24" s="4">
        <v>1.6565300000000002E-2</v>
      </c>
      <c r="F24" s="4">
        <v>9.4156000000000003E-4</v>
      </c>
      <c r="G24" s="4">
        <v>1</v>
      </c>
      <c r="H24" s="4">
        <v>1</v>
      </c>
      <c r="I24" s="4">
        <v>1</v>
      </c>
      <c r="J24" s="4">
        <v>2</v>
      </c>
      <c r="K24" s="4" t="s">
        <v>32</v>
      </c>
      <c r="L24" s="4" t="s">
        <v>98</v>
      </c>
      <c r="M24" s="4" t="s">
        <v>41</v>
      </c>
      <c r="N24" s="4">
        <v>1</v>
      </c>
      <c r="O24" s="4">
        <v>1906.0908899999999</v>
      </c>
      <c r="P24" s="4" t="s">
        <v>30</v>
      </c>
      <c r="Q24" s="4" t="s">
        <v>30</v>
      </c>
      <c r="R24" s="4">
        <v>7.6860000000000003E-4</v>
      </c>
      <c r="S24" s="4">
        <v>1.009E-2</v>
      </c>
      <c r="T24" s="4">
        <v>2.78</v>
      </c>
    </row>
    <row r="25" spans="1:20" hidden="1" outlineLevel="1" collapsed="1" x14ac:dyDescent="0.2">
      <c r="A25" t="s">
        <v>41</v>
      </c>
      <c r="B25" s="4" t="s">
        <v>30</v>
      </c>
      <c r="C25" s="4" t="s">
        <v>99</v>
      </c>
      <c r="D25" s="4" t="s">
        <v>41</v>
      </c>
      <c r="E25" s="4">
        <v>3.52955E-2</v>
      </c>
      <c r="F25" s="4">
        <v>1.57544E-3</v>
      </c>
      <c r="G25" s="4">
        <v>1</v>
      </c>
      <c r="H25" s="4">
        <v>1</v>
      </c>
      <c r="I25" s="4">
        <v>1</v>
      </c>
      <c r="J25" s="4">
        <v>1</v>
      </c>
      <c r="K25" s="4" t="s">
        <v>32</v>
      </c>
      <c r="L25" s="4" t="s">
        <v>100</v>
      </c>
      <c r="M25" s="4" t="s">
        <v>41</v>
      </c>
      <c r="N25" s="4">
        <v>2</v>
      </c>
      <c r="O25" s="4">
        <v>1544.8894</v>
      </c>
      <c r="P25" s="4" t="s">
        <v>30</v>
      </c>
      <c r="Q25" s="4" t="s">
        <v>30</v>
      </c>
      <c r="R25" s="4">
        <v>1.245E-3</v>
      </c>
      <c r="S25" s="4">
        <v>2.3029999999999998E-2</v>
      </c>
      <c r="T25" s="4">
        <v>1.61</v>
      </c>
    </row>
    <row r="26" spans="1:20" hidden="1" outlineLevel="1" collapsed="1" x14ac:dyDescent="0.2">
      <c r="A26" t="s">
        <v>41</v>
      </c>
      <c r="B26" s="4" t="s">
        <v>30</v>
      </c>
      <c r="C26" s="4" t="s">
        <v>101</v>
      </c>
      <c r="D26" s="4" t="s">
        <v>41</v>
      </c>
      <c r="E26" s="4">
        <v>4.1199499999999998E-3</v>
      </c>
      <c r="F26" s="4">
        <v>9.4156000000000003E-4</v>
      </c>
      <c r="G26" s="4">
        <v>1</v>
      </c>
      <c r="H26" s="4">
        <v>1</v>
      </c>
      <c r="I26" s="4">
        <v>1</v>
      </c>
      <c r="J26" s="4">
        <v>1</v>
      </c>
      <c r="K26" s="4" t="s">
        <v>32</v>
      </c>
      <c r="L26" s="4" t="s">
        <v>102</v>
      </c>
      <c r="M26" s="4" t="s">
        <v>41</v>
      </c>
      <c r="N26" s="4">
        <v>0</v>
      </c>
      <c r="O26" s="4">
        <v>1016.50071</v>
      </c>
      <c r="P26" s="4" t="s">
        <v>30</v>
      </c>
      <c r="Q26" s="4" t="s">
        <v>30</v>
      </c>
      <c r="R26" s="4">
        <v>7.6860000000000003E-4</v>
      </c>
      <c r="S26" s="4">
        <v>2.2279999999999999E-3</v>
      </c>
      <c r="T26" s="4">
        <v>2.27</v>
      </c>
    </row>
    <row r="27" spans="1:20" hidden="1" outlineLevel="1" collapsed="1" x14ac:dyDescent="0.2">
      <c r="A27" t="s">
        <v>41</v>
      </c>
      <c r="B27" s="4" t="s">
        <v>30</v>
      </c>
      <c r="C27" s="4" t="s">
        <v>103</v>
      </c>
      <c r="D27" s="4" t="s">
        <v>41</v>
      </c>
      <c r="E27" s="4">
        <v>6.9400299999999998E-3</v>
      </c>
      <c r="F27" s="4">
        <v>9.4156000000000003E-4</v>
      </c>
      <c r="G27" s="4">
        <v>1</v>
      </c>
      <c r="H27" s="4">
        <v>1</v>
      </c>
      <c r="I27" s="4">
        <v>1</v>
      </c>
      <c r="J27" s="4">
        <v>1</v>
      </c>
      <c r="K27" s="4" t="s">
        <v>32</v>
      </c>
      <c r="L27" s="4" t="s">
        <v>104</v>
      </c>
      <c r="M27" s="4" t="s">
        <v>41</v>
      </c>
      <c r="N27" s="4">
        <v>0</v>
      </c>
      <c r="O27" s="4">
        <v>1047.5503100000001</v>
      </c>
      <c r="P27" s="4" t="s">
        <v>30</v>
      </c>
      <c r="Q27" s="4" t="s">
        <v>30</v>
      </c>
      <c r="R27" s="4">
        <v>7.6860000000000003E-4</v>
      </c>
      <c r="S27" s="4">
        <v>3.9189999999999997E-3</v>
      </c>
      <c r="T27" s="4">
        <v>1.2</v>
      </c>
    </row>
    <row r="28" spans="1:20" hidden="1" outlineLevel="1" collapsed="1" x14ac:dyDescent="0.2">
      <c r="A28" t="s">
        <v>41</v>
      </c>
      <c r="B28" s="4" t="s">
        <v>30</v>
      </c>
      <c r="C28" s="4" t="s">
        <v>103</v>
      </c>
      <c r="D28" s="4" t="s">
        <v>105</v>
      </c>
      <c r="E28" s="4">
        <v>1.22218E-3</v>
      </c>
      <c r="F28" s="4">
        <v>9.4156000000000003E-4</v>
      </c>
      <c r="G28" s="4">
        <v>1</v>
      </c>
      <c r="H28" s="4">
        <v>1</v>
      </c>
      <c r="I28" s="4">
        <v>1</v>
      </c>
      <c r="J28" s="4">
        <v>4</v>
      </c>
      <c r="K28" s="4" t="s">
        <v>32</v>
      </c>
      <c r="L28" s="4" t="s">
        <v>104</v>
      </c>
      <c r="M28" s="4" t="s">
        <v>41</v>
      </c>
      <c r="N28" s="4">
        <v>0</v>
      </c>
      <c r="O28" s="4">
        <v>1063.54522</v>
      </c>
      <c r="P28" s="4" t="s">
        <v>30</v>
      </c>
      <c r="Q28" s="4" t="s">
        <v>30</v>
      </c>
      <c r="R28" s="4">
        <v>7.6860000000000003E-4</v>
      </c>
      <c r="S28" s="4">
        <v>5.9869999999999997E-4</v>
      </c>
      <c r="T28" s="4">
        <v>1.98</v>
      </c>
    </row>
    <row r="29" spans="1:20" hidden="1" outlineLevel="1" collapsed="1" x14ac:dyDescent="0.2">
      <c r="A29" t="s">
        <v>41</v>
      </c>
      <c r="B29" s="4" t="s">
        <v>30</v>
      </c>
      <c r="C29" s="4" t="s">
        <v>106</v>
      </c>
      <c r="D29" s="4" t="s">
        <v>41</v>
      </c>
      <c r="E29" s="4">
        <v>0.102171</v>
      </c>
      <c r="F29" s="4">
        <v>8.96893E-3</v>
      </c>
      <c r="G29" s="4">
        <v>1</v>
      </c>
      <c r="H29" s="4">
        <v>1</v>
      </c>
      <c r="I29" s="4">
        <v>1</v>
      </c>
      <c r="J29" s="4">
        <v>1</v>
      </c>
      <c r="K29" s="4" t="s">
        <v>32</v>
      </c>
      <c r="L29" s="4" t="s">
        <v>107</v>
      </c>
      <c r="M29" s="4" t="s">
        <v>41</v>
      </c>
      <c r="N29" s="4">
        <v>1</v>
      </c>
      <c r="O29" s="4">
        <v>1276.6929500000001</v>
      </c>
      <c r="P29" s="4" t="s">
        <v>30</v>
      </c>
      <c r="Q29" s="4" t="s">
        <v>30</v>
      </c>
      <c r="R29" s="4">
        <v>6.7429999999999999E-3</v>
      </c>
      <c r="S29" s="4">
        <v>7.3690000000000005E-2</v>
      </c>
      <c r="T29" s="4">
        <v>1.69</v>
      </c>
    </row>
    <row r="30" spans="1:20" hidden="1" outlineLevel="1" collapsed="1" x14ac:dyDescent="0.2">
      <c r="A30" t="s">
        <v>41</v>
      </c>
      <c r="B30" s="4" t="s">
        <v>30</v>
      </c>
      <c r="C30" s="4" t="s">
        <v>108</v>
      </c>
      <c r="D30" s="4" t="s">
        <v>41</v>
      </c>
      <c r="E30" s="4">
        <v>3.7516399999999998E-2</v>
      </c>
      <c r="F30" s="4">
        <v>1.57544E-3</v>
      </c>
      <c r="G30" s="4">
        <v>1</v>
      </c>
      <c r="H30" s="4">
        <v>1</v>
      </c>
      <c r="I30" s="4">
        <v>1</v>
      </c>
      <c r="J30" s="4">
        <v>1</v>
      </c>
      <c r="K30" s="4" t="s">
        <v>32</v>
      </c>
      <c r="L30" s="4" t="s">
        <v>109</v>
      </c>
      <c r="M30" s="4" t="s">
        <v>41</v>
      </c>
      <c r="N30" s="4">
        <v>0</v>
      </c>
      <c r="O30" s="4">
        <v>1534.78466</v>
      </c>
      <c r="P30" s="4" t="s">
        <v>30</v>
      </c>
      <c r="Q30" s="4" t="s">
        <v>30</v>
      </c>
      <c r="R30" s="4">
        <v>1.245E-3</v>
      </c>
      <c r="S30" s="4">
        <v>2.4709999999999999E-2</v>
      </c>
      <c r="T30" s="4">
        <v>1.71</v>
      </c>
    </row>
    <row r="31" spans="1:20" hidden="1" outlineLevel="1" collapsed="1" x14ac:dyDescent="0.2">
      <c r="A31" t="s">
        <v>41</v>
      </c>
      <c r="B31" s="4" t="s">
        <v>30</v>
      </c>
      <c r="C31" s="4" t="s">
        <v>110</v>
      </c>
      <c r="D31" s="4" t="s">
        <v>41</v>
      </c>
      <c r="E31" s="4">
        <v>2.5466900000000001E-2</v>
      </c>
      <c r="F31" s="4">
        <v>9.4156000000000003E-4</v>
      </c>
      <c r="G31" s="4">
        <v>1</v>
      </c>
      <c r="H31" s="4">
        <v>1</v>
      </c>
      <c r="I31" s="4">
        <v>1</v>
      </c>
      <c r="J31" s="4">
        <v>2</v>
      </c>
      <c r="K31" s="4" t="s">
        <v>32</v>
      </c>
      <c r="L31" s="4" t="s">
        <v>111</v>
      </c>
      <c r="M31" s="4" t="s">
        <v>41</v>
      </c>
      <c r="N31" s="4">
        <v>1</v>
      </c>
      <c r="O31" s="4">
        <v>2542.39608</v>
      </c>
      <c r="P31" s="4" t="s">
        <v>30</v>
      </c>
      <c r="Q31" s="4" t="s">
        <v>30</v>
      </c>
      <c r="R31" s="4">
        <v>7.6860000000000003E-4</v>
      </c>
      <c r="S31" s="4">
        <v>1.617E-2</v>
      </c>
      <c r="T31" s="4">
        <v>1.78</v>
      </c>
    </row>
    <row r="32" spans="1:20" hidden="1" outlineLevel="1" collapsed="1" x14ac:dyDescent="0.2">
      <c r="A32" t="s">
        <v>41</v>
      </c>
      <c r="B32" s="4" t="s">
        <v>30</v>
      </c>
      <c r="C32" s="4" t="s">
        <v>112</v>
      </c>
      <c r="D32" s="4" t="s">
        <v>113</v>
      </c>
      <c r="E32" s="4">
        <v>8.7297999999999998E-4</v>
      </c>
      <c r="F32" s="4">
        <v>9.4156000000000003E-4</v>
      </c>
      <c r="G32" s="4">
        <v>1</v>
      </c>
      <c r="H32" s="4">
        <v>1</v>
      </c>
      <c r="I32" s="4">
        <v>1</v>
      </c>
      <c r="J32" s="4">
        <v>1</v>
      </c>
      <c r="K32" s="4" t="s">
        <v>32</v>
      </c>
      <c r="L32" s="4" t="s">
        <v>114</v>
      </c>
      <c r="M32" s="4" t="s">
        <v>41</v>
      </c>
      <c r="N32" s="4">
        <v>2</v>
      </c>
      <c r="O32" s="4">
        <v>1652.7869800000001</v>
      </c>
      <c r="P32" s="4" t="s">
        <v>30</v>
      </c>
      <c r="Q32" s="4" t="s">
        <v>30</v>
      </c>
      <c r="R32" s="4">
        <v>7.6860000000000003E-4</v>
      </c>
      <c r="S32" s="4">
        <v>4.1310000000000001E-4</v>
      </c>
      <c r="T32" s="4">
        <v>2.37</v>
      </c>
    </row>
    <row r="33" spans="1:20" hidden="1" outlineLevel="1" collapsed="1" x14ac:dyDescent="0.2">
      <c r="A33" t="s">
        <v>41</v>
      </c>
      <c r="B33" s="4" t="s">
        <v>30</v>
      </c>
      <c r="C33" s="4" t="s">
        <v>115</v>
      </c>
      <c r="D33" s="4" t="s">
        <v>116</v>
      </c>
      <c r="E33" s="4">
        <v>2.6734699999999998E-3</v>
      </c>
      <c r="F33" s="4">
        <v>9.4156000000000003E-4</v>
      </c>
      <c r="G33" s="4">
        <v>1</v>
      </c>
      <c r="H33" s="4">
        <v>1</v>
      </c>
      <c r="I33" s="4">
        <v>1</v>
      </c>
      <c r="J33" s="4">
        <v>1</v>
      </c>
      <c r="K33" s="4" t="s">
        <v>32</v>
      </c>
      <c r="L33" s="4" t="s">
        <v>117</v>
      </c>
      <c r="M33" s="4" t="s">
        <v>118</v>
      </c>
      <c r="N33" s="4">
        <v>0</v>
      </c>
      <c r="O33" s="4">
        <v>2286.01386</v>
      </c>
      <c r="P33" s="4" t="s">
        <v>30</v>
      </c>
      <c r="Q33" s="4" t="s">
        <v>30</v>
      </c>
      <c r="R33" s="4">
        <v>7.6860000000000003E-4</v>
      </c>
      <c r="S33" s="4">
        <v>1.4009999999999999E-3</v>
      </c>
      <c r="T33" s="4">
        <v>2.5099999999999998</v>
      </c>
    </row>
    <row r="34" spans="1:20" hidden="1" outlineLevel="1" collapsed="1" x14ac:dyDescent="0.2">
      <c r="A34" t="s">
        <v>41</v>
      </c>
      <c r="B34" s="4" t="s">
        <v>30</v>
      </c>
      <c r="C34" s="4" t="s">
        <v>119</v>
      </c>
      <c r="D34" s="4" t="s">
        <v>41</v>
      </c>
      <c r="E34" s="4">
        <v>6.77105E-4</v>
      </c>
      <c r="F34" s="4">
        <v>9.4156000000000003E-4</v>
      </c>
      <c r="G34" s="4">
        <v>1</v>
      </c>
      <c r="H34" s="4">
        <v>1</v>
      </c>
      <c r="I34" s="4">
        <v>1</v>
      </c>
      <c r="J34" s="4">
        <v>4</v>
      </c>
      <c r="K34" s="4" t="s">
        <v>32</v>
      </c>
      <c r="L34" s="4" t="s">
        <v>120</v>
      </c>
      <c r="M34" s="4" t="s">
        <v>41</v>
      </c>
      <c r="N34" s="4">
        <v>0</v>
      </c>
      <c r="O34" s="4">
        <v>1446.6495600000001</v>
      </c>
      <c r="P34" s="4" t="s">
        <v>30</v>
      </c>
      <c r="Q34" s="4" t="s">
        <v>30</v>
      </c>
      <c r="R34" s="4">
        <v>7.6860000000000003E-4</v>
      </c>
      <c r="S34" s="4">
        <v>3.145E-4</v>
      </c>
      <c r="T34" s="4">
        <v>2.2200000000000002</v>
      </c>
    </row>
    <row r="35" spans="1:20" hidden="1" outlineLevel="1" collapsed="1" x14ac:dyDescent="0.2">
      <c r="A35" t="s">
        <v>41</v>
      </c>
      <c r="B35" s="4" t="s">
        <v>30</v>
      </c>
      <c r="C35" s="4" t="s">
        <v>119</v>
      </c>
      <c r="D35" s="4" t="s">
        <v>121</v>
      </c>
      <c r="E35" s="4">
        <v>5.7770099999999998E-2</v>
      </c>
      <c r="F35" s="4">
        <v>3.95853E-3</v>
      </c>
      <c r="G35" s="4">
        <v>1</v>
      </c>
      <c r="H35" s="4">
        <v>1</v>
      </c>
      <c r="I35" s="4">
        <v>1</v>
      </c>
      <c r="J35" s="4">
        <v>1</v>
      </c>
      <c r="K35" s="4" t="s">
        <v>32</v>
      </c>
      <c r="L35" s="4" t="s">
        <v>120</v>
      </c>
      <c r="M35" s="4" t="s">
        <v>122</v>
      </c>
      <c r="N35" s="4">
        <v>0</v>
      </c>
      <c r="O35" s="4">
        <v>1526.61589</v>
      </c>
      <c r="P35" s="4" t="s">
        <v>30</v>
      </c>
      <c r="Q35" s="4" t="s">
        <v>30</v>
      </c>
      <c r="R35" s="4">
        <v>3.026E-3</v>
      </c>
      <c r="S35" s="4">
        <v>3.9350000000000003E-2</v>
      </c>
      <c r="T35" s="4">
        <v>3.04</v>
      </c>
    </row>
    <row r="36" spans="1:20" hidden="1" outlineLevel="1" collapsed="1" x14ac:dyDescent="0.2">
      <c r="A36" t="s">
        <v>41</v>
      </c>
      <c r="B36" s="4" t="s">
        <v>30</v>
      </c>
      <c r="C36" s="4" t="s">
        <v>123</v>
      </c>
      <c r="D36" s="4" t="s">
        <v>41</v>
      </c>
      <c r="E36" s="4">
        <v>2.9634499999999999E-3</v>
      </c>
      <c r="F36" s="4">
        <v>9.4156000000000003E-4</v>
      </c>
      <c r="G36" s="4">
        <v>1</v>
      </c>
      <c r="H36" s="4">
        <v>1</v>
      </c>
      <c r="I36" s="4">
        <v>1</v>
      </c>
      <c r="J36" s="4">
        <v>2</v>
      </c>
      <c r="K36" s="4" t="s">
        <v>32</v>
      </c>
      <c r="L36" s="4" t="s">
        <v>124</v>
      </c>
      <c r="M36" s="4" t="s">
        <v>41</v>
      </c>
      <c r="N36" s="4">
        <v>2</v>
      </c>
      <c r="O36" s="4">
        <v>1823.961</v>
      </c>
      <c r="P36" s="4" t="s">
        <v>30</v>
      </c>
      <c r="Q36" s="4" t="s">
        <v>30</v>
      </c>
      <c r="R36" s="4">
        <v>7.6860000000000003E-4</v>
      </c>
      <c r="S36" s="4">
        <v>1.562E-3</v>
      </c>
      <c r="T36" s="4">
        <v>2.4300000000000002</v>
      </c>
    </row>
    <row r="37" spans="1:20" hidden="1" outlineLevel="1" collapsed="1" x14ac:dyDescent="0.2">
      <c r="A37" t="s">
        <v>41</v>
      </c>
      <c r="B37" s="4" t="s">
        <v>30</v>
      </c>
      <c r="C37" s="4" t="s">
        <v>125</v>
      </c>
      <c r="D37" s="4" t="s">
        <v>41</v>
      </c>
      <c r="E37" s="4">
        <v>8.4103800000000003E-6</v>
      </c>
      <c r="F37" s="4">
        <v>9.4156000000000003E-4</v>
      </c>
      <c r="G37" s="4">
        <v>1</v>
      </c>
      <c r="H37" s="4">
        <v>1</v>
      </c>
      <c r="I37" s="4">
        <v>1</v>
      </c>
      <c r="J37" s="4">
        <v>2</v>
      </c>
      <c r="K37" s="4" t="s">
        <v>32</v>
      </c>
      <c r="L37" s="4" t="s">
        <v>126</v>
      </c>
      <c r="M37" s="4" t="s">
        <v>41</v>
      </c>
      <c r="N37" s="4">
        <v>0</v>
      </c>
      <c r="O37" s="4">
        <v>1435.6845699999999</v>
      </c>
      <c r="P37" s="4" t="s">
        <v>30</v>
      </c>
      <c r="Q37" s="4" t="s">
        <v>30</v>
      </c>
      <c r="R37" s="4">
        <v>7.6860000000000003E-4</v>
      </c>
      <c r="S37" s="4">
        <v>2.6749999999999998E-6</v>
      </c>
      <c r="T37" s="4">
        <v>3.47</v>
      </c>
    </row>
    <row r="38" spans="1:20" hidden="1" outlineLevel="1" collapsed="1" x14ac:dyDescent="0.2">
      <c r="A38" t="s">
        <v>41</v>
      </c>
      <c r="B38" s="4" t="s">
        <v>30</v>
      </c>
      <c r="C38" s="4" t="s">
        <v>125</v>
      </c>
      <c r="D38" s="4" t="s">
        <v>127</v>
      </c>
      <c r="E38" s="4">
        <v>1.1332600000000001E-3</v>
      </c>
      <c r="F38" s="4">
        <v>9.4156000000000003E-4</v>
      </c>
      <c r="G38" s="4">
        <v>1</v>
      </c>
      <c r="H38" s="4">
        <v>1</v>
      </c>
      <c r="I38" s="4">
        <v>1</v>
      </c>
      <c r="J38" s="4">
        <v>4</v>
      </c>
      <c r="K38" s="4" t="s">
        <v>32</v>
      </c>
      <c r="L38" s="4" t="s">
        <v>126</v>
      </c>
      <c r="M38" s="4" t="s">
        <v>41</v>
      </c>
      <c r="N38" s="4">
        <v>0</v>
      </c>
      <c r="O38" s="4">
        <v>1451.67948</v>
      </c>
      <c r="P38" s="4" t="s">
        <v>30</v>
      </c>
      <c r="Q38" s="4" t="s">
        <v>30</v>
      </c>
      <c r="R38" s="4">
        <v>7.6860000000000003E-4</v>
      </c>
      <c r="S38" s="4">
        <v>5.5049999999999999E-4</v>
      </c>
      <c r="T38" s="4">
        <v>2</v>
      </c>
    </row>
    <row r="39" spans="1:20" hidden="1" outlineLevel="1" collapsed="1" x14ac:dyDescent="0.2">
      <c r="A39" t="s">
        <v>41</v>
      </c>
      <c r="B39" s="4" t="s">
        <v>30</v>
      </c>
      <c r="C39" s="4" t="s">
        <v>128</v>
      </c>
      <c r="D39" s="4" t="s">
        <v>41</v>
      </c>
      <c r="E39" s="4">
        <v>1.7989899999999999E-4</v>
      </c>
      <c r="F39" s="4">
        <v>9.4156000000000003E-4</v>
      </c>
      <c r="G39" s="4">
        <v>1</v>
      </c>
      <c r="H39" s="4">
        <v>1</v>
      </c>
      <c r="I39" s="4">
        <v>1</v>
      </c>
      <c r="J39" s="4">
        <v>2</v>
      </c>
      <c r="K39" s="4" t="s">
        <v>32</v>
      </c>
      <c r="L39" s="4" t="s">
        <v>129</v>
      </c>
      <c r="M39" s="4" t="s">
        <v>41</v>
      </c>
      <c r="N39" s="4">
        <v>1</v>
      </c>
      <c r="O39" s="4">
        <v>1862.9388899999999</v>
      </c>
      <c r="P39" s="4" t="s">
        <v>30</v>
      </c>
      <c r="Q39" s="4" t="s">
        <v>30</v>
      </c>
      <c r="R39" s="4">
        <v>7.6860000000000003E-4</v>
      </c>
      <c r="S39" s="4">
        <v>7.4410000000000001E-5</v>
      </c>
      <c r="T39" s="4">
        <v>2.96</v>
      </c>
    </row>
    <row r="40" spans="1:20" hidden="1" outlineLevel="1" collapsed="1" x14ac:dyDescent="0.2">
      <c r="A40" t="s">
        <v>41</v>
      </c>
      <c r="B40" s="4" t="s">
        <v>30</v>
      </c>
      <c r="C40" s="4" t="s">
        <v>130</v>
      </c>
      <c r="D40" s="4" t="s">
        <v>41</v>
      </c>
      <c r="E40" s="4">
        <v>2.61897E-3</v>
      </c>
      <c r="F40" s="4">
        <v>9.4156000000000003E-4</v>
      </c>
      <c r="G40" s="4">
        <v>1</v>
      </c>
      <c r="H40" s="4">
        <v>1</v>
      </c>
      <c r="I40" s="4">
        <v>1</v>
      </c>
      <c r="J40" s="4">
        <v>2</v>
      </c>
      <c r="K40" s="4" t="s">
        <v>32</v>
      </c>
      <c r="L40" s="4" t="s">
        <v>131</v>
      </c>
      <c r="M40" s="4" t="s">
        <v>41</v>
      </c>
      <c r="N40" s="4">
        <v>0</v>
      </c>
      <c r="O40" s="4">
        <v>1429.7645299999999</v>
      </c>
      <c r="P40" s="4" t="s">
        <v>30</v>
      </c>
      <c r="Q40" s="4" t="s">
        <v>30</v>
      </c>
      <c r="R40" s="4">
        <v>7.6860000000000003E-4</v>
      </c>
      <c r="S40" s="4">
        <v>1.3619999999999999E-3</v>
      </c>
      <c r="T40" s="4">
        <v>2.09</v>
      </c>
    </row>
    <row r="41" spans="1:20" hidden="1" outlineLevel="1" collapsed="1" x14ac:dyDescent="0.2">
      <c r="A41" t="s">
        <v>41</v>
      </c>
      <c r="B41" s="4" t="s">
        <v>30</v>
      </c>
      <c r="C41" s="4" t="s">
        <v>132</v>
      </c>
      <c r="D41" s="4" t="s">
        <v>41</v>
      </c>
      <c r="E41" s="4">
        <v>2.7261799999999999E-2</v>
      </c>
      <c r="F41" s="4">
        <v>1.57544E-3</v>
      </c>
      <c r="G41" s="4">
        <v>1</v>
      </c>
      <c r="H41" s="4">
        <v>1</v>
      </c>
      <c r="I41" s="4">
        <v>1</v>
      </c>
      <c r="J41" s="4">
        <v>3</v>
      </c>
      <c r="K41" s="4" t="s">
        <v>32</v>
      </c>
      <c r="L41" s="4" t="s">
        <v>133</v>
      </c>
      <c r="M41" s="4" t="s">
        <v>41</v>
      </c>
      <c r="N41" s="4">
        <v>2</v>
      </c>
      <c r="O41" s="4">
        <v>1828.00353</v>
      </c>
      <c r="P41" s="4" t="s">
        <v>30</v>
      </c>
      <c r="Q41" s="4" t="s">
        <v>30</v>
      </c>
      <c r="R41" s="4">
        <v>1.245E-3</v>
      </c>
      <c r="S41" s="4">
        <v>1.7440000000000001E-2</v>
      </c>
      <c r="T41" s="4">
        <v>1.8</v>
      </c>
    </row>
    <row r="42" spans="1:20" hidden="1" outlineLevel="1" collapsed="1" x14ac:dyDescent="0.2">
      <c r="A42" t="s">
        <v>41</v>
      </c>
      <c r="B42" s="4" t="s">
        <v>30</v>
      </c>
      <c r="C42" s="4" t="s">
        <v>134</v>
      </c>
      <c r="D42" s="4" t="s">
        <v>135</v>
      </c>
      <c r="E42" s="4">
        <v>7.96031E-3</v>
      </c>
      <c r="F42" s="4">
        <v>9.4156000000000003E-4</v>
      </c>
      <c r="G42" s="4">
        <v>1</v>
      </c>
      <c r="H42" s="4">
        <v>1</v>
      </c>
      <c r="I42" s="4">
        <v>1</v>
      </c>
      <c r="J42" s="4">
        <v>1</v>
      </c>
      <c r="K42" s="4" t="s">
        <v>32</v>
      </c>
      <c r="L42" s="4" t="s">
        <v>136</v>
      </c>
      <c r="M42" s="4" t="s">
        <v>137</v>
      </c>
      <c r="N42" s="4">
        <v>1</v>
      </c>
      <c r="O42" s="4">
        <v>1671.7520099999999</v>
      </c>
      <c r="P42" s="4" t="s">
        <v>30</v>
      </c>
      <c r="Q42" s="4" t="s">
        <v>30</v>
      </c>
      <c r="R42" s="4">
        <v>7.6860000000000003E-4</v>
      </c>
      <c r="S42" s="4">
        <v>4.5539999999999999E-3</v>
      </c>
      <c r="T42" s="4">
        <v>3.44</v>
      </c>
    </row>
    <row r="43" spans="1:20" hidden="1" outlineLevel="1" collapsed="1" x14ac:dyDescent="0.2">
      <c r="A43" t="s">
        <v>41</v>
      </c>
      <c r="B43" s="4" t="s">
        <v>30</v>
      </c>
      <c r="C43" s="4" t="s">
        <v>138</v>
      </c>
      <c r="D43" s="4" t="s">
        <v>41</v>
      </c>
      <c r="E43" s="4">
        <v>8.5569300000000001E-2</v>
      </c>
      <c r="F43" s="4">
        <v>6.4912700000000004E-3</v>
      </c>
      <c r="G43" s="4">
        <v>1</v>
      </c>
      <c r="H43" s="4">
        <v>1</v>
      </c>
      <c r="I43" s="4">
        <v>1</v>
      </c>
      <c r="J43" s="4">
        <v>1</v>
      </c>
      <c r="K43" s="4" t="s">
        <v>32</v>
      </c>
      <c r="L43" s="4" t="s">
        <v>139</v>
      </c>
      <c r="M43" s="4" t="s">
        <v>41</v>
      </c>
      <c r="N43" s="4">
        <v>2</v>
      </c>
      <c r="O43" s="4">
        <v>1747.88679</v>
      </c>
      <c r="P43" s="4" t="s">
        <v>30</v>
      </c>
      <c r="Q43" s="4" t="s">
        <v>30</v>
      </c>
      <c r="R43" s="4">
        <v>4.535E-3</v>
      </c>
      <c r="S43" s="4">
        <v>6.0519999999999997E-2</v>
      </c>
      <c r="T43" s="4">
        <v>2.0499999999999998</v>
      </c>
    </row>
    <row r="44" spans="1:20" hidden="1" outlineLevel="1" collapsed="1" x14ac:dyDescent="0.2">
      <c r="A44" t="s">
        <v>41</v>
      </c>
      <c r="B44" s="4" t="s">
        <v>30</v>
      </c>
      <c r="C44" s="4" t="s">
        <v>138</v>
      </c>
      <c r="D44" s="4" t="s">
        <v>140</v>
      </c>
      <c r="E44" s="4">
        <v>3.8292099999999999E-4</v>
      </c>
      <c r="F44" s="4">
        <v>9.4156000000000003E-4</v>
      </c>
      <c r="G44" s="4">
        <v>1</v>
      </c>
      <c r="H44" s="4">
        <v>1</v>
      </c>
      <c r="I44" s="4">
        <v>1</v>
      </c>
      <c r="J44" s="4">
        <v>1</v>
      </c>
      <c r="K44" s="4" t="s">
        <v>32</v>
      </c>
      <c r="L44" s="4" t="s">
        <v>139</v>
      </c>
      <c r="M44" s="4" t="s">
        <v>141</v>
      </c>
      <c r="N44" s="4">
        <v>2</v>
      </c>
      <c r="O44" s="4">
        <v>1827.85312</v>
      </c>
      <c r="P44" s="4" t="s">
        <v>30</v>
      </c>
      <c r="Q44" s="4" t="s">
        <v>30</v>
      </c>
      <c r="R44" s="4">
        <v>7.6860000000000003E-4</v>
      </c>
      <c r="S44" s="4">
        <v>1.6980000000000001E-4</v>
      </c>
      <c r="T44" s="4">
        <v>3.9</v>
      </c>
    </row>
    <row r="45" spans="1:20" hidden="1" outlineLevel="1" collapsed="1" x14ac:dyDescent="0.2">
      <c r="A45" t="s">
        <v>41</v>
      </c>
      <c r="B45" s="4" t="s">
        <v>30</v>
      </c>
      <c r="C45" s="4" t="s">
        <v>142</v>
      </c>
      <c r="D45" s="4" t="s">
        <v>41</v>
      </c>
      <c r="E45" s="4">
        <v>2.1770399999999999E-2</v>
      </c>
      <c r="F45" s="4">
        <v>9.4156000000000003E-4</v>
      </c>
      <c r="G45" s="4">
        <v>1</v>
      </c>
      <c r="H45" s="4">
        <v>1</v>
      </c>
      <c r="I45" s="4">
        <v>1</v>
      </c>
      <c r="J45" s="4">
        <v>1</v>
      </c>
      <c r="K45" s="4" t="s">
        <v>32</v>
      </c>
      <c r="L45" s="4" t="s">
        <v>143</v>
      </c>
      <c r="M45" s="4" t="s">
        <v>41</v>
      </c>
      <c r="N45" s="4">
        <v>1</v>
      </c>
      <c r="O45" s="4">
        <v>1857.0188499999999</v>
      </c>
      <c r="P45" s="4" t="s">
        <v>30</v>
      </c>
      <c r="Q45" s="4" t="s">
        <v>30</v>
      </c>
      <c r="R45" s="4">
        <v>7.6860000000000003E-4</v>
      </c>
      <c r="S45" s="4">
        <v>1.359E-2</v>
      </c>
      <c r="T45" s="4">
        <v>2.85</v>
      </c>
    </row>
    <row r="46" spans="1:20" hidden="1" outlineLevel="1" collapsed="1" x14ac:dyDescent="0.2">
      <c r="A46" t="s">
        <v>41</v>
      </c>
      <c r="B46" s="4" t="s">
        <v>30</v>
      </c>
      <c r="C46" s="4" t="s">
        <v>144</v>
      </c>
      <c r="D46" s="4" t="s">
        <v>41</v>
      </c>
      <c r="E46" s="4">
        <v>0.109762</v>
      </c>
      <c r="F46" s="4">
        <v>9.1506199999999999E-3</v>
      </c>
      <c r="G46" s="4">
        <v>1</v>
      </c>
      <c r="H46" s="4">
        <v>1</v>
      </c>
      <c r="I46" s="4">
        <v>1</v>
      </c>
      <c r="J46" s="4">
        <v>1</v>
      </c>
      <c r="K46" s="4" t="s">
        <v>32</v>
      </c>
      <c r="L46" s="4" t="s">
        <v>145</v>
      </c>
      <c r="M46" s="4" t="s">
        <v>41</v>
      </c>
      <c r="N46" s="4">
        <v>1</v>
      </c>
      <c r="O46" s="4">
        <v>1457.79583</v>
      </c>
      <c r="P46" s="4" t="s">
        <v>30</v>
      </c>
      <c r="Q46" s="4" t="s">
        <v>30</v>
      </c>
      <c r="R46" s="4">
        <v>6.8910000000000004E-3</v>
      </c>
      <c r="S46" s="4">
        <v>7.979E-2</v>
      </c>
      <c r="T46" s="4">
        <v>1.1200000000000001</v>
      </c>
    </row>
    <row r="47" spans="1:20" hidden="1" outlineLevel="1" collapsed="1" x14ac:dyDescent="0.2">
      <c r="A47" t="s">
        <v>41</v>
      </c>
      <c r="B47" s="4" t="s">
        <v>30</v>
      </c>
      <c r="C47" s="4" t="s">
        <v>146</v>
      </c>
      <c r="D47" s="4" t="s">
        <v>41</v>
      </c>
      <c r="E47" s="4">
        <v>6.29072E-5</v>
      </c>
      <c r="F47" s="4">
        <v>9.4156000000000003E-4</v>
      </c>
      <c r="G47" s="4">
        <v>1</v>
      </c>
      <c r="H47" s="4">
        <v>1</v>
      </c>
      <c r="I47" s="4">
        <v>1</v>
      </c>
      <c r="J47" s="4">
        <v>1</v>
      </c>
      <c r="K47" s="4" t="s">
        <v>32</v>
      </c>
      <c r="L47" s="4" t="s">
        <v>147</v>
      </c>
      <c r="M47" s="4" t="s">
        <v>41</v>
      </c>
      <c r="N47" s="4">
        <v>0</v>
      </c>
      <c r="O47" s="4">
        <v>2040.13355</v>
      </c>
      <c r="P47" s="4" t="s">
        <v>30</v>
      </c>
      <c r="Q47" s="4" t="s">
        <v>30</v>
      </c>
      <c r="R47" s="4">
        <v>7.6860000000000003E-4</v>
      </c>
      <c r="S47" s="4">
        <v>2.389E-5</v>
      </c>
      <c r="T47" s="4">
        <v>3.96</v>
      </c>
    </row>
    <row r="48" spans="1:20" hidden="1" outlineLevel="1" collapsed="1" x14ac:dyDescent="0.2">
      <c r="A48" t="s">
        <v>41</v>
      </c>
      <c r="B48" s="4" t="s">
        <v>30</v>
      </c>
      <c r="C48" s="4" t="s">
        <v>146</v>
      </c>
      <c r="D48" s="4" t="s">
        <v>148</v>
      </c>
      <c r="E48" s="4">
        <v>6.2605800000000003E-2</v>
      </c>
      <c r="F48" s="4">
        <v>3.95853E-3</v>
      </c>
      <c r="G48" s="4">
        <v>1</v>
      </c>
      <c r="H48" s="4">
        <v>1</v>
      </c>
      <c r="I48" s="4">
        <v>1</v>
      </c>
      <c r="J48" s="4">
        <v>1</v>
      </c>
      <c r="K48" s="4" t="s">
        <v>32</v>
      </c>
      <c r="L48" s="4" t="s">
        <v>147</v>
      </c>
      <c r="M48" s="4" t="s">
        <v>149</v>
      </c>
      <c r="N48" s="4">
        <v>0</v>
      </c>
      <c r="O48" s="4">
        <v>2200.06621</v>
      </c>
      <c r="P48" s="4" t="s">
        <v>30</v>
      </c>
      <c r="Q48" s="4" t="s">
        <v>30</v>
      </c>
      <c r="R48" s="4">
        <v>3.026E-3</v>
      </c>
      <c r="S48" s="4">
        <v>4.301E-2</v>
      </c>
      <c r="T48" s="4">
        <v>3.45</v>
      </c>
    </row>
    <row r="49" spans="1:30" hidden="1" outlineLevel="1" collapsed="1" x14ac:dyDescent="0.2">
      <c r="A49" t="s">
        <v>41</v>
      </c>
      <c r="B49" s="4" t="s">
        <v>30</v>
      </c>
      <c r="C49" s="4" t="s">
        <v>150</v>
      </c>
      <c r="D49" s="4" t="s">
        <v>41</v>
      </c>
      <c r="E49" s="4">
        <v>2.42805E-2</v>
      </c>
      <c r="F49" s="4">
        <v>9.4156000000000003E-4</v>
      </c>
      <c r="G49" s="4">
        <v>1</v>
      </c>
      <c r="H49" s="4">
        <v>1</v>
      </c>
      <c r="I49" s="4">
        <v>1</v>
      </c>
      <c r="J49" s="4">
        <v>1</v>
      </c>
      <c r="K49" s="4" t="s">
        <v>32</v>
      </c>
      <c r="L49" s="4" t="s">
        <v>151</v>
      </c>
      <c r="M49" s="4" t="s">
        <v>41</v>
      </c>
      <c r="N49" s="4">
        <v>1</v>
      </c>
      <c r="O49" s="4">
        <v>1201.6211599999999</v>
      </c>
      <c r="P49" s="4" t="s">
        <v>30</v>
      </c>
      <c r="Q49" s="4" t="s">
        <v>30</v>
      </c>
      <c r="R49" s="4">
        <v>7.6860000000000003E-4</v>
      </c>
      <c r="S49" s="4">
        <v>1.537E-2</v>
      </c>
      <c r="T49" s="4">
        <v>1.74</v>
      </c>
    </row>
    <row r="50" spans="1:30" hidden="1" outlineLevel="1" collapsed="1" x14ac:dyDescent="0.2">
      <c r="A50" t="s">
        <v>41</v>
      </c>
      <c r="B50" s="4" t="s">
        <v>30</v>
      </c>
      <c r="C50" s="4" t="s">
        <v>152</v>
      </c>
      <c r="D50" s="4" t="s">
        <v>41</v>
      </c>
      <c r="E50" s="4">
        <v>1.4214900000000001E-3</v>
      </c>
      <c r="F50" s="4">
        <v>9.4156000000000003E-4</v>
      </c>
      <c r="G50" s="4">
        <v>1</v>
      </c>
      <c r="H50" s="4">
        <v>1</v>
      </c>
      <c r="I50" s="4">
        <v>1</v>
      </c>
      <c r="J50" s="4">
        <v>2</v>
      </c>
      <c r="K50" s="4" t="s">
        <v>32</v>
      </c>
      <c r="L50" s="4" t="s">
        <v>153</v>
      </c>
      <c r="M50" s="4" t="s">
        <v>41</v>
      </c>
      <c r="N50" s="4">
        <v>0</v>
      </c>
      <c r="O50" s="4">
        <v>1398.6971799999999</v>
      </c>
      <c r="P50" s="4" t="s">
        <v>30</v>
      </c>
      <c r="Q50" s="4" t="s">
        <v>30</v>
      </c>
      <c r="R50" s="4">
        <v>7.6860000000000003E-4</v>
      </c>
      <c r="S50" s="4">
        <v>7.0439999999999999E-4</v>
      </c>
      <c r="T50" s="4">
        <v>2.44</v>
      </c>
    </row>
    <row r="51" spans="1:30" hidden="1" outlineLevel="1" collapsed="1" x14ac:dyDescent="0.2">
      <c r="A51" t="s">
        <v>41</v>
      </c>
      <c r="B51" s="4" t="s">
        <v>30</v>
      </c>
      <c r="C51" s="4" t="s">
        <v>154</v>
      </c>
      <c r="D51" s="4" t="s">
        <v>41</v>
      </c>
      <c r="E51" s="4">
        <v>8.0150800000000008E-3</v>
      </c>
      <c r="F51" s="4">
        <v>9.4156000000000003E-4</v>
      </c>
      <c r="G51" s="4">
        <v>1</v>
      </c>
      <c r="H51" s="4">
        <v>1</v>
      </c>
      <c r="I51" s="4">
        <v>1</v>
      </c>
      <c r="J51" s="4">
        <v>2</v>
      </c>
      <c r="K51" s="4" t="s">
        <v>32</v>
      </c>
      <c r="L51" s="4" t="s">
        <v>155</v>
      </c>
      <c r="M51" s="4" t="s">
        <v>41</v>
      </c>
      <c r="N51" s="4">
        <v>1</v>
      </c>
      <c r="O51" s="4">
        <v>1641.83032</v>
      </c>
      <c r="P51" s="4" t="s">
        <v>30</v>
      </c>
      <c r="Q51" s="4" t="s">
        <v>30</v>
      </c>
      <c r="R51" s="4">
        <v>7.6860000000000003E-4</v>
      </c>
      <c r="S51" s="4">
        <v>4.6030000000000003E-3</v>
      </c>
      <c r="T51" s="4">
        <v>2.14</v>
      </c>
    </row>
    <row r="52" spans="1:30" hidden="1" outlineLevel="1" collapsed="1" x14ac:dyDescent="0.2">
      <c r="A52" t="s">
        <v>41</v>
      </c>
      <c r="B52" s="4" t="s">
        <v>30</v>
      </c>
      <c r="C52" s="4" t="s">
        <v>156</v>
      </c>
      <c r="D52" s="4" t="s">
        <v>41</v>
      </c>
      <c r="E52" s="4">
        <v>8.9115199999999998E-4</v>
      </c>
      <c r="F52" s="4">
        <v>9.4156000000000003E-4</v>
      </c>
      <c r="G52" s="4">
        <v>1</v>
      </c>
      <c r="H52" s="4">
        <v>1</v>
      </c>
      <c r="I52" s="4">
        <v>1</v>
      </c>
      <c r="J52" s="4">
        <v>3</v>
      </c>
      <c r="K52" s="4" t="s">
        <v>32</v>
      </c>
      <c r="L52" s="4" t="s">
        <v>157</v>
      </c>
      <c r="M52" s="4" t="s">
        <v>41</v>
      </c>
      <c r="N52" s="4">
        <v>0</v>
      </c>
      <c r="O52" s="4">
        <v>1589.81294</v>
      </c>
      <c r="P52" s="4" t="s">
        <v>30</v>
      </c>
      <c r="Q52" s="4" t="s">
        <v>30</v>
      </c>
      <c r="R52" s="4">
        <v>7.6860000000000003E-4</v>
      </c>
      <c r="S52" s="4">
        <v>4.2489999999999997E-4</v>
      </c>
      <c r="T52" s="4">
        <v>1.94</v>
      </c>
    </row>
    <row r="53" spans="1:30" hidden="1" outlineLevel="1" collapsed="1" x14ac:dyDescent="0.2">
      <c r="A53" t="s">
        <v>41</v>
      </c>
      <c r="B53" s="4" t="s">
        <v>30</v>
      </c>
      <c r="C53" s="4" t="s">
        <v>158</v>
      </c>
      <c r="D53" s="4" t="s">
        <v>41</v>
      </c>
      <c r="E53" s="4">
        <v>1.2476200000000001E-3</v>
      </c>
      <c r="F53" s="4">
        <v>9.4156000000000003E-4</v>
      </c>
      <c r="G53" s="4">
        <v>1</v>
      </c>
      <c r="H53" s="4">
        <v>1</v>
      </c>
      <c r="I53" s="4">
        <v>1</v>
      </c>
      <c r="J53" s="4">
        <v>3</v>
      </c>
      <c r="K53" s="4" t="s">
        <v>32</v>
      </c>
      <c r="L53" s="4" t="s">
        <v>159</v>
      </c>
      <c r="M53" s="4" t="s">
        <v>41</v>
      </c>
      <c r="N53" s="4">
        <v>1</v>
      </c>
      <c r="O53" s="4">
        <v>2034.0210300000001</v>
      </c>
      <c r="P53" s="4" t="s">
        <v>30</v>
      </c>
      <c r="Q53" s="4" t="s">
        <v>30</v>
      </c>
      <c r="R53" s="4">
        <v>7.6860000000000003E-4</v>
      </c>
      <c r="S53" s="4">
        <v>6.1090000000000005E-4</v>
      </c>
      <c r="T53" s="4">
        <v>2.38</v>
      </c>
    </row>
    <row r="54" spans="1:30" hidden="1" outlineLevel="1" collapsed="1" x14ac:dyDescent="0.2">
      <c r="A54" t="s">
        <v>41</v>
      </c>
      <c r="B54" s="4" t="s">
        <v>30</v>
      </c>
      <c r="C54" s="4" t="s">
        <v>160</v>
      </c>
      <c r="D54" s="4" t="s">
        <v>161</v>
      </c>
      <c r="E54" s="4">
        <v>6.7380300000000004E-2</v>
      </c>
      <c r="F54" s="4">
        <v>4.6067699999999996E-3</v>
      </c>
      <c r="G54" s="4">
        <v>1</v>
      </c>
      <c r="H54" s="4">
        <v>1</v>
      </c>
      <c r="I54" s="4">
        <v>1</v>
      </c>
      <c r="J54" s="4">
        <v>1</v>
      </c>
      <c r="K54" s="4" t="s">
        <v>32</v>
      </c>
      <c r="L54" s="4" t="s">
        <v>162</v>
      </c>
      <c r="M54" s="4" t="s">
        <v>41</v>
      </c>
      <c r="N54" s="4">
        <v>2</v>
      </c>
      <c r="O54" s="4">
        <v>2657.2638700000002</v>
      </c>
      <c r="P54" s="4" t="s">
        <v>30</v>
      </c>
      <c r="Q54" s="4" t="s">
        <v>30</v>
      </c>
      <c r="R54" s="4">
        <v>3.026E-3</v>
      </c>
      <c r="S54" s="4">
        <v>4.65E-2</v>
      </c>
      <c r="T54" s="4">
        <v>2.61</v>
      </c>
    </row>
    <row r="55" spans="1:30" hidden="1" outlineLevel="1" collapsed="1" x14ac:dyDescent="0.2">
      <c r="A55" t="s">
        <v>41</v>
      </c>
      <c r="B55" s="4" t="s">
        <v>30</v>
      </c>
      <c r="C55" s="4" t="s">
        <v>163</v>
      </c>
      <c r="D55" s="4" t="s">
        <v>41</v>
      </c>
      <c r="E55" s="4">
        <v>5.8063300000000002E-3</v>
      </c>
      <c r="F55" s="4">
        <v>9.4156000000000003E-4</v>
      </c>
      <c r="G55" s="4">
        <v>1</v>
      </c>
      <c r="H55" s="4">
        <v>1</v>
      </c>
      <c r="I55" s="4">
        <v>1</v>
      </c>
      <c r="J55" s="4">
        <v>1</v>
      </c>
      <c r="K55" s="4" t="s">
        <v>32</v>
      </c>
      <c r="L55" s="4" t="s">
        <v>164</v>
      </c>
      <c r="M55" s="4" t="s">
        <v>41</v>
      </c>
      <c r="N55" s="4">
        <v>1</v>
      </c>
      <c r="O55" s="4">
        <v>1417.66661</v>
      </c>
      <c r="P55" s="4" t="s">
        <v>30</v>
      </c>
      <c r="Q55" s="4" t="s">
        <v>30</v>
      </c>
      <c r="R55" s="4">
        <v>7.6860000000000003E-4</v>
      </c>
      <c r="S55" s="4">
        <v>3.2460000000000002E-3</v>
      </c>
      <c r="T55" s="4">
        <v>1.84</v>
      </c>
    </row>
    <row r="56" spans="1:30" hidden="1" outlineLevel="1" collapsed="1" x14ac:dyDescent="0.2">
      <c r="A56" t="s">
        <v>41</v>
      </c>
      <c r="B56" s="4" t="s">
        <v>30</v>
      </c>
      <c r="C56" s="4" t="s">
        <v>165</v>
      </c>
      <c r="D56" s="4" t="s">
        <v>41</v>
      </c>
      <c r="E56" s="4">
        <v>4.6730699999999998E-4</v>
      </c>
      <c r="F56" s="4">
        <v>9.4156000000000003E-4</v>
      </c>
      <c r="G56" s="4">
        <v>1</v>
      </c>
      <c r="H56" s="4">
        <v>1</v>
      </c>
      <c r="I56" s="4">
        <v>1</v>
      </c>
      <c r="J56" s="4">
        <v>4</v>
      </c>
      <c r="K56" s="4" t="s">
        <v>32</v>
      </c>
      <c r="L56" s="4" t="s">
        <v>166</v>
      </c>
      <c r="M56" s="4" t="s">
        <v>41</v>
      </c>
      <c r="N56" s="4">
        <v>2</v>
      </c>
      <c r="O56" s="4">
        <v>1659.91634</v>
      </c>
      <c r="P56" s="4" t="s">
        <v>30</v>
      </c>
      <c r="Q56" s="4" t="s">
        <v>30</v>
      </c>
      <c r="R56" s="4">
        <v>7.6860000000000003E-4</v>
      </c>
      <c r="S56" s="4">
        <v>2.106E-4</v>
      </c>
      <c r="T56" s="4">
        <v>3.23</v>
      </c>
    </row>
    <row r="57" spans="1:30" hidden="1" outlineLevel="1" collapsed="1" x14ac:dyDescent="0.2">
      <c r="A57" t="s">
        <v>41</v>
      </c>
      <c r="B57" s="4" t="s">
        <v>30</v>
      </c>
      <c r="C57" s="4" t="s">
        <v>167</v>
      </c>
      <c r="D57" s="4" t="s">
        <v>168</v>
      </c>
      <c r="E57" s="4">
        <v>3.7424799999999999E-3</v>
      </c>
      <c r="F57" s="4">
        <v>9.4156000000000003E-4</v>
      </c>
      <c r="G57" s="4">
        <v>1</v>
      </c>
      <c r="H57" s="4">
        <v>1</v>
      </c>
      <c r="I57" s="4">
        <v>1</v>
      </c>
      <c r="J57" s="4">
        <v>2</v>
      </c>
      <c r="K57" s="4" t="s">
        <v>32</v>
      </c>
      <c r="L57" s="4" t="s">
        <v>169</v>
      </c>
      <c r="M57" s="4" t="s">
        <v>41</v>
      </c>
      <c r="N57" s="4">
        <v>2</v>
      </c>
      <c r="O57" s="4">
        <v>1719.88804</v>
      </c>
      <c r="P57" s="4" t="s">
        <v>30</v>
      </c>
      <c r="Q57" s="4" t="s">
        <v>30</v>
      </c>
      <c r="R57" s="4">
        <v>7.6860000000000003E-4</v>
      </c>
      <c r="S57" s="4">
        <v>2.016E-3</v>
      </c>
      <c r="T57" s="4">
        <v>3.24</v>
      </c>
    </row>
    <row r="58" spans="1:30" hidden="1" outlineLevel="1" collapsed="1" x14ac:dyDescent="0.2">
      <c r="A58" t="s">
        <v>41</v>
      </c>
      <c r="B58" s="4" t="s">
        <v>30</v>
      </c>
      <c r="C58" s="4" t="s">
        <v>170</v>
      </c>
      <c r="D58" s="4" t="s">
        <v>41</v>
      </c>
      <c r="E58" s="4">
        <v>7.6244999999999999E-5</v>
      </c>
      <c r="F58" s="4">
        <v>9.4156000000000003E-4</v>
      </c>
      <c r="G58" s="4">
        <v>1</v>
      </c>
      <c r="H58" s="4">
        <v>1</v>
      </c>
      <c r="I58" s="4">
        <v>1</v>
      </c>
      <c r="J58" s="4">
        <v>2</v>
      </c>
      <c r="K58" s="4" t="s">
        <v>32</v>
      </c>
      <c r="L58" s="4" t="s">
        <v>171</v>
      </c>
      <c r="M58" s="4" t="s">
        <v>41</v>
      </c>
      <c r="N58" s="4">
        <v>1</v>
      </c>
      <c r="O58" s="4">
        <v>1846.96173</v>
      </c>
      <c r="P58" s="4" t="s">
        <v>30</v>
      </c>
      <c r="Q58" s="4" t="s">
        <v>30</v>
      </c>
      <c r="R58" s="4">
        <v>7.6860000000000003E-4</v>
      </c>
      <c r="S58" s="4">
        <v>2.94E-5</v>
      </c>
      <c r="T58" s="4">
        <v>3.5</v>
      </c>
    </row>
    <row r="59" spans="1:30" hidden="1" outlineLevel="1" collapsed="1" x14ac:dyDescent="0.2">
      <c r="A59" t="s">
        <v>41</v>
      </c>
      <c r="B59" s="4" t="s">
        <v>30</v>
      </c>
      <c r="C59" s="4" t="s">
        <v>170</v>
      </c>
      <c r="D59" s="4" t="s">
        <v>172</v>
      </c>
      <c r="E59" s="4">
        <v>1.2598699999999999E-2</v>
      </c>
      <c r="F59" s="4">
        <v>9.4156000000000003E-4</v>
      </c>
      <c r="G59" s="4">
        <v>1</v>
      </c>
      <c r="H59" s="4">
        <v>1</v>
      </c>
      <c r="I59" s="4">
        <v>1</v>
      </c>
      <c r="J59" s="4">
        <v>1</v>
      </c>
      <c r="K59" s="4" t="s">
        <v>32</v>
      </c>
      <c r="L59" s="4" t="s">
        <v>171</v>
      </c>
      <c r="M59" s="4" t="s">
        <v>173</v>
      </c>
      <c r="N59" s="4">
        <v>1</v>
      </c>
      <c r="O59" s="4">
        <v>1926.92806</v>
      </c>
      <c r="P59" s="4" t="s">
        <v>30</v>
      </c>
      <c r="Q59" s="4" t="s">
        <v>30</v>
      </c>
      <c r="R59" s="4">
        <v>7.6860000000000003E-4</v>
      </c>
      <c r="S59" s="4">
        <v>7.5339999999999999E-3</v>
      </c>
      <c r="T59" s="4">
        <v>2.1800000000000002</v>
      </c>
    </row>
    <row r="60" spans="1:30" hidden="1" outlineLevel="1" collapsed="1" x14ac:dyDescent="0.2">
      <c r="A60" t="s">
        <v>41</v>
      </c>
      <c r="B60" s="4" t="s">
        <v>30</v>
      </c>
      <c r="C60" s="4" t="s">
        <v>174</v>
      </c>
      <c r="D60" s="4" t="s">
        <v>41</v>
      </c>
      <c r="E60" s="4">
        <v>1.8479700000000002E-2</v>
      </c>
      <c r="F60" s="4">
        <v>9.4156000000000003E-4</v>
      </c>
      <c r="G60" s="4">
        <v>1</v>
      </c>
      <c r="H60" s="4">
        <v>1</v>
      </c>
      <c r="I60" s="4">
        <v>1</v>
      </c>
      <c r="J60" s="4">
        <v>2</v>
      </c>
      <c r="K60" s="4" t="s">
        <v>32</v>
      </c>
      <c r="L60" s="4" t="s">
        <v>175</v>
      </c>
      <c r="M60" s="4" t="s">
        <v>41</v>
      </c>
      <c r="N60" s="4">
        <v>2</v>
      </c>
      <c r="O60" s="4">
        <v>2291.1698200000001</v>
      </c>
      <c r="P60" s="4" t="s">
        <v>30</v>
      </c>
      <c r="Q60" s="4" t="s">
        <v>30</v>
      </c>
      <c r="R60" s="4">
        <v>7.6860000000000003E-4</v>
      </c>
      <c r="S60" s="4">
        <v>1.141E-2</v>
      </c>
      <c r="T60" s="4">
        <v>2.06</v>
      </c>
    </row>
    <row r="61" spans="1:30" hidden="1" outlineLevel="1" collapsed="1" x14ac:dyDescent="0.2">
      <c r="A61" t="s">
        <v>41</v>
      </c>
      <c r="B61" s="4" t="s">
        <v>30</v>
      </c>
      <c r="C61" s="4" t="s">
        <v>176</v>
      </c>
      <c r="D61" s="4" t="s">
        <v>41</v>
      </c>
      <c r="E61" s="4">
        <v>1.05434E-2</v>
      </c>
      <c r="F61" s="4">
        <v>9.4156000000000003E-4</v>
      </c>
      <c r="G61" s="4">
        <v>1</v>
      </c>
      <c r="H61" s="4">
        <v>1</v>
      </c>
      <c r="I61" s="4">
        <v>1</v>
      </c>
      <c r="J61" s="4">
        <v>2</v>
      </c>
      <c r="K61" s="4" t="s">
        <v>32</v>
      </c>
      <c r="L61" s="4" t="s">
        <v>177</v>
      </c>
      <c r="M61" s="4" t="s">
        <v>41</v>
      </c>
      <c r="N61" s="4">
        <v>1</v>
      </c>
      <c r="O61" s="4">
        <v>1922.08581</v>
      </c>
      <c r="P61" s="4" t="s">
        <v>30</v>
      </c>
      <c r="Q61" s="4" t="s">
        <v>30</v>
      </c>
      <c r="R61" s="4">
        <v>7.6860000000000003E-4</v>
      </c>
      <c r="S61" s="4">
        <v>6.1700000000000001E-3</v>
      </c>
      <c r="T61" s="4">
        <v>2.72</v>
      </c>
    </row>
    <row r="62" spans="1:30" collapsed="1" x14ac:dyDescent="0.2">
      <c r="A62" s="3" t="s">
        <v>30</v>
      </c>
      <c r="B62" s="3" t="s">
        <v>31</v>
      </c>
      <c r="C62" s="3" t="s">
        <v>178</v>
      </c>
      <c r="D62" s="3" t="s">
        <v>179</v>
      </c>
      <c r="E62" s="3">
        <v>0</v>
      </c>
      <c r="F62" s="3">
        <v>153.33600000000001</v>
      </c>
      <c r="G62" s="3">
        <v>43</v>
      </c>
      <c r="H62" s="3">
        <v>36</v>
      </c>
      <c r="I62" s="3">
        <v>54</v>
      </c>
      <c r="J62" s="3">
        <v>139</v>
      </c>
      <c r="K62" s="3">
        <v>36</v>
      </c>
      <c r="L62" s="3">
        <v>764</v>
      </c>
      <c r="M62" s="3">
        <v>86.8</v>
      </c>
      <c r="N62" s="3">
        <v>8.8800000000000008</v>
      </c>
      <c r="O62" s="3">
        <v>216.98</v>
      </c>
      <c r="P62" s="3">
        <v>36</v>
      </c>
      <c r="Q62" s="3" t="s">
        <v>41</v>
      </c>
      <c r="R62" s="3" t="s">
        <v>41</v>
      </c>
      <c r="S62" s="3" t="s">
        <v>41</v>
      </c>
      <c r="T62" s="3" t="s">
        <v>41</v>
      </c>
      <c r="U62" s="3" t="s">
        <v>41</v>
      </c>
      <c r="V62" s="3" t="s">
        <v>178</v>
      </c>
      <c r="W62" s="3" t="s">
        <v>41</v>
      </c>
      <c r="X62" s="3" t="s">
        <v>41</v>
      </c>
      <c r="Y62" s="3" t="s">
        <v>41</v>
      </c>
      <c r="Z62" s="3" t="s">
        <v>41</v>
      </c>
      <c r="AA62" s="3">
        <v>0</v>
      </c>
      <c r="AB62" s="3" t="s">
        <v>30</v>
      </c>
      <c r="AC62" s="3">
        <v>1</v>
      </c>
      <c r="AD62" s="3" t="s">
        <v>180</v>
      </c>
    </row>
    <row r="63" spans="1:30" hidden="1" outlineLevel="1" collapsed="1" x14ac:dyDescent="0.2">
      <c r="A63" t="s">
        <v>41</v>
      </c>
      <c r="B63" s="2" t="s">
        <v>43</v>
      </c>
      <c r="C63" s="2" t="s">
        <v>44</v>
      </c>
      <c r="D63" s="2" t="s">
        <v>29</v>
      </c>
      <c r="E63" s="2" t="s">
        <v>45</v>
      </c>
      <c r="F63" s="2" t="s">
        <v>46</v>
      </c>
      <c r="G63" s="2" t="s">
        <v>28</v>
      </c>
      <c r="H63" s="2" t="s">
        <v>47</v>
      </c>
      <c r="I63" s="2" t="s">
        <v>8</v>
      </c>
      <c r="J63" s="2" t="s">
        <v>9</v>
      </c>
      <c r="K63" s="2" t="s">
        <v>48</v>
      </c>
      <c r="L63" s="2" t="s">
        <v>49</v>
      </c>
      <c r="M63" s="2" t="s">
        <v>50</v>
      </c>
      <c r="N63" s="2" t="s">
        <v>51</v>
      </c>
      <c r="O63" s="2" t="s">
        <v>52</v>
      </c>
      <c r="P63" s="2" t="s">
        <v>27</v>
      </c>
      <c r="Q63" s="2" t="s">
        <v>53</v>
      </c>
      <c r="R63" s="2" t="s">
        <v>54</v>
      </c>
      <c r="S63" s="2" t="s">
        <v>55</v>
      </c>
      <c r="T63" s="2" t="s">
        <v>56</v>
      </c>
    </row>
    <row r="64" spans="1:30" hidden="1" outlineLevel="1" collapsed="1" x14ac:dyDescent="0.2">
      <c r="A64" t="s">
        <v>41</v>
      </c>
      <c r="B64" s="4" t="s">
        <v>30</v>
      </c>
      <c r="C64" s="4" t="s">
        <v>181</v>
      </c>
      <c r="D64" s="4" t="s">
        <v>41</v>
      </c>
      <c r="E64" s="4">
        <v>4.56668E-3</v>
      </c>
      <c r="F64" s="4">
        <v>9.4156000000000003E-4</v>
      </c>
      <c r="G64" s="4">
        <v>1</v>
      </c>
      <c r="H64" s="4">
        <v>1</v>
      </c>
      <c r="I64" s="4">
        <v>1</v>
      </c>
      <c r="J64" s="4">
        <v>1</v>
      </c>
      <c r="K64" s="4" t="s">
        <v>178</v>
      </c>
      <c r="L64" s="4" t="s">
        <v>182</v>
      </c>
      <c r="M64" s="4" t="s">
        <v>41</v>
      </c>
      <c r="N64" s="4">
        <v>1</v>
      </c>
      <c r="O64" s="4">
        <v>2243.1051000000002</v>
      </c>
      <c r="P64" s="4" t="s">
        <v>30</v>
      </c>
      <c r="Q64" s="4" t="s">
        <v>30</v>
      </c>
      <c r="R64" s="4">
        <v>7.6860000000000003E-4</v>
      </c>
      <c r="S64" s="4">
        <v>2.4989999999999999E-3</v>
      </c>
      <c r="T64" s="4">
        <v>2.97</v>
      </c>
    </row>
    <row r="65" spans="1:20" hidden="1" outlineLevel="1" collapsed="1" x14ac:dyDescent="0.2">
      <c r="A65" t="s">
        <v>41</v>
      </c>
      <c r="B65" s="4" t="s">
        <v>30</v>
      </c>
      <c r="C65" s="4" t="s">
        <v>181</v>
      </c>
      <c r="D65" s="4" t="s">
        <v>183</v>
      </c>
      <c r="E65" s="4">
        <v>3.60211E-2</v>
      </c>
      <c r="F65" s="4">
        <v>1.57544E-3</v>
      </c>
      <c r="G65" s="4">
        <v>1</v>
      </c>
      <c r="H65" s="4">
        <v>1</v>
      </c>
      <c r="I65" s="4">
        <v>2</v>
      </c>
      <c r="J65" s="4">
        <v>2</v>
      </c>
      <c r="K65" s="4" t="s">
        <v>178</v>
      </c>
      <c r="L65" s="4" t="s">
        <v>182</v>
      </c>
      <c r="M65" s="4" t="s">
        <v>184</v>
      </c>
      <c r="N65" s="4">
        <v>1</v>
      </c>
      <c r="O65" s="4">
        <v>2323.07143</v>
      </c>
      <c r="P65" s="4" t="s">
        <v>30</v>
      </c>
      <c r="Q65" s="4" t="s">
        <v>30</v>
      </c>
      <c r="R65" s="4">
        <v>1.245E-3</v>
      </c>
      <c r="S65" s="4">
        <v>2.3539999999999998E-2</v>
      </c>
      <c r="T65" s="4">
        <v>2.5099999999999998</v>
      </c>
    </row>
    <row r="66" spans="1:20" hidden="1" outlineLevel="1" collapsed="1" x14ac:dyDescent="0.2">
      <c r="A66" t="s">
        <v>41</v>
      </c>
      <c r="B66" s="4" t="s">
        <v>30</v>
      </c>
      <c r="C66" s="4" t="s">
        <v>181</v>
      </c>
      <c r="D66" s="4" t="s">
        <v>185</v>
      </c>
      <c r="E66" s="4">
        <v>0.109051</v>
      </c>
      <c r="F66" s="4">
        <v>9.1506199999999999E-3</v>
      </c>
      <c r="G66" s="4">
        <v>1</v>
      </c>
      <c r="H66" s="4">
        <v>1</v>
      </c>
      <c r="I66" s="4">
        <v>1</v>
      </c>
      <c r="J66" s="4">
        <v>1</v>
      </c>
      <c r="K66" s="4" t="s">
        <v>178</v>
      </c>
      <c r="L66" s="4" t="s">
        <v>182</v>
      </c>
      <c r="M66" s="4" t="s">
        <v>186</v>
      </c>
      <c r="N66" s="4">
        <v>1</v>
      </c>
      <c r="O66" s="4">
        <v>2403.0377600000002</v>
      </c>
      <c r="P66" s="4" t="s">
        <v>30</v>
      </c>
      <c r="Q66" s="4" t="s">
        <v>30</v>
      </c>
      <c r="R66" s="4">
        <v>6.8910000000000004E-3</v>
      </c>
      <c r="S66" s="4">
        <v>7.9339999999999994E-2</v>
      </c>
      <c r="T66" s="4">
        <v>1.94</v>
      </c>
    </row>
    <row r="67" spans="1:20" hidden="1" outlineLevel="1" collapsed="1" x14ac:dyDescent="0.2">
      <c r="A67" t="s">
        <v>41</v>
      </c>
      <c r="B67" s="4" t="s">
        <v>30</v>
      </c>
      <c r="C67" s="4" t="s">
        <v>187</v>
      </c>
      <c r="D67" s="4" t="s">
        <v>41</v>
      </c>
      <c r="E67" s="4">
        <v>2.92947E-4</v>
      </c>
      <c r="F67" s="4">
        <v>9.4156000000000003E-4</v>
      </c>
      <c r="G67" s="4">
        <v>1</v>
      </c>
      <c r="H67" s="4">
        <v>1</v>
      </c>
      <c r="I67" s="4">
        <v>1</v>
      </c>
      <c r="J67" s="4">
        <v>1</v>
      </c>
      <c r="K67" s="4" t="s">
        <v>178</v>
      </c>
      <c r="L67" s="4" t="s">
        <v>188</v>
      </c>
      <c r="M67" s="4" t="s">
        <v>41</v>
      </c>
      <c r="N67" s="4">
        <v>0</v>
      </c>
      <c r="O67" s="4">
        <v>2557.23513</v>
      </c>
      <c r="P67" s="4" t="s">
        <v>30</v>
      </c>
      <c r="Q67" s="4" t="s">
        <v>30</v>
      </c>
      <c r="R67" s="4">
        <v>7.6860000000000003E-4</v>
      </c>
      <c r="S67" s="4">
        <v>1.2650000000000001E-4</v>
      </c>
      <c r="T67" s="4">
        <v>3.32</v>
      </c>
    </row>
    <row r="68" spans="1:20" hidden="1" outlineLevel="1" collapsed="1" x14ac:dyDescent="0.2">
      <c r="A68" t="s">
        <v>41</v>
      </c>
      <c r="B68" s="4" t="s">
        <v>30</v>
      </c>
      <c r="C68" s="4" t="s">
        <v>187</v>
      </c>
      <c r="D68" s="4" t="s">
        <v>189</v>
      </c>
      <c r="E68" s="4">
        <v>0.109051</v>
      </c>
      <c r="F68" s="4">
        <v>9.1506199999999999E-3</v>
      </c>
      <c r="G68" s="4">
        <v>1</v>
      </c>
      <c r="H68" s="4">
        <v>1</v>
      </c>
      <c r="I68" s="4">
        <v>1</v>
      </c>
      <c r="J68" s="4">
        <v>1</v>
      </c>
      <c r="K68" s="4" t="s">
        <v>178</v>
      </c>
      <c r="L68" s="4" t="s">
        <v>188</v>
      </c>
      <c r="M68" s="4" t="s">
        <v>41</v>
      </c>
      <c r="N68" s="4">
        <v>0</v>
      </c>
      <c r="O68" s="4">
        <v>2573.2300399999999</v>
      </c>
      <c r="P68" s="4" t="s">
        <v>30</v>
      </c>
      <c r="Q68" s="4" t="s">
        <v>30</v>
      </c>
      <c r="R68" s="4">
        <v>6.8910000000000004E-3</v>
      </c>
      <c r="S68" s="4">
        <v>7.9030000000000003E-2</v>
      </c>
      <c r="T68" s="4">
        <v>1.86</v>
      </c>
    </row>
    <row r="69" spans="1:20" hidden="1" outlineLevel="1" collapsed="1" x14ac:dyDescent="0.2">
      <c r="A69" t="s">
        <v>41</v>
      </c>
      <c r="B69" s="4" t="s">
        <v>30</v>
      </c>
      <c r="C69" s="4" t="s">
        <v>190</v>
      </c>
      <c r="D69" s="4" t="s">
        <v>41</v>
      </c>
      <c r="E69" s="4">
        <v>2.7538900000000002E-4</v>
      </c>
      <c r="F69" s="4">
        <v>9.4156000000000003E-4</v>
      </c>
      <c r="G69" s="4">
        <v>1</v>
      </c>
      <c r="H69" s="4">
        <v>1</v>
      </c>
      <c r="I69" s="4">
        <v>1</v>
      </c>
      <c r="J69" s="4">
        <v>3</v>
      </c>
      <c r="K69" s="4" t="s">
        <v>178</v>
      </c>
      <c r="L69" s="4" t="s">
        <v>191</v>
      </c>
      <c r="M69" s="4" t="s">
        <v>41</v>
      </c>
      <c r="N69" s="4">
        <v>0</v>
      </c>
      <c r="O69" s="4">
        <v>1389.6353099999999</v>
      </c>
      <c r="P69" s="4" t="s">
        <v>30</v>
      </c>
      <c r="Q69" s="4" t="s">
        <v>30</v>
      </c>
      <c r="R69" s="4">
        <v>7.6860000000000003E-4</v>
      </c>
      <c r="S69" s="4">
        <v>1.186E-4</v>
      </c>
      <c r="T69" s="4">
        <v>2.95</v>
      </c>
    </row>
    <row r="70" spans="1:20" hidden="1" outlineLevel="1" collapsed="1" x14ac:dyDescent="0.2">
      <c r="A70" t="s">
        <v>41</v>
      </c>
      <c r="B70" s="4" t="s">
        <v>30</v>
      </c>
      <c r="C70" s="4" t="s">
        <v>190</v>
      </c>
      <c r="D70" s="4" t="s">
        <v>192</v>
      </c>
      <c r="E70" s="4">
        <v>4.7260999999999996E-3</v>
      </c>
      <c r="F70" s="4">
        <v>9.4156000000000003E-4</v>
      </c>
      <c r="G70" s="4">
        <v>1</v>
      </c>
      <c r="H70" s="4">
        <v>1</v>
      </c>
      <c r="I70" s="4">
        <v>1</v>
      </c>
      <c r="J70" s="4">
        <v>1</v>
      </c>
      <c r="K70" s="4" t="s">
        <v>178</v>
      </c>
      <c r="L70" s="4" t="s">
        <v>191</v>
      </c>
      <c r="M70" s="4" t="s">
        <v>193</v>
      </c>
      <c r="N70" s="4">
        <v>0</v>
      </c>
      <c r="O70" s="4">
        <v>1469.6016400000001</v>
      </c>
      <c r="P70" s="4" t="s">
        <v>30</v>
      </c>
      <c r="Q70" s="4" t="s">
        <v>30</v>
      </c>
      <c r="R70" s="4">
        <v>7.6860000000000003E-4</v>
      </c>
      <c r="S70" s="4">
        <v>2.5920000000000001E-3</v>
      </c>
      <c r="T70" s="4">
        <v>1.79</v>
      </c>
    </row>
    <row r="71" spans="1:20" hidden="1" outlineLevel="1" collapsed="1" x14ac:dyDescent="0.2">
      <c r="A71" t="s">
        <v>41</v>
      </c>
      <c r="B71" s="4" t="s">
        <v>30</v>
      </c>
      <c r="C71" s="4" t="s">
        <v>194</v>
      </c>
      <c r="D71" s="4" t="s">
        <v>41</v>
      </c>
      <c r="E71" s="4">
        <v>3.6914600000000001E-3</v>
      </c>
      <c r="F71" s="4">
        <v>9.4156000000000003E-4</v>
      </c>
      <c r="G71" s="4">
        <v>1</v>
      </c>
      <c r="H71" s="4">
        <v>1</v>
      </c>
      <c r="I71" s="4">
        <v>1</v>
      </c>
      <c r="J71" s="4">
        <v>2</v>
      </c>
      <c r="K71" s="4" t="s">
        <v>178</v>
      </c>
      <c r="L71" s="4" t="s">
        <v>195</v>
      </c>
      <c r="M71" s="4" t="s">
        <v>41</v>
      </c>
      <c r="N71" s="4">
        <v>2</v>
      </c>
      <c r="O71" s="4">
        <v>2748.3699799999999</v>
      </c>
      <c r="P71" s="4" t="s">
        <v>30</v>
      </c>
      <c r="Q71" s="4" t="s">
        <v>30</v>
      </c>
      <c r="R71" s="4">
        <v>7.6860000000000003E-4</v>
      </c>
      <c r="S71" s="4">
        <v>1.9859999999999999E-3</v>
      </c>
      <c r="T71" s="4">
        <v>3.54</v>
      </c>
    </row>
    <row r="72" spans="1:20" hidden="1" outlineLevel="1" collapsed="1" x14ac:dyDescent="0.2">
      <c r="A72" t="s">
        <v>41</v>
      </c>
      <c r="B72" s="4" t="s">
        <v>30</v>
      </c>
      <c r="C72" s="4" t="s">
        <v>196</v>
      </c>
      <c r="D72" s="4" t="s">
        <v>41</v>
      </c>
      <c r="E72" s="4">
        <v>2.5816200000000001E-2</v>
      </c>
      <c r="F72" s="4">
        <v>1.57544E-3</v>
      </c>
      <c r="G72" s="4">
        <v>1</v>
      </c>
      <c r="H72" s="4">
        <v>1</v>
      </c>
      <c r="I72" s="4">
        <v>1</v>
      </c>
      <c r="J72" s="4">
        <v>1</v>
      </c>
      <c r="K72" s="4" t="s">
        <v>178</v>
      </c>
      <c r="L72" s="4" t="s">
        <v>197</v>
      </c>
      <c r="M72" s="4" t="s">
        <v>41</v>
      </c>
      <c r="N72" s="4">
        <v>0</v>
      </c>
      <c r="O72" s="4">
        <v>1886.9130500000001</v>
      </c>
      <c r="P72" s="4" t="s">
        <v>30</v>
      </c>
      <c r="Q72" s="4" t="s">
        <v>30</v>
      </c>
      <c r="R72" s="4">
        <v>1.245E-3</v>
      </c>
      <c r="S72" s="4">
        <v>1.6420000000000001E-2</v>
      </c>
      <c r="T72" s="4">
        <v>2.12</v>
      </c>
    </row>
    <row r="73" spans="1:20" hidden="1" outlineLevel="1" collapsed="1" x14ac:dyDescent="0.2">
      <c r="A73" t="s">
        <v>41</v>
      </c>
      <c r="B73" s="4" t="s">
        <v>30</v>
      </c>
      <c r="C73" s="4" t="s">
        <v>198</v>
      </c>
      <c r="D73" s="4" t="s">
        <v>41</v>
      </c>
      <c r="E73" s="4">
        <v>3.2400800000000002E-3</v>
      </c>
      <c r="F73" s="4">
        <v>9.4156000000000003E-4</v>
      </c>
      <c r="G73" s="4">
        <v>1</v>
      </c>
      <c r="H73" s="4">
        <v>1</v>
      </c>
      <c r="I73" s="4">
        <v>1</v>
      </c>
      <c r="J73" s="4">
        <v>1</v>
      </c>
      <c r="K73" s="4" t="s">
        <v>178</v>
      </c>
      <c r="L73" s="4" t="s">
        <v>199</v>
      </c>
      <c r="M73" s="4" t="s">
        <v>41</v>
      </c>
      <c r="N73" s="4">
        <v>2</v>
      </c>
      <c r="O73" s="4">
        <v>2689.4128500000002</v>
      </c>
      <c r="P73" s="4" t="s">
        <v>30</v>
      </c>
      <c r="Q73" s="4" t="s">
        <v>30</v>
      </c>
      <c r="R73" s="4">
        <v>7.6860000000000003E-4</v>
      </c>
      <c r="S73" s="4">
        <v>1.714E-3</v>
      </c>
      <c r="T73" s="4">
        <v>3.79</v>
      </c>
    </row>
    <row r="74" spans="1:20" hidden="1" outlineLevel="1" collapsed="1" x14ac:dyDescent="0.2">
      <c r="A74" t="s">
        <v>41</v>
      </c>
      <c r="B74" s="4" t="s">
        <v>30</v>
      </c>
      <c r="C74" s="4" t="s">
        <v>200</v>
      </c>
      <c r="D74" s="4" t="s">
        <v>41</v>
      </c>
      <c r="E74" s="4">
        <v>5.11888E-2</v>
      </c>
      <c r="F74" s="4">
        <v>2.9190499999999999E-3</v>
      </c>
      <c r="G74" s="4">
        <v>1</v>
      </c>
      <c r="H74" s="4">
        <v>1</v>
      </c>
      <c r="I74" s="4">
        <v>1</v>
      </c>
      <c r="J74" s="4">
        <v>1</v>
      </c>
      <c r="K74" s="4" t="s">
        <v>178</v>
      </c>
      <c r="L74" s="4" t="s">
        <v>201</v>
      </c>
      <c r="M74" s="4" t="s">
        <v>41</v>
      </c>
      <c r="N74" s="4">
        <v>1</v>
      </c>
      <c r="O74" s="4">
        <v>1064.5847200000001</v>
      </c>
      <c r="P74" s="4" t="s">
        <v>30</v>
      </c>
      <c r="Q74" s="4" t="s">
        <v>30</v>
      </c>
      <c r="R74" s="4">
        <v>2.251E-3</v>
      </c>
      <c r="S74" s="4">
        <v>3.4450000000000001E-2</v>
      </c>
      <c r="T74" s="4">
        <v>1.44</v>
      </c>
    </row>
    <row r="75" spans="1:20" hidden="1" outlineLevel="1" collapsed="1" x14ac:dyDescent="0.2">
      <c r="A75" t="s">
        <v>41</v>
      </c>
      <c r="B75" s="4" t="s">
        <v>30</v>
      </c>
      <c r="C75" s="4" t="s">
        <v>202</v>
      </c>
      <c r="D75" s="4" t="s">
        <v>41</v>
      </c>
      <c r="E75" s="4">
        <v>1.9900299999999998E-3</v>
      </c>
      <c r="F75" s="4">
        <v>9.4156000000000003E-4</v>
      </c>
      <c r="G75" s="4">
        <v>1</v>
      </c>
      <c r="H75" s="4">
        <v>1</v>
      </c>
      <c r="I75" s="4">
        <v>1</v>
      </c>
      <c r="J75" s="4">
        <v>5</v>
      </c>
      <c r="K75" s="4" t="s">
        <v>178</v>
      </c>
      <c r="L75" s="4" t="s">
        <v>203</v>
      </c>
      <c r="M75" s="4" t="s">
        <v>41</v>
      </c>
      <c r="N75" s="4">
        <v>2</v>
      </c>
      <c r="O75" s="4">
        <v>1220.6858299999999</v>
      </c>
      <c r="P75" s="4" t="s">
        <v>30</v>
      </c>
      <c r="Q75" s="4" t="s">
        <v>30</v>
      </c>
      <c r="R75" s="4">
        <v>7.6860000000000003E-4</v>
      </c>
      <c r="S75" s="4">
        <v>1.0120000000000001E-3</v>
      </c>
      <c r="T75" s="4">
        <v>2.66</v>
      </c>
    </row>
    <row r="76" spans="1:20" hidden="1" outlineLevel="1" collapsed="1" x14ac:dyDescent="0.2">
      <c r="A76" t="s">
        <v>41</v>
      </c>
      <c r="B76" s="4" t="s">
        <v>30</v>
      </c>
      <c r="C76" s="4" t="s">
        <v>204</v>
      </c>
      <c r="D76" s="4" t="s">
        <v>41</v>
      </c>
      <c r="E76" s="4">
        <v>2.0314500000000002E-3</v>
      </c>
      <c r="F76" s="4">
        <v>9.4156000000000003E-4</v>
      </c>
      <c r="G76" s="4">
        <v>1</v>
      </c>
      <c r="H76" s="4">
        <v>1</v>
      </c>
      <c r="I76" s="4">
        <v>1</v>
      </c>
      <c r="J76" s="4">
        <v>1</v>
      </c>
      <c r="K76" s="4" t="s">
        <v>178</v>
      </c>
      <c r="L76" s="4" t="s">
        <v>205</v>
      </c>
      <c r="M76" s="4" t="s">
        <v>41</v>
      </c>
      <c r="N76" s="4">
        <v>1</v>
      </c>
      <c r="O76" s="4">
        <v>1012.60372</v>
      </c>
      <c r="P76" s="4" t="s">
        <v>30</v>
      </c>
      <c r="Q76" s="4" t="s">
        <v>30</v>
      </c>
      <c r="R76" s="4">
        <v>7.6860000000000003E-4</v>
      </c>
      <c r="S76" s="4">
        <v>1.036E-3</v>
      </c>
      <c r="T76" s="4">
        <v>2.54</v>
      </c>
    </row>
    <row r="77" spans="1:20" hidden="1" outlineLevel="1" collapsed="1" x14ac:dyDescent="0.2">
      <c r="A77" t="s">
        <v>41</v>
      </c>
      <c r="B77" s="4" t="s">
        <v>30</v>
      </c>
      <c r="C77" s="4" t="s">
        <v>206</v>
      </c>
      <c r="D77" s="4" t="s">
        <v>41</v>
      </c>
      <c r="E77" s="4">
        <v>2.7290999999999999E-3</v>
      </c>
      <c r="F77" s="4">
        <v>9.4156000000000003E-4</v>
      </c>
      <c r="G77" s="4">
        <v>1</v>
      </c>
      <c r="H77" s="4">
        <v>1</v>
      </c>
      <c r="I77" s="4">
        <v>1</v>
      </c>
      <c r="J77" s="4">
        <v>2</v>
      </c>
      <c r="K77" s="4" t="s">
        <v>178</v>
      </c>
      <c r="L77" s="4" t="s">
        <v>207</v>
      </c>
      <c r="M77" s="4" t="s">
        <v>41</v>
      </c>
      <c r="N77" s="4">
        <v>2</v>
      </c>
      <c r="O77" s="4">
        <v>1842.0079499999999</v>
      </c>
      <c r="P77" s="4" t="s">
        <v>30</v>
      </c>
      <c r="Q77" s="4" t="s">
        <v>30</v>
      </c>
      <c r="R77" s="4">
        <v>7.6860000000000003E-4</v>
      </c>
      <c r="S77" s="4">
        <v>1.4270000000000001E-3</v>
      </c>
      <c r="T77" s="4">
        <v>1.93</v>
      </c>
    </row>
    <row r="78" spans="1:20" hidden="1" outlineLevel="1" collapsed="1" x14ac:dyDescent="0.2">
      <c r="A78" t="s">
        <v>41</v>
      </c>
      <c r="B78" s="4" t="s">
        <v>30</v>
      </c>
      <c r="C78" s="4" t="s">
        <v>208</v>
      </c>
      <c r="D78" s="4" t="s">
        <v>41</v>
      </c>
      <c r="E78" s="4">
        <v>3.1447900000000001E-2</v>
      </c>
      <c r="F78" s="4">
        <v>1.57544E-3</v>
      </c>
      <c r="G78" s="4">
        <v>1</v>
      </c>
      <c r="H78" s="4">
        <v>1</v>
      </c>
      <c r="I78" s="4">
        <v>1</v>
      </c>
      <c r="J78" s="4">
        <v>2</v>
      </c>
      <c r="K78" s="4" t="s">
        <v>178</v>
      </c>
      <c r="L78" s="4" t="s">
        <v>209</v>
      </c>
      <c r="M78" s="4" t="s">
        <v>41</v>
      </c>
      <c r="N78" s="4">
        <v>1</v>
      </c>
      <c r="O78" s="4">
        <v>1246.62085</v>
      </c>
      <c r="P78" s="4" t="s">
        <v>30</v>
      </c>
      <c r="Q78" s="4" t="s">
        <v>30</v>
      </c>
      <c r="R78" s="4">
        <v>1.245E-3</v>
      </c>
      <c r="S78" s="4">
        <v>2.0320000000000001E-2</v>
      </c>
      <c r="T78" s="4">
        <v>1.81</v>
      </c>
    </row>
    <row r="79" spans="1:20" hidden="1" outlineLevel="1" collapsed="1" x14ac:dyDescent="0.2">
      <c r="A79" t="s">
        <v>41</v>
      </c>
      <c r="B79" s="4" t="s">
        <v>30</v>
      </c>
      <c r="C79" s="4" t="s">
        <v>210</v>
      </c>
      <c r="D79" s="4" t="s">
        <v>41</v>
      </c>
      <c r="E79" s="4">
        <v>6.3874600000000004E-2</v>
      </c>
      <c r="F79" s="4">
        <v>3.95853E-3</v>
      </c>
      <c r="G79" s="4">
        <v>1</v>
      </c>
      <c r="H79" s="4">
        <v>1</v>
      </c>
      <c r="I79" s="4">
        <v>1</v>
      </c>
      <c r="J79" s="4">
        <v>1</v>
      </c>
      <c r="K79" s="4" t="s">
        <v>178</v>
      </c>
      <c r="L79" s="4" t="s">
        <v>211</v>
      </c>
      <c r="M79" s="4" t="s">
        <v>41</v>
      </c>
      <c r="N79" s="4">
        <v>1</v>
      </c>
      <c r="O79" s="4">
        <v>1750.9122600000001</v>
      </c>
      <c r="P79" s="4" t="s">
        <v>30</v>
      </c>
      <c r="Q79" s="4" t="s">
        <v>30</v>
      </c>
      <c r="R79" s="4">
        <v>3.026E-3</v>
      </c>
      <c r="S79" s="4">
        <v>4.3920000000000001E-2</v>
      </c>
      <c r="T79" s="4">
        <v>1.56</v>
      </c>
    </row>
    <row r="80" spans="1:20" hidden="1" outlineLevel="1" collapsed="1" x14ac:dyDescent="0.2">
      <c r="A80" t="s">
        <v>41</v>
      </c>
      <c r="B80" s="4" t="s">
        <v>30</v>
      </c>
      <c r="C80" s="4" t="s">
        <v>212</v>
      </c>
      <c r="D80" s="4" t="s">
        <v>41</v>
      </c>
      <c r="E80" s="4">
        <v>5.7028799999999996E-4</v>
      </c>
      <c r="F80" s="4">
        <v>9.4156000000000003E-4</v>
      </c>
      <c r="G80" s="4">
        <v>1</v>
      </c>
      <c r="H80" s="4">
        <v>1</v>
      </c>
      <c r="I80" s="4">
        <v>1</v>
      </c>
      <c r="J80" s="4">
        <v>1</v>
      </c>
      <c r="K80" s="4" t="s">
        <v>178</v>
      </c>
      <c r="L80" s="4" t="s">
        <v>213</v>
      </c>
      <c r="M80" s="4" t="s">
        <v>41</v>
      </c>
      <c r="N80" s="4">
        <v>0</v>
      </c>
      <c r="O80" s="4">
        <v>1503.78018</v>
      </c>
      <c r="P80" s="4" t="s">
        <v>30</v>
      </c>
      <c r="Q80" s="4" t="s">
        <v>30</v>
      </c>
      <c r="R80" s="4">
        <v>7.6860000000000003E-4</v>
      </c>
      <c r="S80" s="4">
        <v>2.6019999999999998E-4</v>
      </c>
      <c r="T80" s="4">
        <v>2.12</v>
      </c>
    </row>
    <row r="81" spans="1:20" hidden="1" outlineLevel="1" collapsed="1" x14ac:dyDescent="0.2">
      <c r="A81" t="s">
        <v>41</v>
      </c>
      <c r="B81" s="4" t="s">
        <v>30</v>
      </c>
      <c r="C81" s="4" t="s">
        <v>214</v>
      </c>
      <c r="D81" s="4" t="s">
        <v>41</v>
      </c>
      <c r="E81" s="4">
        <v>4.0917699999999998E-3</v>
      </c>
      <c r="F81" s="4">
        <v>9.4156000000000003E-4</v>
      </c>
      <c r="G81" s="4">
        <v>1</v>
      </c>
      <c r="H81" s="4">
        <v>1</v>
      </c>
      <c r="I81" s="4">
        <v>1</v>
      </c>
      <c r="J81" s="4">
        <v>19</v>
      </c>
      <c r="K81" s="4" t="s">
        <v>178</v>
      </c>
      <c r="L81" s="4" t="s">
        <v>215</v>
      </c>
      <c r="M81" s="4" t="s">
        <v>41</v>
      </c>
      <c r="N81" s="4">
        <v>0</v>
      </c>
      <c r="O81" s="4">
        <v>1993.1017899999999</v>
      </c>
      <c r="P81" s="4" t="s">
        <v>30</v>
      </c>
      <c r="Q81" s="4" t="s">
        <v>30</v>
      </c>
      <c r="R81" s="4">
        <v>7.6860000000000003E-4</v>
      </c>
      <c r="S81" s="4">
        <v>2.212E-3</v>
      </c>
      <c r="T81" s="4">
        <v>2.16</v>
      </c>
    </row>
    <row r="82" spans="1:20" hidden="1" outlineLevel="1" collapsed="1" x14ac:dyDescent="0.2">
      <c r="A82" t="s">
        <v>41</v>
      </c>
      <c r="B82" s="4" t="s">
        <v>30</v>
      </c>
      <c r="C82" s="4" t="s">
        <v>216</v>
      </c>
      <c r="D82" s="4" t="s">
        <v>41</v>
      </c>
      <c r="E82" s="4">
        <v>1.66468E-3</v>
      </c>
      <c r="F82" s="4">
        <v>9.4156000000000003E-4</v>
      </c>
      <c r="G82" s="4">
        <v>1</v>
      </c>
      <c r="H82" s="4">
        <v>1</v>
      </c>
      <c r="I82" s="4">
        <v>1</v>
      </c>
      <c r="J82" s="4">
        <v>2</v>
      </c>
      <c r="K82" s="4" t="s">
        <v>178</v>
      </c>
      <c r="L82" s="4" t="s">
        <v>217</v>
      </c>
      <c r="M82" s="4" t="s">
        <v>41</v>
      </c>
      <c r="N82" s="4">
        <v>1</v>
      </c>
      <c r="O82" s="4">
        <v>2121.1967500000001</v>
      </c>
      <c r="P82" s="4" t="s">
        <v>30</v>
      </c>
      <c r="Q82" s="4" t="s">
        <v>30</v>
      </c>
      <c r="R82" s="4">
        <v>7.6860000000000003E-4</v>
      </c>
      <c r="S82" s="4">
        <v>8.3739999999999997E-4</v>
      </c>
      <c r="T82" s="4">
        <v>2.52</v>
      </c>
    </row>
    <row r="83" spans="1:20" hidden="1" outlineLevel="1" collapsed="1" x14ac:dyDescent="0.2">
      <c r="A83" t="s">
        <v>41</v>
      </c>
      <c r="B83" s="4" t="s">
        <v>30</v>
      </c>
      <c r="C83" s="4" t="s">
        <v>218</v>
      </c>
      <c r="D83" s="4" t="s">
        <v>41</v>
      </c>
      <c r="E83" s="4">
        <v>1.7737300000000001E-2</v>
      </c>
      <c r="F83" s="4">
        <v>9.4156000000000003E-4</v>
      </c>
      <c r="G83" s="4">
        <v>1</v>
      </c>
      <c r="H83" s="4">
        <v>1</v>
      </c>
      <c r="I83" s="4">
        <v>1</v>
      </c>
      <c r="J83" s="4">
        <v>1</v>
      </c>
      <c r="K83" s="4" t="s">
        <v>178</v>
      </c>
      <c r="L83" s="4" t="s">
        <v>219</v>
      </c>
      <c r="M83" s="4" t="s">
        <v>41</v>
      </c>
      <c r="N83" s="4">
        <v>0</v>
      </c>
      <c r="O83" s="4">
        <v>1423.7063499999999</v>
      </c>
      <c r="P83" s="4" t="s">
        <v>30</v>
      </c>
      <c r="Q83" s="4" t="s">
        <v>30</v>
      </c>
      <c r="R83" s="4">
        <v>7.6860000000000003E-4</v>
      </c>
      <c r="S83" s="4">
        <v>1.09E-2</v>
      </c>
      <c r="T83" s="4">
        <v>2.27</v>
      </c>
    </row>
    <row r="84" spans="1:20" hidden="1" outlineLevel="1" collapsed="1" x14ac:dyDescent="0.2">
      <c r="A84" t="s">
        <v>41</v>
      </c>
      <c r="B84" s="4" t="s">
        <v>30</v>
      </c>
      <c r="C84" s="4" t="s">
        <v>220</v>
      </c>
      <c r="D84" s="4" t="s">
        <v>41</v>
      </c>
      <c r="E84" s="4">
        <v>3.3377800000000002E-4</v>
      </c>
      <c r="F84" s="4">
        <v>9.4156000000000003E-4</v>
      </c>
      <c r="G84" s="4">
        <v>1</v>
      </c>
      <c r="H84" s="4">
        <v>1</v>
      </c>
      <c r="I84" s="4">
        <v>1</v>
      </c>
      <c r="J84" s="4">
        <v>1</v>
      </c>
      <c r="K84" s="4" t="s">
        <v>178</v>
      </c>
      <c r="L84" s="4" t="s">
        <v>221</v>
      </c>
      <c r="M84" s="4" t="s">
        <v>41</v>
      </c>
      <c r="N84" s="4">
        <v>1</v>
      </c>
      <c r="O84" s="4">
        <v>2105.1237099999998</v>
      </c>
      <c r="P84" s="4" t="s">
        <v>30</v>
      </c>
      <c r="Q84" s="4" t="s">
        <v>30</v>
      </c>
      <c r="R84" s="4">
        <v>7.6860000000000003E-4</v>
      </c>
      <c r="S84" s="4">
        <v>1.4550000000000001E-4</v>
      </c>
      <c r="T84" s="4">
        <v>2.4500000000000002</v>
      </c>
    </row>
    <row r="85" spans="1:20" hidden="1" outlineLevel="1" collapsed="1" x14ac:dyDescent="0.2">
      <c r="A85" t="s">
        <v>41</v>
      </c>
      <c r="B85" s="4" t="s">
        <v>30</v>
      </c>
      <c r="C85" s="4" t="s">
        <v>222</v>
      </c>
      <c r="D85" s="4" t="s">
        <v>41</v>
      </c>
      <c r="E85" s="4">
        <v>9.5071900000000001E-2</v>
      </c>
      <c r="F85" s="4">
        <v>8.4442000000000007E-3</v>
      </c>
      <c r="G85" s="4">
        <v>1</v>
      </c>
      <c r="H85" s="4">
        <v>1</v>
      </c>
      <c r="I85" s="4">
        <v>1</v>
      </c>
      <c r="J85" s="4">
        <v>1</v>
      </c>
      <c r="K85" s="4" t="s">
        <v>178</v>
      </c>
      <c r="L85" s="4" t="s">
        <v>223</v>
      </c>
      <c r="M85" s="4" t="s">
        <v>41</v>
      </c>
      <c r="N85" s="4">
        <v>0</v>
      </c>
      <c r="O85" s="4">
        <v>2036.0155600000001</v>
      </c>
      <c r="P85" s="4" t="s">
        <v>30</v>
      </c>
      <c r="Q85" s="4" t="s">
        <v>30</v>
      </c>
      <c r="R85" s="4">
        <v>6.3559999999999997E-3</v>
      </c>
      <c r="S85" s="4">
        <v>6.7820000000000005E-2</v>
      </c>
      <c r="T85" s="4">
        <v>1.75</v>
      </c>
    </row>
    <row r="86" spans="1:20" hidden="1" outlineLevel="1" collapsed="1" x14ac:dyDescent="0.2">
      <c r="A86" t="s">
        <v>41</v>
      </c>
      <c r="B86" s="4" t="s">
        <v>30</v>
      </c>
      <c r="C86" s="4" t="s">
        <v>224</v>
      </c>
      <c r="D86" s="4" t="s">
        <v>41</v>
      </c>
      <c r="E86" s="4">
        <v>4.9466499999999998E-5</v>
      </c>
      <c r="F86" s="4">
        <v>9.4156000000000003E-4</v>
      </c>
      <c r="G86" s="4">
        <v>1</v>
      </c>
      <c r="H86" s="4">
        <v>1</v>
      </c>
      <c r="I86" s="4">
        <v>1</v>
      </c>
      <c r="J86" s="4">
        <v>24</v>
      </c>
      <c r="K86" s="4" t="s">
        <v>178</v>
      </c>
      <c r="L86" s="4" t="s">
        <v>225</v>
      </c>
      <c r="M86" s="4" t="s">
        <v>41</v>
      </c>
      <c r="N86" s="4">
        <v>1</v>
      </c>
      <c r="O86" s="4">
        <v>2192.1166699999999</v>
      </c>
      <c r="P86" s="4" t="s">
        <v>30</v>
      </c>
      <c r="Q86" s="4" t="s">
        <v>30</v>
      </c>
      <c r="R86" s="4">
        <v>7.6860000000000003E-4</v>
      </c>
      <c r="S86" s="4">
        <v>1.84E-5</v>
      </c>
      <c r="T86" s="4">
        <v>3.67</v>
      </c>
    </row>
    <row r="87" spans="1:20" hidden="1" outlineLevel="1" collapsed="1" x14ac:dyDescent="0.2">
      <c r="A87" t="s">
        <v>41</v>
      </c>
      <c r="B87" s="4" t="s">
        <v>30</v>
      </c>
      <c r="C87" s="4" t="s">
        <v>226</v>
      </c>
      <c r="D87" s="4" t="s">
        <v>41</v>
      </c>
      <c r="E87" s="4">
        <v>2.4446599999999999E-2</v>
      </c>
      <c r="F87" s="4">
        <v>9.4156000000000003E-4</v>
      </c>
      <c r="G87" s="4">
        <v>1</v>
      </c>
      <c r="H87" s="4">
        <v>1</v>
      </c>
      <c r="I87" s="4">
        <v>1</v>
      </c>
      <c r="J87" s="4">
        <v>1</v>
      </c>
      <c r="K87" s="4" t="s">
        <v>178</v>
      </c>
      <c r="L87" s="4" t="s">
        <v>227</v>
      </c>
      <c r="M87" s="4" t="s">
        <v>41</v>
      </c>
      <c r="N87" s="4">
        <v>0</v>
      </c>
      <c r="O87" s="4">
        <v>1540.68019</v>
      </c>
      <c r="P87" s="4" t="s">
        <v>30</v>
      </c>
      <c r="Q87" s="4" t="s">
        <v>30</v>
      </c>
      <c r="R87" s="4">
        <v>7.6860000000000003E-4</v>
      </c>
      <c r="S87" s="4">
        <v>1.54E-2</v>
      </c>
      <c r="T87" s="4">
        <v>1.77</v>
      </c>
    </row>
    <row r="88" spans="1:20" hidden="1" outlineLevel="1" collapsed="1" x14ac:dyDescent="0.2">
      <c r="A88" t="s">
        <v>41</v>
      </c>
      <c r="B88" s="4" t="s">
        <v>30</v>
      </c>
      <c r="C88" s="4" t="s">
        <v>226</v>
      </c>
      <c r="D88" s="4" t="s">
        <v>228</v>
      </c>
      <c r="E88" s="4">
        <v>8.3516900000000002E-3</v>
      </c>
      <c r="F88" s="4">
        <v>9.4156000000000003E-4</v>
      </c>
      <c r="G88" s="4">
        <v>1</v>
      </c>
      <c r="H88" s="4">
        <v>1</v>
      </c>
      <c r="I88" s="4">
        <v>1</v>
      </c>
      <c r="J88" s="4">
        <v>1</v>
      </c>
      <c r="K88" s="4" t="s">
        <v>178</v>
      </c>
      <c r="L88" s="4" t="s">
        <v>227</v>
      </c>
      <c r="M88" s="4" t="s">
        <v>229</v>
      </c>
      <c r="N88" s="4">
        <v>0</v>
      </c>
      <c r="O88" s="4">
        <v>1620.64653</v>
      </c>
      <c r="P88" s="4" t="s">
        <v>30</v>
      </c>
      <c r="Q88" s="4" t="s">
        <v>30</v>
      </c>
      <c r="R88" s="4">
        <v>7.6860000000000003E-4</v>
      </c>
      <c r="S88" s="4">
        <v>4.7999999999999996E-3</v>
      </c>
      <c r="T88" s="4">
        <v>2.5099999999999998</v>
      </c>
    </row>
    <row r="89" spans="1:20" hidden="1" outlineLevel="1" collapsed="1" x14ac:dyDescent="0.2">
      <c r="A89" t="s">
        <v>41</v>
      </c>
      <c r="B89" s="4" t="s">
        <v>30</v>
      </c>
      <c r="C89" s="4" t="s">
        <v>230</v>
      </c>
      <c r="D89" s="4" t="s">
        <v>231</v>
      </c>
      <c r="E89" s="4">
        <v>7.64624E-2</v>
      </c>
      <c r="F89" s="4">
        <v>4.8908199999999997E-3</v>
      </c>
      <c r="G89" s="4">
        <v>1</v>
      </c>
      <c r="H89" s="4">
        <v>1</v>
      </c>
      <c r="I89" s="4">
        <v>1</v>
      </c>
      <c r="J89" s="4">
        <v>1</v>
      </c>
      <c r="K89" s="4" t="s">
        <v>178</v>
      </c>
      <c r="L89" s="4" t="s">
        <v>232</v>
      </c>
      <c r="M89" s="4" t="s">
        <v>233</v>
      </c>
      <c r="N89" s="4">
        <v>2</v>
      </c>
      <c r="O89" s="4">
        <v>2479.17254</v>
      </c>
      <c r="P89" s="4" t="s">
        <v>30</v>
      </c>
      <c r="Q89" s="4" t="s">
        <v>30</v>
      </c>
      <c r="R89" s="4">
        <v>3.7160000000000001E-3</v>
      </c>
      <c r="S89" s="4">
        <v>5.3609999999999998E-2</v>
      </c>
      <c r="T89" s="4">
        <v>2.2400000000000002</v>
      </c>
    </row>
    <row r="90" spans="1:20" hidden="1" outlineLevel="1" collapsed="1" x14ac:dyDescent="0.2">
      <c r="A90" t="s">
        <v>41</v>
      </c>
      <c r="B90" s="4" t="s">
        <v>30</v>
      </c>
      <c r="C90" s="4" t="s">
        <v>234</v>
      </c>
      <c r="D90" s="4" t="s">
        <v>41</v>
      </c>
      <c r="E90" s="4">
        <v>7.8518800000000003E-3</v>
      </c>
      <c r="F90" s="4">
        <v>9.4156000000000003E-4</v>
      </c>
      <c r="G90" s="4">
        <v>1</v>
      </c>
      <c r="H90" s="4">
        <v>1</v>
      </c>
      <c r="I90" s="4">
        <v>1</v>
      </c>
      <c r="J90" s="4">
        <v>1</v>
      </c>
      <c r="K90" s="4" t="s">
        <v>178</v>
      </c>
      <c r="L90" s="4" t="s">
        <v>235</v>
      </c>
      <c r="M90" s="4" t="s">
        <v>41</v>
      </c>
      <c r="N90" s="4">
        <v>1</v>
      </c>
      <c r="O90" s="4">
        <v>1689.84022</v>
      </c>
      <c r="P90" s="4" t="s">
        <v>30</v>
      </c>
      <c r="Q90" s="4" t="s">
        <v>30</v>
      </c>
      <c r="R90" s="4">
        <v>7.6860000000000003E-4</v>
      </c>
      <c r="S90" s="4">
        <v>4.483E-3</v>
      </c>
      <c r="T90" s="4">
        <v>2.76</v>
      </c>
    </row>
    <row r="91" spans="1:20" hidden="1" outlineLevel="1" collapsed="1" x14ac:dyDescent="0.2">
      <c r="A91" t="s">
        <v>41</v>
      </c>
      <c r="B91" s="4" t="s">
        <v>30</v>
      </c>
      <c r="C91" s="4" t="s">
        <v>236</v>
      </c>
      <c r="D91" s="4" t="s">
        <v>41</v>
      </c>
      <c r="E91" s="4">
        <v>4.6580099999999999E-2</v>
      </c>
      <c r="F91" s="4">
        <v>2.21053E-3</v>
      </c>
      <c r="G91" s="4">
        <v>1</v>
      </c>
      <c r="H91" s="4">
        <v>1</v>
      </c>
      <c r="I91" s="4">
        <v>1</v>
      </c>
      <c r="J91" s="4">
        <v>1</v>
      </c>
      <c r="K91" s="4" t="s">
        <v>178</v>
      </c>
      <c r="L91" s="4" t="s">
        <v>237</v>
      </c>
      <c r="M91" s="4" t="s">
        <v>41</v>
      </c>
      <c r="N91" s="4">
        <v>0</v>
      </c>
      <c r="O91" s="4">
        <v>791.43314999999996</v>
      </c>
      <c r="P91" s="4" t="s">
        <v>30</v>
      </c>
      <c r="Q91" s="4" t="s">
        <v>30</v>
      </c>
      <c r="R91" s="4">
        <v>1.714E-3</v>
      </c>
      <c r="S91" s="4">
        <v>3.117E-2</v>
      </c>
      <c r="T91" s="4">
        <v>1.35</v>
      </c>
    </row>
    <row r="92" spans="1:20" hidden="1" outlineLevel="1" collapsed="1" x14ac:dyDescent="0.2">
      <c r="A92" t="s">
        <v>41</v>
      </c>
      <c r="B92" s="4" t="s">
        <v>30</v>
      </c>
      <c r="C92" s="4" t="s">
        <v>238</v>
      </c>
      <c r="D92" s="4" t="s">
        <v>41</v>
      </c>
      <c r="E92" s="4">
        <v>3.1093399999999999E-3</v>
      </c>
      <c r="F92" s="4">
        <v>9.4156000000000003E-4</v>
      </c>
      <c r="G92" s="4">
        <v>1</v>
      </c>
      <c r="H92" s="4">
        <v>1</v>
      </c>
      <c r="I92" s="4">
        <v>1</v>
      </c>
      <c r="J92" s="4">
        <v>1</v>
      </c>
      <c r="K92" s="4" t="s">
        <v>178</v>
      </c>
      <c r="L92" s="4" t="s">
        <v>239</v>
      </c>
      <c r="M92" s="4" t="s">
        <v>41</v>
      </c>
      <c r="N92" s="4">
        <v>1</v>
      </c>
      <c r="O92" s="4">
        <v>2253.11058</v>
      </c>
      <c r="P92" s="4" t="s">
        <v>30</v>
      </c>
      <c r="Q92" s="4" t="s">
        <v>30</v>
      </c>
      <c r="R92" s="4">
        <v>7.6860000000000003E-4</v>
      </c>
      <c r="S92" s="4">
        <v>1.6459999999999999E-3</v>
      </c>
      <c r="T92" s="4">
        <v>2.75</v>
      </c>
    </row>
    <row r="93" spans="1:20" hidden="1" outlineLevel="1" collapsed="1" x14ac:dyDescent="0.2">
      <c r="A93" t="s">
        <v>41</v>
      </c>
      <c r="B93" s="4" t="s">
        <v>30</v>
      </c>
      <c r="C93" s="4" t="s">
        <v>240</v>
      </c>
      <c r="D93" s="4" t="s">
        <v>41</v>
      </c>
      <c r="E93" s="4">
        <v>9.3229599999999993E-6</v>
      </c>
      <c r="F93" s="4">
        <v>9.4156000000000003E-4</v>
      </c>
      <c r="G93" s="4">
        <v>1</v>
      </c>
      <c r="H93" s="4">
        <v>1</v>
      </c>
      <c r="I93" s="4">
        <v>1</v>
      </c>
      <c r="J93" s="4">
        <v>5</v>
      </c>
      <c r="K93" s="4" t="s">
        <v>178</v>
      </c>
      <c r="L93" s="4" t="s">
        <v>241</v>
      </c>
      <c r="M93" s="4" t="s">
        <v>41</v>
      </c>
      <c r="N93" s="4">
        <v>0</v>
      </c>
      <c r="O93" s="4">
        <v>2680.25324</v>
      </c>
      <c r="P93" s="4" t="s">
        <v>30</v>
      </c>
      <c r="Q93" s="4" t="s">
        <v>30</v>
      </c>
      <c r="R93" s="4">
        <v>7.6860000000000003E-4</v>
      </c>
      <c r="S93" s="4">
        <v>3.0000000000000001E-6</v>
      </c>
      <c r="T93" s="4">
        <v>4.01</v>
      </c>
    </row>
    <row r="94" spans="1:20" hidden="1" outlineLevel="1" collapsed="1" x14ac:dyDescent="0.2">
      <c r="A94" t="s">
        <v>41</v>
      </c>
      <c r="B94" s="4" t="s">
        <v>30</v>
      </c>
      <c r="C94" s="4" t="s">
        <v>240</v>
      </c>
      <c r="D94" s="4" t="s">
        <v>242</v>
      </c>
      <c r="E94" s="4">
        <v>3.52955E-2</v>
      </c>
      <c r="F94" s="4">
        <v>1.57544E-3</v>
      </c>
      <c r="G94" s="4">
        <v>1</v>
      </c>
      <c r="H94" s="4">
        <v>1</v>
      </c>
      <c r="I94" s="4">
        <v>1</v>
      </c>
      <c r="J94" s="4">
        <v>2</v>
      </c>
      <c r="K94" s="4" t="s">
        <v>178</v>
      </c>
      <c r="L94" s="4" t="s">
        <v>241</v>
      </c>
      <c r="M94" s="4" t="s">
        <v>41</v>
      </c>
      <c r="N94" s="4">
        <v>0</v>
      </c>
      <c r="O94" s="4">
        <v>2696.2481499999999</v>
      </c>
      <c r="P94" s="4" t="s">
        <v>30</v>
      </c>
      <c r="Q94" s="4" t="s">
        <v>30</v>
      </c>
      <c r="R94" s="4">
        <v>1.245E-3</v>
      </c>
      <c r="S94" s="4">
        <v>2.3060000000000001E-2</v>
      </c>
      <c r="T94" s="4">
        <v>1.98</v>
      </c>
    </row>
    <row r="95" spans="1:20" hidden="1" outlineLevel="1" collapsed="1" x14ac:dyDescent="0.2">
      <c r="A95" t="s">
        <v>41</v>
      </c>
      <c r="B95" s="4" t="s">
        <v>30</v>
      </c>
      <c r="C95" s="4" t="s">
        <v>240</v>
      </c>
      <c r="D95" s="4" t="s">
        <v>243</v>
      </c>
      <c r="E95" s="4">
        <v>8.3338099999999998E-2</v>
      </c>
      <c r="F95" s="4">
        <v>5.41684E-3</v>
      </c>
      <c r="G95" s="4">
        <v>1</v>
      </c>
      <c r="H95" s="4">
        <v>1</v>
      </c>
      <c r="I95" s="4">
        <v>1</v>
      </c>
      <c r="J95" s="4">
        <v>1</v>
      </c>
      <c r="K95" s="4" t="s">
        <v>178</v>
      </c>
      <c r="L95" s="4" t="s">
        <v>241</v>
      </c>
      <c r="M95" s="4" t="s">
        <v>41</v>
      </c>
      <c r="N95" s="4">
        <v>0</v>
      </c>
      <c r="O95" s="4">
        <v>2760.2195700000002</v>
      </c>
      <c r="P95" s="4" t="s">
        <v>30</v>
      </c>
      <c r="Q95" s="4" t="s">
        <v>30</v>
      </c>
      <c r="R95" s="4">
        <v>4.1079999999999997E-3</v>
      </c>
      <c r="S95" s="4">
        <v>5.8959999999999999E-2</v>
      </c>
      <c r="T95" s="4">
        <v>1.75</v>
      </c>
    </row>
    <row r="96" spans="1:20" hidden="1" outlineLevel="1" collapsed="1" x14ac:dyDescent="0.2">
      <c r="A96" t="s">
        <v>41</v>
      </c>
      <c r="B96" s="4" t="s">
        <v>30</v>
      </c>
      <c r="C96" s="4" t="s">
        <v>244</v>
      </c>
      <c r="D96" s="4" t="s">
        <v>41</v>
      </c>
      <c r="E96" s="4">
        <v>8.5006200000000004E-2</v>
      </c>
      <c r="F96" s="4">
        <v>5.9830200000000004E-3</v>
      </c>
      <c r="G96" s="4">
        <v>1</v>
      </c>
      <c r="H96" s="4">
        <v>1</v>
      </c>
      <c r="I96" s="4">
        <v>1</v>
      </c>
      <c r="J96" s="4">
        <v>1</v>
      </c>
      <c r="K96" s="4" t="s">
        <v>178</v>
      </c>
      <c r="L96" s="4" t="s">
        <v>245</v>
      </c>
      <c r="M96" s="4" t="s">
        <v>41</v>
      </c>
      <c r="N96" s="4">
        <v>2</v>
      </c>
      <c r="O96" s="4">
        <v>1120.6585500000001</v>
      </c>
      <c r="P96" s="4" t="s">
        <v>30</v>
      </c>
      <c r="Q96" s="4" t="s">
        <v>30</v>
      </c>
      <c r="R96" s="4">
        <v>4.535E-3</v>
      </c>
      <c r="S96" s="4">
        <v>6.0319999999999999E-2</v>
      </c>
      <c r="T96" s="4">
        <v>1.29</v>
      </c>
    </row>
    <row r="97" spans="1:30" hidden="1" outlineLevel="1" collapsed="1" x14ac:dyDescent="0.2">
      <c r="A97" t="s">
        <v>41</v>
      </c>
      <c r="B97" s="4" t="s">
        <v>30</v>
      </c>
      <c r="C97" s="4" t="s">
        <v>246</v>
      </c>
      <c r="D97" s="4" t="s">
        <v>41</v>
      </c>
      <c r="E97" s="4">
        <v>2.57614E-5</v>
      </c>
      <c r="F97" s="4">
        <v>9.4156000000000003E-4</v>
      </c>
      <c r="G97" s="4">
        <v>1</v>
      </c>
      <c r="H97" s="4">
        <v>1</v>
      </c>
      <c r="I97" s="4">
        <v>1</v>
      </c>
      <c r="J97" s="4">
        <v>12</v>
      </c>
      <c r="K97" s="4" t="s">
        <v>178</v>
      </c>
      <c r="L97" s="4" t="s">
        <v>247</v>
      </c>
      <c r="M97" s="4" t="s">
        <v>41</v>
      </c>
      <c r="N97" s="4">
        <v>0</v>
      </c>
      <c r="O97" s="4">
        <v>1533.73911</v>
      </c>
      <c r="P97" s="4" t="s">
        <v>30</v>
      </c>
      <c r="Q97" s="4" t="s">
        <v>30</v>
      </c>
      <c r="R97" s="4">
        <v>7.6860000000000003E-4</v>
      </c>
      <c r="S97" s="4">
        <v>9.0589999999999992E-6</v>
      </c>
      <c r="T97" s="4">
        <v>3.1</v>
      </c>
    </row>
    <row r="98" spans="1:30" hidden="1" outlineLevel="1" collapsed="1" x14ac:dyDescent="0.2">
      <c r="A98" t="s">
        <v>41</v>
      </c>
      <c r="B98" s="4" t="s">
        <v>30</v>
      </c>
      <c r="C98" s="4" t="s">
        <v>248</v>
      </c>
      <c r="D98" s="4" t="s">
        <v>249</v>
      </c>
      <c r="E98" s="4">
        <v>5.1882400000000002E-2</v>
      </c>
      <c r="F98" s="4">
        <v>3.61743E-3</v>
      </c>
      <c r="G98" s="4">
        <v>1</v>
      </c>
      <c r="H98" s="4">
        <v>1</v>
      </c>
      <c r="I98" s="4">
        <v>1</v>
      </c>
      <c r="J98" s="4">
        <v>1</v>
      </c>
      <c r="K98" s="4" t="s">
        <v>178</v>
      </c>
      <c r="L98" s="4" t="s">
        <v>250</v>
      </c>
      <c r="M98" s="4" t="s">
        <v>41</v>
      </c>
      <c r="N98" s="4">
        <v>1</v>
      </c>
      <c r="O98" s="4">
        <v>1831.85456</v>
      </c>
      <c r="P98" s="4" t="s">
        <v>30</v>
      </c>
      <c r="Q98" s="4" t="s">
        <v>30</v>
      </c>
      <c r="R98" s="4">
        <v>2.251E-3</v>
      </c>
      <c r="S98" s="4">
        <v>3.499E-2</v>
      </c>
      <c r="T98" s="4">
        <v>2.44</v>
      </c>
    </row>
    <row r="99" spans="1:30" hidden="1" outlineLevel="1" collapsed="1" x14ac:dyDescent="0.2">
      <c r="A99" t="s">
        <v>41</v>
      </c>
      <c r="B99" s="4" t="s">
        <v>30</v>
      </c>
      <c r="C99" s="4" t="s">
        <v>251</v>
      </c>
      <c r="D99" s="4" t="s">
        <v>41</v>
      </c>
      <c r="E99" s="4">
        <v>1.06224E-5</v>
      </c>
      <c r="F99" s="4">
        <v>9.4156000000000003E-4</v>
      </c>
      <c r="G99" s="4">
        <v>1</v>
      </c>
      <c r="H99" s="4">
        <v>1</v>
      </c>
      <c r="I99" s="4">
        <v>1</v>
      </c>
      <c r="J99" s="4">
        <v>2</v>
      </c>
      <c r="K99" s="4" t="s">
        <v>178</v>
      </c>
      <c r="L99" s="4" t="s">
        <v>252</v>
      </c>
      <c r="M99" s="4" t="s">
        <v>41</v>
      </c>
      <c r="N99" s="4">
        <v>0</v>
      </c>
      <c r="O99" s="4">
        <v>1508.7550900000001</v>
      </c>
      <c r="P99" s="4" t="s">
        <v>30</v>
      </c>
      <c r="Q99" s="4" t="s">
        <v>30</v>
      </c>
      <c r="R99" s="4">
        <v>7.6860000000000003E-4</v>
      </c>
      <c r="S99" s="4">
        <v>3.4520000000000002E-6</v>
      </c>
      <c r="T99" s="4">
        <v>3.37</v>
      </c>
    </row>
    <row r="100" spans="1:30" hidden="1" outlineLevel="1" collapsed="1" x14ac:dyDescent="0.2">
      <c r="A100" t="s">
        <v>41</v>
      </c>
      <c r="B100" s="4" t="s">
        <v>30</v>
      </c>
      <c r="C100" s="4" t="s">
        <v>251</v>
      </c>
      <c r="D100" s="4" t="s">
        <v>253</v>
      </c>
      <c r="E100" s="4">
        <v>5.7421800000000004E-4</v>
      </c>
      <c r="F100" s="4">
        <v>9.4156000000000003E-4</v>
      </c>
      <c r="G100" s="4">
        <v>1</v>
      </c>
      <c r="H100" s="4">
        <v>1</v>
      </c>
      <c r="I100" s="4">
        <v>2</v>
      </c>
      <c r="J100" s="4">
        <v>2</v>
      </c>
      <c r="K100" s="4" t="s">
        <v>178</v>
      </c>
      <c r="L100" s="4" t="s">
        <v>252</v>
      </c>
      <c r="M100" s="4" t="s">
        <v>254</v>
      </c>
      <c r="N100" s="4">
        <v>0</v>
      </c>
      <c r="O100" s="4">
        <v>1588.7214200000001</v>
      </c>
      <c r="P100" s="4" t="s">
        <v>30</v>
      </c>
      <c r="Q100" s="4" t="s">
        <v>30</v>
      </c>
      <c r="R100" s="4">
        <v>7.6860000000000003E-4</v>
      </c>
      <c r="S100" s="4">
        <v>2.6360000000000001E-4</v>
      </c>
      <c r="T100" s="4">
        <v>2.5</v>
      </c>
    </row>
    <row r="101" spans="1:30" hidden="1" outlineLevel="1" collapsed="1" x14ac:dyDescent="0.2">
      <c r="A101" t="s">
        <v>41</v>
      </c>
      <c r="B101" s="4" t="s">
        <v>30</v>
      </c>
      <c r="C101" s="4" t="s">
        <v>255</v>
      </c>
      <c r="D101" s="4" t="s">
        <v>41</v>
      </c>
      <c r="E101" s="4">
        <v>4.6501700000000002E-5</v>
      </c>
      <c r="F101" s="4">
        <v>9.4156000000000003E-4</v>
      </c>
      <c r="G101" s="4">
        <v>1</v>
      </c>
      <c r="H101" s="4">
        <v>1</v>
      </c>
      <c r="I101" s="4">
        <v>1</v>
      </c>
      <c r="J101" s="4">
        <v>4</v>
      </c>
      <c r="K101" s="4" t="s">
        <v>178</v>
      </c>
      <c r="L101" s="4" t="s">
        <v>256</v>
      </c>
      <c r="M101" s="4" t="s">
        <v>41</v>
      </c>
      <c r="N101" s="4">
        <v>1</v>
      </c>
      <c r="O101" s="4">
        <v>2879.3725599999998</v>
      </c>
      <c r="P101" s="4" t="s">
        <v>30</v>
      </c>
      <c r="Q101" s="4" t="s">
        <v>30</v>
      </c>
      <c r="R101" s="4">
        <v>7.6860000000000003E-4</v>
      </c>
      <c r="S101" s="4">
        <v>1.7180000000000002E-5</v>
      </c>
      <c r="T101" s="4">
        <v>4.26</v>
      </c>
    </row>
    <row r="102" spans="1:30" hidden="1" outlineLevel="1" collapsed="1" x14ac:dyDescent="0.2">
      <c r="A102" t="s">
        <v>41</v>
      </c>
      <c r="B102" s="4" t="s">
        <v>30</v>
      </c>
      <c r="C102" s="4" t="s">
        <v>255</v>
      </c>
      <c r="D102" s="4" t="s">
        <v>257</v>
      </c>
      <c r="E102" s="4">
        <v>3.8731500000000001E-3</v>
      </c>
      <c r="F102" s="4">
        <v>9.4156000000000003E-4</v>
      </c>
      <c r="G102" s="4">
        <v>1</v>
      </c>
      <c r="H102" s="4">
        <v>1</v>
      </c>
      <c r="I102" s="4">
        <v>4</v>
      </c>
      <c r="J102" s="4">
        <v>7</v>
      </c>
      <c r="K102" s="4" t="s">
        <v>178</v>
      </c>
      <c r="L102" s="4" t="s">
        <v>256</v>
      </c>
      <c r="M102" s="4" t="s">
        <v>258</v>
      </c>
      <c r="N102" s="4">
        <v>1</v>
      </c>
      <c r="O102" s="4">
        <v>2959.33889</v>
      </c>
      <c r="P102" s="4" t="s">
        <v>30</v>
      </c>
      <c r="Q102" s="4" t="s">
        <v>30</v>
      </c>
      <c r="R102" s="4">
        <v>7.6860000000000003E-4</v>
      </c>
      <c r="S102" s="4">
        <v>2.085E-3</v>
      </c>
      <c r="T102" s="4">
        <v>3.03</v>
      </c>
    </row>
    <row r="103" spans="1:30" hidden="1" outlineLevel="1" collapsed="1" x14ac:dyDescent="0.2">
      <c r="A103" t="s">
        <v>41</v>
      </c>
      <c r="B103" s="4" t="s">
        <v>30</v>
      </c>
      <c r="C103" s="4" t="s">
        <v>255</v>
      </c>
      <c r="D103" s="4" t="s">
        <v>259</v>
      </c>
      <c r="E103" s="4">
        <v>3.92669E-3</v>
      </c>
      <c r="F103" s="4">
        <v>9.4156000000000003E-4</v>
      </c>
      <c r="G103" s="4">
        <v>1</v>
      </c>
      <c r="H103" s="4">
        <v>1</v>
      </c>
      <c r="I103" s="4">
        <v>1</v>
      </c>
      <c r="J103" s="4">
        <v>3</v>
      </c>
      <c r="K103" s="4" t="s">
        <v>178</v>
      </c>
      <c r="L103" s="4" t="s">
        <v>256</v>
      </c>
      <c r="M103" s="4" t="s">
        <v>41</v>
      </c>
      <c r="N103" s="4">
        <v>1</v>
      </c>
      <c r="O103" s="4">
        <v>3039.3052200000002</v>
      </c>
      <c r="P103" s="4" t="s">
        <v>30</v>
      </c>
      <c r="Q103" s="4" t="s">
        <v>30</v>
      </c>
      <c r="R103" s="4">
        <v>7.6860000000000003E-4</v>
      </c>
      <c r="S103" s="4">
        <v>2.1099999999999999E-3</v>
      </c>
      <c r="T103" s="4">
        <v>2.54</v>
      </c>
    </row>
    <row r="104" spans="1:30" hidden="1" outlineLevel="1" collapsed="1" x14ac:dyDescent="0.2">
      <c r="A104" t="s">
        <v>41</v>
      </c>
      <c r="B104" s="4" t="s">
        <v>30</v>
      </c>
      <c r="C104" s="4" t="s">
        <v>260</v>
      </c>
      <c r="D104" s="4" t="s">
        <v>41</v>
      </c>
      <c r="E104" s="4">
        <v>7.8518199999999996E-2</v>
      </c>
      <c r="F104" s="4">
        <v>4.8908199999999997E-3</v>
      </c>
      <c r="G104" s="4">
        <v>1</v>
      </c>
      <c r="H104" s="4">
        <v>1</v>
      </c>
      <c r="I104" s="4">
        <v>1</v>
      </c>
      <c r="J104" s="4">
        <v>1</v>
      </c>
      <c r="K104" s="4" t="s">
        <v>178</v>
      </c>
      <c r="L104" s="4" t="s">
        <v>261</v>
      </c>
      <c r="M104" s="4" t="s">
        <v>41</v>
      </c>
      <c r="N104" s="4">
        <v>1</v>
      </c>
      <c r="O104" s="4">
        <v>2012.91959</v>
      </c>
      <c r="P104" s="4" t="s">
        <v>30</v>
      </c>
      <c r="Q104" s="4" t="s">
        <v>30</v>
      </c>
      <c r="R104" s="4">
        <v>3.7160000000000001E-3</v>
      </c>
      <c r="S104" s="4">
        <v>5.5079999999999997E-2</v>
      </c>
      <c r="T104" s="4">
        <v>1.94</v>
      </c>
    </row>
    <row r="105" spans="1:30" hidden="1" outlineLevel="1" collapsed="1" x14ac:dyDescent="0.2">
      <c r="A105" t="s">
        <v>41</v>
      </c>
      <c r="B105" s="4" t="s">
        <v>30</v>
      </c>
      <c r="C105" s="4" t="s">
        <v>262</v>
      </c>
      <c r="D105" s="4" t="s">
        <v>41</v>
      </c>
      <c r="E105" s="4">
        <v>6.3025999999999999E-2</v>
      </c>
      <c r="F105" s="4">
        <v>3.95853E-3</v>
      </c>
      <c r="G105" s="4">
        <v>1</v>
      </c>
      <c r="H105" s="4">
        <v>1</v>
      </c>
      <c r="I105" s="4">
        <v>1</v>
      </c>
      <c r="J105" s="4">
        <v>2</v>
      </c>
      <c r="K105" s="4" t="s">
        <v>178</v>
      </c>
      <c r="L105" s="4" t="s">
        <v>263</v>
      </c>
      <c r="M105" s="4" t="s">
        <v>41</v>
      </c>
      <c r="N105" s="4">
        <v>0</v>
      </c>
      <c r="O105" s="4">
        <v>1502.70814</v>
      </c>
      <c r="P105" s="4" t="s">
        <v>30</v>
      </c>
      <c r="Q105" s="4" t="s">
        <v>30</v>
      </c>
      <c r="R105" s="4">
        <v>3.026E-3</v>
      </c>
      <c r="S105" s="4">
        <v>4.351E-2</v>
      </c>
      <c r="T105" s="4">
        <v>2.06</v>
      </c>
    </row>
    <row r="106" spans="1:30" hidden="1" outlineLevel="1" collapsed="1" x14ac:dyDescent="0.2">
      <c r="A106" t="s">
        <v>41</v>
      </c>
      <c r="B106" s="4" t="s">
        <v>30</v>
      </c>
      <c r="C106" s="4" t="s">
        <v>264</v>
      </c>
      <c r="D106" s="4" t="s">
        <v>41</v>
      </c>
      <c r="E106" s="4">
        <v>1.32716E-3</v>
      </c>
      <c r="F106" s="4">
        <v>9.4156000000000003E-4</v>
      </c>
      <c r="G106" s="4">
        <v>1</v>
      </c>
      <c r="H106" s="4">
        <v>1</v>
      </c>
      <c r="I106" s="4">
        <v>1</v>
      </c>
      <c r="J106" s="4">
        <v>6</v>
      </c>
      <c r="K106" s="4" t="s">
        <v>178</v>
      </c>
      <c r="L106" s="4" t="s">
        <v>265</v>
      </c>
      <c r="M106" s="4" t="s">
        <v>41</v>
      </c>
      <c r="N106" s="4">
        <v>1</v>
      </c>
      <c r="O106" s="4">
        <v>1956.97336</v>
      </c>
      <c r="P106" s="4" t="s">
        <v>30</v>
      </c>
      <c r="Q106" s="4" t="s">
        <v>30</v>
      </c>
      <c r="R106" s="4">
        <v>7.6860000000000003E-4</v>
      </c>
      <c r="S106" s="4">
        <v>6.5260000000000003E-4</v>
      </c>
      <c r="T106" s="4">
        <v>2.3199999999999998</v>
      </c>
    </row>
    <row r="107" spans="1:30" hidden="1" outlineLevel="1" collapsed="1" x14ac:dyDescent="0.2">
      <c r="A107" t="s">
        <v>41</v>
      </c>
      <c r="B107" s="4" t="s">
        <v>30</v>
      </c>
      <c r="C107" s="4" t="s">
        <v>264</v>
      </c>
      <c r="D107" s="4" t="s">
        <v>266</v>
      </c>
      <c r="E107" s="4">
        <v>7.3819200000000001E-3</v>
      </c>
      <c r="F107" s="4">
        <v>9.4156000000000003E-4</v>
      </c>
      <c r="G107" s="4">
        <v>1</v>
      </c>
      <c r="H107" s="4">
        <v>1</v>
      </c>
      <c r="I107" s="4">
        <v>1</v>
      </c>
      <c r="J107" s="4">
        <v>1</v>
      </c>
      <c r="K107" s="4" t="s">
        <v>178</v>
      </c>
      <c r="L107" s="4" t="s">
        <v>265</v>
      </c>
      <c r="M107" s="4" t="s">
        <v>267</v>
      </c>
      <c r="N107" s="4">
        <v>1</v>
      </c>
      <c r="O107" s="4">
        <v>2036.9396899999999</v>
      </c>
      <c r="P107" s="4" t="s">
        <v>30</v>
      </c>
      <c r="Q107" s="4" t="s">
        <v>30</v>
      </c>
      <c r="R107" s="4">
        <v>7.6860000000000003E-4</v>
      </c>
      <c r="S107" s="4">
        <v>4.1939999999999998E-3</v>
      </c>
      <c r="T107" s="4">
        <v>2.23</v>
      </c>
    </row>
    <row r="108" spans="1:30" hidden="1" outlineLevel="1" collapsed="1" x14ac:dyDescent="0.2">
      <c r="A108" t="s">
        <v>41</v>
      </c>
      <c r="B108" s="4" t="s">
        <v>30</v>
      </c>
      <c r="C108" s="4" t="s">
        <v>268</v>
      </c>
      <c r="D108" s="4" t="s">
        <v>41</v>
      </c>
      <c r="E108" s="4">
        <v>1.3027199999999999E-4</v>
      </c>
      <c r="F108" s="4">
        <v>9.4156000000000003E-4</v>
      </c>
      <c r="G108" s="4">
        <v>1</v>
      </c>
      <c r="H108" s="4">
        <v>1</v>
      </c>
      <c r="I108" s="4">
        <v>1</v>
      </c>
      <c r="J108" s="4">
        <v>3</v>
      </c>
      <c r="K108" s="4" t="s">
        <v>178</v>
      </c>
      <c r="L108" s="4" t="s">
        <v>269</v>
      </c>
      <c r="M108" s="4" t="s">
        <v>41</v>
      </c>
      <c r="N108" s="4">
        <v>2</v>
      </c>
      <c r="O108" s="4">
        <v>2730.3111399999998</v>
      </c>
      <c r="P108" s="4" t="s">
        <v>30</v>
      </c>
      <c r="Q108" s="4" t="s">
        <v>30</v>
      </c>
      <c r="R108" s="4">
        <v>7.6860000000000003E-4</v>
      </c>
      <c r="S108" s="4">
        <v>5.2500000000000002E-5</v>
      </c>
      <c r="T108" s="4">
        <v>3.03</v>
      </c>
    </row>
    <row r="109" spans="1:30" hidden="1" outlineLevel="1" collapsed="1" x14ac:dyDescent="0.2">
      <c r="A109" t="s">
        <v>41</v>
      </c>
      <c r="B109" s="4" t="s">
        <v>30</v>
      </c>
      <c r="C109" s="4" t="s">
        <v>268</v>
      </c>
      <c r="D109" s="4" t="s">
        <v>270</v>
      </c>
      <c r="E109" s="4">
        <v>1.23908E-3</v>
      </c>
      <c r="F109" s="4">
        <v>9.4156000000000003E-4</v>
      </c>
      <c r="G109" s="4">
        <v>1</v>
      </c>
      <c r="H109" s="4">
        <v>1</v>
      </c>
      <c r="I109" s="4">
        <v>1</v>
      </c>
      <c r="J109" s="4">
        <v>1</v>
      </c>
      <c r="K109" s="4" t="s">
        <v>178</v>
      </c>
      <c r="L109" s="4" t="s">
        <v>269</v>
      </c>
      <c r="M109" s="4" t="s">
        <v>41</v>
      </c>
      <c r="N109" s="4">
        <v>2</v>
      </c>
      <c r="O109" s="4">
        <v>2746.3060599999999</v>
      </c>
      <c r="P109" s="4" t="s">
        <v>30</v>
      </c>
      <c r="Q109" s="4" t="s">
        <v>30</v>
      </c>
      <c r="R109" s="4">
        <v>7.6860000000000003E-4</v>
      </c>
      <c r="S109" s="4">
        <v>6.0760000000000002E-4</v>
      </c>
      <c r="T109" s="4">
        <v>2.25</v>
      </c>
    </row>
    <row r="110" spans="1:30" hidden="1" outlineLevel="1" collapsed="1" x14ac:dyDescent="0.2">
      <c r="A110" t="s">
        <v>41</v>
      </c>
      <c r="B110" s="4" t="s">
        <v>30</v>
      </c>
      <c r="C110" s="4" t="s">
        <v>271</v>
      </c>
      <c r="D110" s="4" t="s">
        <v>41</v>
      </c>
      <c r="E110" s="4">
        <v>1.53647E-2</v>
      </c>
      <c r="F110" s="4">
        <v>9.4156000000000003E-4</v>
      </c>
      <c r="G110" s="4">
        <v>1</v>
      </c>
      <c r="H110" s="4">
        <v>1</v>
      </c>
      <c r="I110" s="4">
        <v>1</v>
      </c>
      <c r="J110" s="4">
        <v>2</v>
      </c>
      <c r="K110" s="4" t="s">
        <v>178</v>
      </c>
      <c r="L110" s="4" t="s">
        <v>272</v>
      </c>
      <c r="M110" s="4" t="s">
        <v>41</v>
      </c>
      <c r="N110" s="4">
        <v>1</v>
      </c>
      <c r="O110" s="4">
        <v>1713.91299</v>
      </c>
      <c r="P110" s="4" t="s">
        <v>30</v>
      </c>
      <c r="Q110" s="4" t="s">
        <v>30</v>
      </c>
      <c r="R110" s="4">
        <v>7.6860000000000003E-4</v>
      </c>
      <c r="S110" s="4">
        <v>9.3469999999999994E-3</v>
      </c>
      <c r="T110" s="4">
        <v>2.34</v>
      </c>
    </row>
    <row r="111" spans="1:30" hidden="1" outlineLevel="1" collapsed="1" x14ac:dyDescent="0.2">
      <c r="A111" t="s">
        <v>41</v>
      </c>
      <c r="B111" s="4" t="s">
        <v>30</v>
      </c>
      <c r="C111" s="4" t="s">
        <v>273</v>
      </c>
      <c r="D111" s="4" t="s">
        <v>274</v>
      </c>
      <c r="E111" s="4">
        <v>7.3314599999999997E-3</v>
      </c>
      <c r="F111" s="4">
        <v>9.4156000000000003E-4</v>
      </c>
      <c r="G111" s="4">
        <v>1</v>
      </c>
      <c r="H111" s="4">
        <v>1</v>
      </c>
      <c r="I111" s="4">
        <v>2</v>
      </c>
      <c r="J111" s="4">
        <v>2</v>
      </c>
      <c r="K111" s="4" t="s">
        <v>178</v>
      </c>
      <c r="L111" s="4" t="s">
        <v>275</v>
      </c>
      <c r="M111" s="4" t="s">
        <v>276</v>
      </c>
      <c r="N111" s="4">
        <v>2</v>
      </c>
      <c r="O111" s="4">
        <v>1760.85383</v>
      </c>
      <c r="P111" s="4" t="s">
        <v>30</v>
      </c>
      <c r="Q111" s="4" t="s">
        <v>30</v>
      </c>
      <c r="R111" s="4">
        <v>7.6860000000000003E-4</v>
      </c>
      <c r="S111" s="4">
        <v>4.176E-3</v>
      </c>
      <c r="T111" s="4">
        <v>2.64</v>
      </c>
    </row>
    <row r="112" spans="1:30" collapsed="1" x14ac:dyDescent="0.2">
      <c r="A112" s="3" t="s">
        <v>30</v>
      </c>
      <c r="B112" s="3" t="s">
        <v>31</v>
      </c>
      <c r="C112" s="3" t="s">
        <v>277</v>
      </c>
      <c r="D112" s="3" t="s">
        <v>278</v>
      </c>
      <c r="E112" s="3">
        <v>0</v>
      </c>
      <c r="F112" s="3">
        <v>105.587</v>
      </c>
      <c r="G112" s="3">
        <v>32</v>
      </c>
      <c r="H112" s="3">
        <v>31</v>
      </c>
      <c r="I112" s="3">
        <v>45</v>
      </c>
      <c r="J112" s="3">
        <v>55</v>
      </c>
      <c r="K112" s="3">
        <v>31</v>
      </c>
      <c r="L112" s="3">
        <v>917</v>
      </c>
      <c r="M112" s="3">
        <v>104.8</v>
      </c>
      <c r="N112" s="3">
        <v>5.25</v>
      </c>
      <c r="O112" s="3">
        <v>83.15</v>
      </c>
      <c r="P112" s="3">
        <v>31</v>
      </c>
      <c r="Q112" s="3" t="s">
        <v>279</v>
      </c>
      <c r="R112" s="3" t="s">
        <v>280</v>
      </c>
      <c r="S112" s="3" t="s">
        <v>281</v>
      </c>
      <c r="T112" s="3" t="s">
        <v>282</v>
      </c>
      <c r="U112" s="3" t="s">
        <v>283</v>
      </c>
      <c r="V112" s="3" t="s">
        <v>277</v>
      </c>
      <c r="W112" s="3" t="s">
        <v>284</v>
      </c>
      <c r="X112" s="3" t="s">
        <v>285</v>
      </c>
      <c r="Y112" s="3" t="s">
        <v>41</v>
      </c>
      <c r="Z112" s="3" t="s">
        <v>41</v>
      </c>
      <c r="AA112" s="3">
        <v>0</v>
      </c>
      <c r="AB112" s="3" t="s">
        <v>30</v>
      </c>
      <c r="AC112" s="3">
        <v>1</v>
      </c>
      <c r="AD112" s="3" t="s">
        <v>286</v>
      </c>
    </row>
    <row r="113" spans="1:20" hidden="1" outlineLevel="1" collapsed="1" x14ac:dyDescent="0.2">
      <c r="A113" t="s">
        <v>41</v>
      </c>
      <c r="B113" s="2" t="s">
        <v>43</v>
      </c>
      <c r="C113" s="2" t="s">
        <v>44</v>
      </c>
      <c r="D113" s="2" t="s">
        <v>29</v>
      </c>
      <c r="E113" s="2" t="s">
        <v>45</v>
      </c>
      <c r="F113" s="2" t="s">
        <v>46</v>
      </c>
      <c r="G113" s="2" t="s">
        <v>28</v>
      </c>
      <c r="H113" s="2" t="s">
        <v>47</v>
      </c>
      <c r="I113" s="2" t="s">
        <v>8</v>
      </c>
      <c r="J113" s="2" t="s">
        <v>9</v>
      </c>
      <c r="K113" s="2" t="s">
        <v>48</v>
      </c>
      <c r="L113" s="2" t="s">
        <v>49</v>
      </c>
      <c r="M113" s="2" t="s">
        <v>50</v>
      </c>
      <c r="N113" s="2" t="s">
        <v>51</v>
      </c>
      <c r="O113" s="2" t="s">
        <v>52</v>
      </c>
      <c r="P113" s="2" t="s">
        <v>27</v>
      </c>
      <c r="Q113" s="2" t="s">
        <v>53</v>
      </c>
      <c r="R113" s="2" t="s">
        <v>54</v>
      </c>
      <c r="S113" s="2" t="s">
        <v>55</v>
      </c>
      <c r="T113" s="2" t="s">
        <v>56</v>
      </c>
    </row>
    <row r="114" spans="1:20" hidden="1" outlineLevel="1" collapsed="1" x14ac:dyDescent="0.2">
      <c r="A114" t="s">
        <v>41</v>
      </c>
      <c r="B114" s="4" t="s">
        <v>30</v>
      </c>
      <c r="C114" s="4" t="s">
        <v>287</v>
      </c>
      <c r="D114" s="4" t="s">
        <v>288</v>
      </c>
      <c r="E114" s="4">
        <v>9.5789299999999994E-3</v>
      </c>
      <c r="F114" s="4">
        <v>9.4156000000000003E-4</v>
      </c>
      <c r="G114" s="4">
        <v>1</v>
      </c>
      <c r="H114" s="4">
        <v>1</v>
      </c>
      <c r="I114" s="4">
        <v>2</v>
      </c>
      <c r="J114" s="4">
        <v>4</v>
      </c>
      <c r="K114" s="4" t="s">
        <v>277</v>
      </c>
      <c r="L114" s="4" t="s">
        <v>289</v>
      </c>
      <c r="M114" s="4" t="s">
        <v>41</v>
      </c>
      <c r="N114" s="4">
        <v>0</v>
      </c>
      <c r="O114" s="4">
        <v>1978.8633400000001</v>
      </c>
      <c r="P114" s="4" t="s">
        <v>30</v>
      </c>
      <c r="Q114" s="4" t="s">
        <v>30</v>
      </c>
      <c r="R114" s="4">
        <v>7.6860000000000003E-4</v>
      </c>
      <c r="S114" s="4">
        <v>5.5799999999999999E-3</v>
      </c>
      <c r="T114" s="4">
        <v>2.48</v>
      </c>
    </row>
    <row r="115" spans="1:20" hidden="1" outlineLevel="1" collapsed="1" x14ac:dyDescent="0.2">
      <c r="A115" t="s">
        <v>41</v>
      </c>
      <c r="B115" s="4" t="s">
        <v>30</v>
      </c>
      <c r="C115" s="4" t="s">
        <v>287</v>
      </c>
      <c r="D115" s="4" t="s">
        <v>243</v>
      </c>
      <c r="E115" s="4">
        <v>3.2979399999999999E-2</v>
      </c>
      <c r="F115" s="4">
        <v>1.57544E-3</v>
      </c>
      <c r="G115" s="4">
        <v>1</v>
      </c>
      <c r="H115" s="4">
        <v>1</v>
      </c>
      <c r="I115" s="4">
        <v>2</v>
      </c>
      <c r="J115" s="4">
        <v>2</v>
      </c>
      <c r="K115" s="4" t="s">
        <v>277</v>
      </c>
      <c r="L115" s="4" t="s">
        <v>289</v>
      </c>
      <c r="M115" s="4" t="s">
        <v>41</v>
      </c>
      <c r="N115" s="4">
        <v>0</v>
      </c>
      <c r="O115" s="4">
        <v>2042.83475</v>
      </c>
      <c r="P115" s="4" t="s">
        <v>30</v>
      </c>
      <c r="Q115" s="4" t="s">
        <v>30</v>
      </c>
      <c r="R115" s="4">
        <v>1.245E-3</v>
      </c>
      <c r="S115" s="4">
        <v>2.146E-2</v>
      </c>
      <c r="T115" s="4">
        <v>2.35</v>
      </c>
    </row>
    <row r="116" spans="1:20" hidden="1" outlineLevel="1" collapsed="1" x14ac:dyDescent="0.2">
      <c r="A116" t="s">
        <v>41</v>
      </c>
      <c r="B116" s="4" t="s">
        <v>30</v>
      </c>
      <c r="C116" s="4" t="s">
        <v>290</v>
      </c>
      <c r="D116" s="4" t="s">
        <v>41</v>
      </c>
      <c r="E116" s="4">
        <v>8.9610700000000001E-2</v>
      </c>
      <c r="F116" s="4">
        <v>8.0658499999999994E-3</v>
      </c>
      <c r="G116" s="4">
        <v>1</v>
      </c>
      <c r="H116" s="4">
        <v>1</v>
      </c>
      <c r="I116" s="4">
        <v>1</v>
      </c>
      <c r="J116" s="4">
        <v>1</v>
      </c>
      <c r="K116" s="4" t="s">
        <v>277</v>
      </c>
      <c r="L116" s="4" t="s">
        <v>291</v>
      </c>
      <c r="M116" s="4" t="s">
        <v>41</v>
      </c>
      <c r="N116" s="4">
        <v>0</v>
      </c>
      <c r="O116" s="4">
        <v>965.45744999999999</v>
      </c>
      <c r="P116" s="4" t="s">
        <v>30</v>
      </c>
      <c r="Q116" s="4" t="s">
        <v>30</v>
      </c>
      <c r="R116" s="4">
        <v>5.7679999999999997E-3</v>
      </c>
      <c r="S116" s="4">
        <v>6.3589999999999994E-2</v>
      </c>
      <c r="T116" s="4">
        <v>0.95</v>
      </c>
    </row>
    <row r="117" spans="1:20" hidden="1" outlineLevel="1" collapsed="1" x14ac:dyDescent="0.2">
      <c r="A117" t="s">
        <v>41</v>
      </c>
      <c r="B117" s="4" t="s">
        <v>30</v>
      </c>
      <c r="C117" s="4" t="s">
        <v>292</v>
      </c>
      <c r="D117" s="4" t="s">
        <v>293</v>
      </c>
      <c r="E117" s="4">
        <v>6.21865E-3</v>
      </c>
      <c r="F117" s="4">
        <v>9.4156000000000003E-4</v>
      </c>
      <c r="G117" s="4">
        <v>1</v>
      </c>
      <c r="H117" s="4">
        <v>1</v>
      </c>
      <c r="I117" s="4">
        <v>1</v>
      </c>
      <c r="J117" s="4">
        <v>1</v>
      </c>
      <c r="K117" s="4" t="s">
        <v>277</v>
      </c>
      <c r="L117" s="4" t="s">
        <v>294</v>
      </c>
      <c r="M117" s="4" t="s">
        <v>295</v>
      </c>
      <c r="N117" s="4">
        <v>1</v>
      </c>
      <c r="O117" s="4">
        <v>2258.94623</v>
      </c>
      <c r="P117" s="4" t="s">
        <v>30</v>
      </c>
      <c r="Q117" s="4" t="s">
        <v>30</v>
      </c>
      <c r="R117" s="4">
        <v>7.6860000000000003E-4</v>
      </c>
      <c r="S117" s="4">
        <v>3.493E-3</v>
      </c>
      <c r="T117" s="4">
        <v>3.23</v>
      </c>
    </row>
    <row r="118" spans="1:20" hidden="1" outlineLevel="1" collapsed="1" x14ac:dyDescent="0.2">
      <c r="A118" t="s">
        <v>41</v>
      </c>
      <c r="B118" s="4" t="s">
        <v>30</v>
      </c>
      <c r="C118" s="4" t="s">
        <v>296</v>
      </c>
      <c r="D118" s="4" t="s">
        <v>297</v>
      </c>
      <c r="E118" s="4">
        <v>8.6135900000000001E-2</v>
      </c>
      <c r="F118" s="4">
        <v>6.4912700000000004E-3</v>
      </c>
      <c r="G118" s="4">
        <v>1</v>
      </c>
      <c r="H118" s="4">
        <v>1</v>
      </c>
      <c r="I118" s="4">
        <v>1</v>
      </c>
      <c r="J118" s="4">
        <v>1</v>
      </c>
      <c r="K118" s="4" t="s">
        <v>277</v>
      </c>
      <c r="L118" s="4" t="s">
        <v>298</v>
      </c>
      <c r="M118" s="4" t="s">
        <v>299</v>
      </c>
      <c r="N118" s="4">
        <v>2</v>
      </c>
      <c r="O118" s="4">
        <v>2415.0473400000001</v>
      </c>
      <c r="P118" s="4" t="s">
        <v>30</v>
      </c>
      <c r="Q118" s="4" t="s">
        <v>30</v>
      </c>
      <c r="R118" s="4">
        <v>4.9259999999999998E-3</v>
      </c>
      <c r="S118" s="4">
        <v>6.1210000000000001E-2</v>
      </c>
      <c r="T118" s="4">
        <v>3.08</v>
      </c>
    </row>
    <row r="119" spans="1:20" hidden="1" outlineLevel="1" collapsed="1" x14ac:dyDescent="0.2">
      <c r="A119" t="s">
        <v>41</v>
      </c>
      <c r="B119" s="4" t="s">
        <v>30</v>
      </c>
      <c r="C119" s="4" t="s">
        <v>300</v>
      </c>
      <c r="D119" s="4" t="s">
        <v>41</v>
      </c>
      <c r="E119" s="4">
        <v>3.3377800000000002E-4</v>
      </c>
      <c r="F119" s="4">
        <v>9.4156000000000003E-4</v>
      </c>
      <c r="G119" s="4">
        <v>1</v>
      </c>
      <c r="H119" s="4">
        <v>1</v>
      </c>
      <c r="I119" s="4">
        <v>1</v>
      </c>
      <c r="J119" s="4">
        <v>1</v>
      </c>
      <c r="K119" s="4" t="s">
        <v>277</v>
      </c>
      <c r="L119" s="4" t="s">
        <v>301</v>
      </c>
      <c r="M119" s="4" t="s">
        <v>41</v>
      </c>
      <c r="N119" s="4">
        <v>0</v>
      </c>
      <c r="O119" s="4">
        <v>1785.67895</v>
      </c>
      <c r="P119" s="4" t="s">
        <v>30</v>
      </c>
      <c r="Q119" s="4" t="s">
        <v>30</v>
      </c>
      <c r="R119" s="4">
        <v>7.6860000000000003E-4</v>
      </c>
      <c r="S119" s="4">
        <v>1.4579999999999999E-4</v>
      </c>
      <c r="T119" s="4">
        <v>2.52</v>
      </c>
    </row>
    <row r="120" spans="1:20" hidden="1" outlineLevel="1" collapsed="1" x14ac:dyDescent="0.2">
      <c r="A120" t="s">
        <v>41</v>
      </c>
      <c r="B120" s="4" t="s">
        <v>30</v>
      </c>
      <c r="C120" s="4" t="s">
        <v>302</v>
      </c>
      <c r="D120" s="4" t="s">
        <v>41</v>
      </c>
      <c r="E120" s="4">
        <v>9.8107899999999994E-4</v>
      </c>
      <c r="F120" s="4">
        <v>9.4156000000000003E-4</v>
      </c>
      <c r="G120" s="4">
        <v>1</v>
      </c>
      <c r="H120" s="4">
        <v>1</v>
      </c>
      <c r="I120" s="4">
        <v>1</v>
      </c>
      <c r="J120" s="4">
        <v>1</v>
      </c>
      <c r="K120" s="4" t="s">
        <v>277</v>
      </c>
      <c r="L120" s="4" t="s">
        <v>303</v>
      </c>
      <c r="M120" s="4" t="s">
        <v>41</v>
      </c>
      <c r="N120" s="4">
        <v>2</v>
      </c>
      <c r="O120" s="4">
        <v>1212.6946600000001</v>
      </c>
      <c r="P120" s="4" t="s">
        <v>30</v>
      </c>
      <c r="Q120" s="4" t="s">
        <v>30</v>
      </c>
      <c r="R120" s="4">
        <v>7.6860000000000003E-4</v>
      </c>
      <c r="S120" s="4">
        <v>4.7080000000000001E-4</v>
      </c>
      <c r="T120" s="4">
        <v>2.0099999999999998</v>
      </c>
    </row>
    <row r="121" spans="1:20" hidden="1" outlineLevel="1" collapsed="1" x14ac:dyDescent="0.2">
      <c r="A121" t="s">
        <v>41</v>
      </c>
      <c r="B121" s="4" t="s">
        <v>30</v>
      </c>
      <c r="C121" s="4" t="s">
        <v>304</v>
      </c>
      <c r="D121" s="4" t="s">
        <v>41</v>
      </c>
      <c r="E121" s="4">
        <v>1.6911699999999999E-4</v>
      </c>
      <c r="F121" s="4">
        <v>9.4156000000000003E-4</v>
      </c>
      <c r="G121" s="4">
        <v>1</v>
      </c>
      <c r="H121" s="4">
        <v>1</v>
      </c>
      <c r="I121" s="4">
        <v>1</v>
      </c>
      <c r="J121" s="4">
        <v>1</v>
      </c>
      <c r="K121" s="4" t="s">
        <v>277</v>
      </c>
      <c r="L121" s="4" t="s">
        <v>305</v>
      </c>
      <c r="M121" s="4" t="s">
        <v>41</v>
      </c>
      <c r="N121" s="4">
        <v>0</v>
      </c>
      <c r="O121" s="4">
        <v>1178.56477</v>
      </c>
      <c r="P121" s="4" t="s">
        <v>30</v>
      </c>
      <c r="Q121" s="4" t="s">
        <v>30</v>
      </c>
      <c r="R121" s="4">
        <v>7.6860000000000003E-4</v>
      </c>
      <c r="S121" s="4">
        <v>6.9880000000000002E-5</v>
      </c>
      <c r="T121" s="4">
        <v>2.2200000000000002</v>
      </c>
    </row>
    <row r="122" spans="1:20" hidden="1" outlineLevel="1" collapsed="1" x14ac:dyDescent="0.2">
      <c r="A122" t="s">
        <v>41</v>
      </c>
      <c r="B122" s="4" t="s">
        <v>30</v>
      </c>
      <c r="C122" s="4" t="s">
        <v>304</v>
      </c>
      <c r="D122" s="4" t="s">
        <v>243</v>
      </c>
      <c r="E122" s="4">
        <v>4.6410899999999998E-4</v>
      </c>
      <c r="F122" s="4">
        <v>9.4156000000000003E-4</v>
      </c>
      <c r="G122" s="4">
        <v>1</v>
      </c>
      <c r="H122" s="4">
        <v>1</v>
      </c>
      <c r="I122" s="4">
        <v>1</v>
      </c>
      <c r="J122" s="4">
        <v>1</v>
      </c>
      <c r="K122" s="4" t="s">
        <v>277</v>
      </c>
      <c r="L122" s="4" t="s">
        <v>305</v>
      </c>
      <c r="M122" s="4" t="s">
        <v>41</v>
      </c>
      <c r="N122" s="4">
        <v>0</v>
      </c>
      <c r="O122" s="4">
        <v>1258.5310999999999</v>
      </c>
      <c r="P122" s="4" t="s">
        <v>30</v>
      </c>
      <c r="Q122" s="4" t="s">
        <v>30</v>
      </c>
      <c r="R122" s="4">
        <v>7.6860000000000003E-4</v>
      </c>
      <c r="S122" s="4">
        <v>2.0880000000000001E-4</v>
      </c>
      <c r="T122" s="4">
        <v>2.69</v>
      </c>
    </row>
    <row r="123" spans="1:20" hidden="1" outlineLevel="1" collapsed="1" x14ac:dyDescent="0.2">
      <c r="A123" t="s">
        <v>41</v>
      </c>
      <c r="B123" s="4" t="s">
        <v>30</v>
      </c>
      <c r="C123" s="4" t="s">
        <v>306</v>
      </c>
      <c r="D123" s="4" t="s">
        <v>307</v>
      </c>
      <c r="E123" s="4">
        <v>3.57776E-2</v>
      </c>
      <c r="F123" s="4">
        <v>1.57544E-3</v>
      </c>
      <c r="G123" s="4">
        <v>1</v>
      </c>
      <c r="H123" s="4">
        <v>1</v>
      </c>
      <c r="I123" s="4">
        <v>1</v>
      </c>
      <c r="J123" s="4">
        <v>1</v>
      </c>
      <c r="K123" s="4" t="s">
        <v>277</v>
      </c>
      <c r="L123" s="4" t="s">
        <v>308</v>
      </c>
      <c r="M123" s="4" t="s">
        <v>309</v>
      </c>
      <c r="N123" s="4">
        <v>1</v>
      </c>
      <c r="O123" s="4">
        <v>2554.1255900000001</v>
      </c>
      <c r="P123" s="4" t="s">
        <v>30</v>
      </c>
      <c r="Q123" s="4" t="s">
        <v>30</v>
      </c>
      <c r="R123" s="4">
        <v>1.245E-3</v>
      </c>
      <c r="S123" s="4">
        <v>2.332E-2</v>
      </c>
      <c r="T123" s="4">
        <v>3.24</v>
      </c>
    </row>
    <row r="124" spans="1:20" hidden="1" outlineLevel="1" collapsed="1" x14ac:dyDescent="0.2">
      <c r="A124" t="s">
        <v>41</v>
      </c>
      <c r="B124" s="4" t="s">
        <v>30</v>
      </c>
      <c r="C124" s="4" t="s">
        <v>310</v>
      </c>
      <c r="D124" s="4" t="s">
        <v>311</v>
      </c>
      <c r="E124" s="4">
        <v>7.9059100000000004E-3</v>
      </c>
      <c r="F124" s="4">
        <v>9.4156000000000003E-4</v>
      </c>
      <c r="G124" s="4">
        <v>1</v>
      </c>
      <c r="H124" s="4">
        <v>1</v>
      </c>
      <c r="I124" s="4">
        <v>1</v>
      </c>
      <c r="J124" s="4">
        <v>1</v>
      </c>
      <c r="K124" s="4" t="s">
        <v>277</v>
      </c>
      <c r="L124" s="4" t="s">
        <v>312</v>
      </c>
      <c r="M124" s="4" t="s">
        <v>313</v>
      </c>
      <c r="N124" s="4">
        <v>2</v>
      </c>
      <c r="O124" s="4">
        <v>2710.2267000000002</v>
      </c>
      <c r="P124" s="4" t="s">
        <v>30</v>
      </c>
      <c r="Q124" s="4" t="s">
        <v>30</v>
      </c>
      <c r="R124" s="4">
        <v>7.6860000000000003E-4</v>
      </c>
      <c r="S124" s="4">
        <v>4.5319999999999996E-3</v>
      </c>
      <c r="T124" s="4">
        <v>2.71</v>
      </c>
    </row>
    <row r="125" spans="1:20" hidden="1" outlineLevel="1" collapsed="1" x14ac:dyDescent="0.2">
      <c r="A125" t="s">
        <v>41</v>
      </c>
      <c r="B125" s="4" t="s">
        <v>30</v>
      </c>
      <c r="C125" s="4" t="s">
        <v>314</v>
      </c>
      <c r="D125" s="4" t="s">
        <v>41</v>
      </c>
      <c r="E125" s="4">
        <v>0.10487299999999999</v>
      </c>
      <c r="F125" s="4">
        <v>9.1506199999999999E-3</v>
      </c>
      <c r="G125" s="4">
        <v>1</v>
      </c>
      <c r="H125" s="4">
        <v>1</v>
      </c>
      <c r="I125" s="4">
        <v>1</v>
      </c>
      <c r="J125" s="4">
        <v>1</v>
      </c>
      <c r="K125" s="4" t="s">
        <v>277</v>
      </c>
      <c r="L125" s="4" t="s">
        <v>315</v>
      </c>
      <c r="M125" s="4" t="s">
        <v>41</v>
      </c>
      <c r="N125" s="4">
        <v>1</v>
      </c>
      <c r="O125" s="4">
        <v>1197.65861</v>
      </c>
      <c r="P125" s="4" t="s">
        <v>30</v>
      </c>
      <c r="Q125" s="4" t="s">
        <v>30</v>
      </c>
      <c r="R125" s="4">
        <v>6.8910000000000004E-3</v>
      </c>
      <c r="S125" s="4">
        <v>7.5630000000000003E-2</v>
      </c>
      <c r="T125" s="4">
        <v>1.38</v>
      </c>
    </row>
    <row r="126" spans="1:20" hidden="1" outlineLevel="1" collapsed="1" x14ac:dyDescent="0.2">
      <c r="A126" t="s">
        <v>41</v>
      </c>
      <c r="B126" s="4" t="s">
        <v>30</v>
      </c>
      <c r="C126" s="4" t="s">
        <v>316</v>
      </c>
      <c r="D126" s="4" t="s">
        <v>41</v>
      </c>
      <c r="E126" s="4">
        <v>5.4382800000000002E-2</v>
      </c>
      <c r="F126" s="4">
        <v>3.95853E-3</v>
      </c>
      <c r="G126" s="4">
        <v>1</v>
      </c>
      <c r="H126" s="4">
        <v>1</v>
      </c>
      <c r="I126" s="4">
        <v>1</v>
      </c>
      <c r="J126" s="4">
        <v>1</v>
      </c>
      <c r="K126" s="4" t="s">
        <v>277</v>
      </c>
      <c r="L126" s="4" t="s">
        <v>317</v>
      </c>
      <c r="M126" s="4" t="s">
        <v>41</v>
      </c>
      <c r="N126" s="4">
        <v>1</v>
      </c>
      <c r="O126" s="4">
        <v>1409.67947</v>
      </c>
      <c r="P126" s="4" t="s">
        <v>30</v>
      </c>
      <c r="Q126" s="4" t="s">
        <v>30</v>
      </c>
      <c r="R126" s="4">
        <v>3.026E-3</v>
      </c>
      <c r="S126" s="4">
        <v>3.6920000000000001E-2</v>
      </c>
      <c r="T126" s="4">
        <v>1.73</v>
      </c>
    </row>
    <row r="127" spans="1:20" hidden="1" outlineLevel="1" collapsed="1" x14ac:dyDescent="0.2">
      <c r="A127" t="s">
        <v>41</v>
      </c>
      <c r="B127" s="4" t="s">
        <v>30</v>
      </c>
      <c r="C127" s="4" t="s">
        <v>318</v>
      </c>
      <c r="D127" s="4" t="s">
        <v>41</v>
      </c>
      <c r="E127" s="4">
        <v>1.7737300000000001E-2</v>
      </c>
      <c r="F127" s="4">
        <v>9.4156000000000003E-4</v>
      </c>
      <c r="G127" s="4">
        <v>1</v>
      </c>
      <c r="H127" s="4">
        <v>1</v>
      </c>
      <c r="I127" s="4">
        <v>1</v>
      </c>
      <c r="J127" s="4">
        <v>2</v>
      </c>
      <c r="K127" s="4" t="s">
        <v>277</v>
      </c>
      <c r="L127" s="4" t="s">
        <v>319</v>
      </c>
      <c r="M127" s="4" t="s">
        <v>41</v>
      </c>
      <c r="N127" s="4">
        <v>1</v>
      </c>
      <c r="O127" s="4">
        <v>1306.6597300000001</v>
      </c>
      <c r="P127" s="4" t="s">
        <v>30</v>
      </c>
      <c r="Q127" s="4" t="s">
        <v>30</v>
      </c>
      <c r="R127" s="4">
        <v>7.6860000000000003E-4</v>
      </c>
      <c r="S127" s="4">
        <v>1.0919999999999999E-2</v>
      </c>
      <c r="T127" s="4">
        <v>2.2999999999999998</v>
      </c>
    </row>
    <row r="128" spans="1:20" hidden="1" outlineLevel="1" collapsed="1" x14ac:dyDescent="0.2">
      <c r="A128" t="s">
        <v>41</v>
      </c>
      <c r="B128" s="4" t="s">
        <v>30</v>
      </c>
      <c r="C128" s="4" t="s">
        <v>320</v>
      </c>
      <c r="D128" s="4" t="s">
        <v>41</v>
      </c>
      <c r="E128" s="4">
        <v>4.3629200000000002E-4</v>
      </c>
      <c r="F128" s="4">
        <v>9.4156000000000003E-4</v>
      </c>
      <c r="G128" s="4">
        <v>1</v>
      </c>
      <c r="H128" s="4">
        <v>1</v>
      </c>
      <c r="I128" s="4">
        <v>1</v>
      </c>
      <c r="J128" s="4">
        <v>1</v>
      </c>
      <c r="K128" s="4" t="s">
        <v>277</v>
      </c>
      <c r="L128" s="4" t="s">
        <v>321</v>
      </c>
      <c r="M128" s="4" t="s">
        <v>41</v>
      </c>
      <c r="N128" s="4">
        <v>2</v>
      </c>
      <c r="O128" s="4">
        <v>2123.1230399999999</v>
      </c>
      <c r="P128" s="4" t="s">
        <v>30</v>
      </c>
      <c r="Q128" s="4" t="s">
        <v>30</v>
      </c>
      <c r="R128" s="4">
        <v>7.6860000000000003E-4</v>
      </c>
      <c r="S128" s="4">
        <v>1.9540000000000001E-4</v>
      </c>
      <c r="T128" s="4">
        <v>3.67</v>
      </c>
    </row>
    <row r="129" spans="1:20" hidden="1" outlineLevel="1" collapsed="1" x14ac:dyDescent="0.2">
      <c r="A129" t="s">
        <v>41</v>
      </c>
      <c r="B129" s="4" t="s">
        <v>30</v>
      </c>
      <c r="C129" s="4" t="s">
        <v>320</v>
      </c>
      <c r="D129" s="4" t="s">
        <v>322</v>
      </c>
      <c r="E129" s="4">
        <v>1.08435E-5</v>
      </c>
      <c r="F129" s="4">
        <v>9.4156000000000003E-4</v>
      </c>
      <c r="G129" s="4">
        <v>1</v>
      </c>
      <c r="H129" s="4">
        <v>1</v>
      </c>
      <c r="I129" s="4">
        <v>1</v>
      </c>
      <c r="J129" s="4">
        <v>2</v>
      </c>
      <c r="K129" s="4" t="s">
        <v>277</v>
      </c>
      <c r="L129" s="4" t="s">
        <v>321</v>
      </c>
      <c r="M129" s="4" t="s">
        <v>323</v>
      </c>
      <c r="N129" s="4">
        <v>2</v>
      </c>
      <c r="O129" s="4">
        <v>2203.0893700000001</v>
      </c>
      <c r="P129" s="4" t="s">
        <v>30</v>
      </c>
      <c r="Q129" s="4" t="s">
        <v>30</v>
      </c>
      <c r="R129" s="4">
        <v>7.6860000000000003E-4</v>
      </c>
      <c r="S129" s="4">
        <v>3.5429999999999998E-6</v>
      </c>
      <c r="T129" s="4">
        <v>5.92</v>
      </c>
    </row>
    <row r="130" spans="1:20" hidden="1" outlineLevel="1" collapsed="1" x14ac:dyDescent="0.2">
      <c r="A130" t="s">
        <v>41</v>
      </c>
      <c r="B130" s="4" t="s">
        <v>30</v>
      </c>
      <c r="C130" s="4" t="s">
        <v>324</v>
      </c>
      <c r="D130" s="4" t="s">
        <v>325</v>
      </c>
      <c r="E130" s="4">
        <v>1.7377299999999998E-2</v>
      </c>
      <c r="F130" s="4">
        <v>9.4156000000000003E-4</v>
      </c>
      <c r="G130" s="4">
        <v>1</v>
      </c>
      <c r="H130" s="4">
        <v>1</v>
      </c>
      <c r="I130" s="4">
        <v>1</v>
      </c>
      <c r="J130" s="4">
        <v>1</v>
      </c>
      <c r="K130" s="4" t="s">
        <v>277</v>
      </c>
      <c r="L130" s="4" t="s">
        <v>326</v>
      </c>
      <c r="M130" s="4" t="s">
        <v>41</v>
      </c>
      <c r="N130" s="4">
        <v>1</v>
      </c>
      <c r="O130" s="4">
        <v>2074.9944099999998</v>
      </c>
      <c r="P130" s="4" t="s">
        <v>30</v>
      </c>
      <c r="Q130" s="4" t="s">
        <v>30</v>
      </c>
      <c r="R130" s="4">
        <v>7.6860000000000003E-4</v>
      </c>
      <c r="S130" s="4">
        <v>1.064E-2</v>
      </c>
      <c r="T130" s="4">
        <v>2.88</v>
      </c>
    </row>
    <row r="131" spans="1:20" hidden="1" outlineLevel="1" collapsed="1" x14ac:dyDescent="0.2">
      <c r="A131" t="s">
        <v>41</v>
      </c>
      <c r="B131" s="4" t="s">
        <v>30</v>
      </c>
      <c r="C131" s="4" t="s">
        <v>327</v>
      </c>
      <c r="D131" s="4" t="s">
        <v>41</v>
      </c>
      <c r="E131" s="4">
        <v>2.76355E-2</v>
      </c>
      <c r="F131" s="4">
        <v>1.57544E-3</v>
      </c>
      <c r="G131" s="4">
        <v>1</v>
      </c>
      <c r="H131" s="4">
        <v>1</v>
      </c>
      <c r="I131" s="4">
        <v>1</v>
      </c>
      <c r="J131" s="4">
        <v>1</v>
      </c>
      <c r="K131" s="4" t="s">
        <v>277</v>
      </c>
      <c r="L131" s="4" t="s">
        <v>328</v>
      </c>
      <c r="M131" s="4" t="s">
        <v>41</v>
      </c>
      <c r="N131" s="4">
        <v>1</v>
      </c>
      <c r="O131" s="4">
        <v>959.54079000000002</v>
      </c>
      <c r="P131" s="4" t="s">
        <v>30</v>
      </c>
      <c r="Q131" s="4" t="s">
        <v>30</v>
      </c>
      <c r="R131" s="4">
        <v>1.245E-3</v>
      </c>
      <c r="S131" s="4">
        <v>1.7590000000000001E-2</v>
      </c>
      <c r="T131" s="4">
        <v>1.47</v>
      </c>
    </row>
    <row r="132" spans="1:20" hidden="1" outlineLevel="1" collapsed="1" x14ac:dyDescent="0.2">
      <c r="A132" t="s">
        <v>41</v>
      </c>
      <c r="B132" s="4" t="s">
        <v>30</v>
      </c>
      <c r="C132" s="4" t="s">
        <v>329</v>
      </c>
      <c r="D132" s="4" t="s">
        <v>41</v>
      </c>
      <c r="E132" s="4">
        <v>5.3297200000000003E-2</v>
      </c>
      <c r="F132" s="4">
        <v>3.95853E-3</v>
      </c>
      <c r="G132" s="4">
        <v>1</v>
      </c>
      <c r="H132" s="4">
        <v>1</v>
      </c>
      <c r="I132" s="4">
        <v>1</v>
      </c>
      <c r="J132" s="4">
        <v>1</v>
      </c>
      <c r="K132" s="4" t="s">
        <v>277</v>
      </c>
      <c r="L132" s="4" t="s">
        <v>330</v>
      </c>
      <c r="M132" s="4" t="s">
        <v>41</v>
      </c>
      <c r="N132" s="4">
        <v>1</v>
      </c>
      <c r="O132" s="4">
        <v>1429.7645299999999</v>
      </c>
      <c r="P132" s="4" t="s">
        <v>30</v>
      </c>
      <c r="Q132" s="4" t="s">
        <v>30</v>
      </c>
      <c r="R132" s="4">
        <v>2.7789999999999998E-3</v>
      </c>
      <c r="S132" s="4">
        <v>3.6069999999999998E-2</v>
      </c>
      <c r="T132" s="4">
        <v>1.72</v>
      </c>
    </row>
    <row r="133" spans="1:20" hidden="1" outlineLevel="1" collapsed="1" x14ac:dyDescent="0.2">
      <c r="A133" t="s">
        <v>41</v>
      </c>
      <c r="B133" s="4" t="s">
        <v>30</v>
      </c>
      <c r="C133" s="4" t="s">
        <v>331</v>
      </c>
      <c r="D133" s="4" t="s">
        <v>41</v>
      </c>
      <c r="E133" s="4">
        <v>2.7448E-2</v>
      </c>
      <c r="F133" s="4">
        <v>1.57544E-3</v>
      </c>
      <c r="G133" s="4">
        <v>1</v>
      </c>
      <c r="H133" s="4">
        <v>1</v>
      </c>
      <c r="I133" s="4">
        <v>1</v>
      </c>
      <c r="J133" s="4">
        <v>1</v>
      </c>
      <c r="K133" s="4" t="s">
        <v>277</v>
      </c>
      <c r="L133" s="4" t="s">
        <v>332</v>
      </c>
      <c r="M133" s="4" t="s">
        <v>41</v>
      </c>
      <c r="N133" s="4">
        <v>0</v>
      </c>
      <c r="O133" s="4">
        <v>1234.646</v>
      </c>
      <c r="P133" s="4" t="s">
        <v>30</v>
      </c>
      <c r="Q133" s="4" t="s">
        <v>30</v>
      </c>
      <c r="R133" s="4">
        <v>1.245E-3</v>
      </c>
      <c r="S133" s="4">
        <v>1.746E-2</v>
      </c>
      <c r="T133" s="4">
        <v>1.4</v>
      </c>
    </row>
    <row r="134" spans="1:20" hidden="1" outlineLevel="1" collapsed="1" x14ac:dyDescent="0.2">
      <c r="A134" t="s">
        <v>41</v>
      </c>
      <c r="B134" s="4" t="s">
        <v>30</v>
      </c>
      <c r="C134" s="4" t="s">
        <v>331</v>
      </c>
      <c r="D134" s="4" t="s">
        <v>85</v>
      </c>
      <c r="E134" s="4">
        <v>2.8831799999999999E-3</v>
      </c>
      <c r="F134" s="4">
        <v>9.4156000000000003E-4</v>
      </c>
      <c r="G134" s="4">
        <v>1</v>
      </c>
      <c r="H134" s="4">
        <v>1</v>
      </c>
      <c r="I134" s="4">
        <v>1</v>
      </c>
      <c r="J134" s="4">
        <v>2</v>
      </c>
      <c r="K134" s="4" t="s">
        <v>277</v>
      </c>
      <c r="L134" s="4" t="s">
        <v>332</v>
      </c>
      <c r="M134" s="4" t="s">
        <v>41</v>
      </c>
      <c r="N134" s="4">
        <v>0</v>
      </c>
      <c r="O134" s="4">
        <v>1250.6409100000001</v>
      </c>
      <c r="P134" s="4" t="s">
        <v>30</v>
      </c>
      <c r="Q134" s="4" t="s">
        <v>30</v>
      </c>
      <c r="R134" s="4">
        <v>7.6860000000000003E-4</v>
      </c>
      <c r="S134" s="4">
        <v>1.5100000000000001E-3</v>
      </c>
      <c r="T134" s="4">
        <v>2.34</v>
      </c>
    </row>
    <row r="135" spans="1:20" hidden="1" outlineLevel="1" collapsed="1" x14ac:dyDescent="0.2">
      <c r="A135" t="s">
        <v>41</v>
      </c>
      <c r="B135" s="4" t="s">
        <v>30</v>
      </c>
      <c r="C135" s="4" t="s">
        <v>331</v>
      </c>
      <c r="D135" s="4" t="s">
        <v>333</v>
      </c>
      <c r="E135" s="4">
        <v>7.6920000000000001E-3</v>
      </c>
      <c r="F135" s="4">
        <v>9.4156000000000003E-4</v>
      </c>
      <c r="G135" s="4">
        <v>1</v>
      </c>
      <c r="H135" s="4">
        <v>1</v>
      </c>
      <c r="I135" s="4">
        <v>1</v>
      </c>
      <c r="J135" s="4">
        <v>1</v>
      </c>
      <c r="K135" s="4" t="s">
        <v>277</v>
      </c>
      <c r="L135" s="4" t="s">
        <v>332</v>
      </c>
      <c r="M135" s="4" t="s">
        <v>334</v>
      </c>
      <c r="N135" s="4">
        <v>0</v>
      </c>
      <c r="O135" s="4">
        <v>1314.6123299999999</v>
      </c>
      <c r="P135" s="4" t="s">
        <v>30</v>
      </c>
      <c r="Q135" s="4" t="s">
        <v>30</v>
      </c>
      <c r="R135" s="4">
        <v>7.6860000000000003E-4</v>
      </c>
      <c r="S135" s="4">
        <v>4.398E-3</v>
      </c>
      <c r="T135" s="4">
        <v>2.69</v>
      </c>
    </row>
    <row r="136" spans="1:20" hidden="1" outlineLevel="1" collapsed="1" x14ac:dyDescent="0.2">
      <c r="A136" t="s">
        <v>41</v>
      </c>
      <c r="B136" s="4" t="s">
        <v>30</v>
      </c>
      <c r="C136" s="4" t="s">
        <v>335</v>
      </c>
      <c r="D136" s="4" t="s">
        <v>41</v>
      </c>
      <c r="E136" s="4">
        <v>4.8244000000000004E-3</v>
      </c>
      <c r="F136" s="4">
        <v>9.4156000000000003E-4</v>
      </c>
      <c r="G136" s="4">
        <v>1</v>
      </c>
      <c r="H136" s="4">
        <v>1</v>
      </c>
      <c r="I136" s="4">
        <v>1</v>
      </c>
      <c r="J136" s="4">
        <v>1</v>
      </c>
      <c r="K136" s="4" t="s">
        <v>277</v>
      </c>
      <c r="L136" s="4" t="s">
        <v>336</v>
      </c>
      <c r="M136" s="4" t="s">
        <v>41</v>
      </c>
      <c r="N136" s="4">
        <v>1</v>
      </c>
      <c r="O136" s="4">
        <v>1390.74711</v>
      </c>
      <c r="P136" s="4" t="s">
        <v>30</v>
      </c>
      <c r="Q136" s="4" t="s">
        <v>30</v>
      </c>
      <c r="R136" s="4">
        <v>7.6860000000000003E-4</v>
      </c>
      <c r="S136" s="4">
        <v>2.647E-3</v>
      </c>
      <c r="T136" s="4">
        <v>2.77</v>
      </c>
    </row>
    <row r="137" spans="1:20" hidden="1" outlineLevel="1" collapsed="1" x14ac:dyDescent="0.2">
      <c r="A137" t="s">
        <v>41</v>
      </c>
      <c r="B137" s="4" t="s">
        <v>30</v>
      </c>
      <c r="C137" s="4" t="s">
        <v>337</v>
      </c>
      <c r="D137" s="4" t="s">
        <v>41</v>
      </c>
      <c r="E137" s="4">
        <v>1.4447099999999999E-2</v>
      </c>
      <c r="F137" s="4">
        <v>9.4156000000000003E-4</v>
      </c>
      <c r="G137" s="4">
        <v>1</v>
      </c>
      <c r="H137" s="4">
        <v>1</v>
      </c>
      <c r="I137" s="4">
        <v>1</v>
      </c>
      <c r="J137" s="4">
        <v>2</v>
      </c>
      <c r="K137" s="4" t="s">
        <v>277</v>
      </c>
      <c r="L137" s="4" t="s">
        <v>338</v>
      </c>
      <c r="M137" s="4" t="s">
        <v>41</v>
      </c>
      <c r="N137" s="4">
        <v>2</v>
      </c>
      <c r="O137" s="4">
        <v>1546.8482200000001</v>
      </c>
      <c r="P137" s="4" t="s">
        <v>30</v>
      </c>
      <c r="Q137" s="4" t="s">
        <v>30</v>
      </c>
      <c r="R137" s="4">
        <v>7.6860000000000003E-4</v>
      </c>
      <c r="S137" s="4">
        <v>8.7039999999999999E-3</v>
      </c>
      <c r="T137" s="4">
        <v>1.9</v>
      </c>
    </row>
    <row r="138" spans="1:20" hidden="1" outlineLevel="1" collapsed="1" x14ac:dyDescent="0.2">
      <c r="A138" t="s">
        <v>41</v>
      </c>
      <c r="B138" s="4" t="s">
        <v>30</v>
      </c>
      <c r="C138" s="4" t="s">
        <v>339</v>
      </c>
      <c r="D138" s="4" t="s">
        <v>116</v>
      </c>
      <c r="E138" s="4">
        <v>3.2756199999999999E-2</v>
      </c>
      <c r="F138" s="4">
        <v>1.57544E-3</v>
      </c>
      <c r="G138" s="4">
        <v>1</v>
      </c>
      <c r="H138" s="4">
        <v>1</v>
      </c>
      <c r="I138" s="4">
        <v>1</v>
      </c>
      <c r="J138" s="4">
        <v>1</v>
      </c>
      <c r="K138" s="4" t="s">
        <v>277</v>
      </c>
      <c r="L138" s="4" t="s">
        <v>340</v>
      </c>
      <c r="M138" s="4" t="s">
        <v>341</v>
      </c>
      <c r="N138" s="4">
        <v>0</v>
      </c>
      <c r="O138" s="4">
        <v>805.35087999999996</v>
      </c>
      <c r="P138" s="4" t="s">
        <v>30</v>
      </c>
      <c r="Q138" s="4" t="s">
        <v>30</v>
      </c>
      <c r="R138" s="4">
        <v>1.245E-3</v>
      </c>
      <c r="S138" s="4">
        <v>2.1250000000000002E-2</v>
      </c>
      <c r="T138" s="4">
        <v>1.2</v>
      </c>
    </row>
    <row r="139" spans="1:20" hidden="1" outlineLevel="1" collapsed="1" x14ac:dyDescent="0.2">
      <c r="A139" t="s">
        <v>41</v>
      </c>
      <c r="B139" s="4" t="s">
        <v>30</v>
      </c>
      <c r="C139" s="4" t="s">
        <v>342</v>
      </c>
      <c r="D139" s="4" t="s">
        <v>116</v>
      </c>
      <c r="E139" s="4">
        <v>3.4118099999999998E-2</v>
      </c>
      <c r="F139" s="4">
        <v>1.57544E-3</v>
      </c>
      <c r="G139" s="4">
        <v>1</v>
      </c>
      <c r="H139" s="4">
        <v>1</v>
      </c>
      <c r="I139" s="4">
        <v>1</v>
      </c>
      <c r="J139" s="4">
        <v>1</v>
      </c>
      <c r="K139" s="4" t="s">
        <v>277</v>
      </c>
      <c r="L139" s="4" t="s">
        <v>343</v>
      </c>
      <c r="M139" s="4" t="s">
        <v>341</v>
      </c>
      <c r="N139" s="4">
        <v>1</v>
      </c>
      <c r="O139" s="4">
        <v>1048.4840200000001</v>
      </c>
      <c r="P139" s="4" t="s">
        <v>30</v>
      </c>
      <c r="Q139" s="4" t="s">
        <v>30</v>
      </c>
      <c r="R139" s="4">
        <v>1.245E-3</v>
      </c>
      <c r="S139" s="4">
        <v>2.2259999999999999E-2</v>
      </c>
      <c r="T139" s="4">
        <v>1.03</v>
      </c>
    </row>
    <row r="140" spans="1:20" hidden="1" outlineLevel="1" collapsed="1" x14ac:dyDescent="0.2">
      <c r="A140" t="s">
        <v>41</v>
      </c>
      <c r="B140" s="4" t="s">
        <v>30</v>
      </c>
      <c r="C140" s="4" t="s">
        <v>344</v>
      </c>
      <c r="D140" s="4" t="s">
        <v>41</v>
      </c>
      <c r="E140" s="4">
        <v>8.6700600000000003E-4</v>
      </c>
      <c r="F140" s="4">
        <v>9.4156000000000003E-4</v>
      </c>
      <c r="G140" s="4">
        <v>1</v>
      </c>
      <c r="H140" s="4">
        <v>1</v>
      </c>
      <c r="I140" s="4">
        <v>1</v>
      </c>
      <c r="J140" s="4">
        <v>2</v>
      </c>
      <c r="K140" s="4" t="s">
        <v>277</v>
      </c>
      <c r="L140" s="4" t="s">
        <v>345</v>
      </c>
      <c r="M140" s="4" t="s">
        <v>41</v>
      </c>
      <c r="N140" s="4">
        <v>1</v>
      </c>
      <c r="O140" s="4">
        <v>1780.8898099999999</v>
      </c>
      <c r="P140" s="4" t="s">
        <v>30</v>
      </c>
      <c r="Q140" s="4" t="s">
        <v>30</v>
      </c>
      <c r="R140" s="4">
        <v>7.6860000000000003E-4</v>
      </c>
      <c r="S140" s="4">
        <v>4.125E-4</v>
      </c>
      <c r="T140" s="4">
        <v>2.2400000000000002</v>
      </c>
    </row>
    <row r="141" spans="1:20" hidden="1" outlineLevel="1" collapsed="1" x14ac:dyDescent="0.2">
      <c r="A141" t="s">
        <v>41</v>
      </c>
      <c r="B141" s="4" t="s">
        <v>30</v>
      </c>
      <c r="C141" s="4" t="s">
        <v>344</v>
      </c>
      <c r="D141" s="4" t="s">
        <v>346</v>
      </c>
      <c r="E141" s="4">
        <v>9.7151400000000006E-6</v>
      </c>
      <c r="F141" s="4">
        <v>9.4156000000000003E-4</v>
      </c>
      <c r="G141" s="4">
        <v>1</v>
      </c>
      <c r="H141" s="4">
        <v>1</v>
      </c>
      <c r="I141" s="4">
        <v>1</v>
      </c>
      <c r="J141" s="4">
        <v>3</v>
      </c>
      <c r="K141" s="4" t="s">
        <v>277</v>
      </c>
      <c r="L141" s="4" t="s">
        <v>345</v>
      </c>
      <c r="M141" s="4" t="s">
        <v>41</v>
      </c>
      <c r="N141" s="4">
        <v>1</v>
      </c>
      <c r="O141" s="4">
        <v>1796.88472</v>
      </c>
      <c r="P141" s="4" t="s">
        <v>30</v>
      </c>
      <c r="Q141" s="4" t="s">
        <v>30</v>
      </c>
      <c r="R141" s="4">
        <v>7.6860000000000003E-4</v>
      </c>
      <c r="S141" s="4">
        <v>3.1360000000000001E-6</v>
      </c>
      <c r="T141" s="4">
        <v>2.94</v>
      </c>
    </row>
    <row r="142" spans="1:20" hidden="1" outlineLevel="1" collapsed="1" x14ac:dyDescent="0.2">
      <c r="A142" t="s">
        <v>41</v>
      </c>
      <c r="B142" s="4" t="s">
        <v>30</v>
      </c>
      <c r="C142" s="4" t="s">
        <v>344</v>
      </c>
      <c r="D142" s="4" t="s">
        <v>347</v>
      </c>
      <c r="E142" s="4">
        <v>3.2848700000000001E-3</v>
      </c>
      <c r="F142" s="4">
        <v>9.4156000000000003E-4</v>
      </c>
      <c r="G142" s="4">
        <v>1</v>
      </c>
      <c r="H142" s="4">
        <v>1</v>
      </c>
      <c r="I142" s="4">
        <v>1</v>
      </c>
      <c r="J142" s="4">
        <v>1</v>
      </c>
      <c r="K142" s="4" t="s">
        <v>277</v>
      </c>
      <c r="L142" s="4" t="s">
        <v>345</v>
      </c>
      <c r="M142" s="4" t="s">
        <v>348</v>
      </c>
      <c r="N142" s="4">
        <v>1</v>
      </c>
      <c r="O142" s="4">
        <v>1860.8561400000001</v>
      </c>
      <c r="P142" s="4" t="s">
        <v>30</v>
      </c>
      <c r="Q142" s="4" t="s">
        <v>30</v>
      </c>
      <c r="R142" s="4">
        <v>7.6860000000000003E-4</v>
      </c>
      <c r="S142" s="4">
        <v>1.74E-3</v>
      </c>
      <c r="T142" s="4">
        <v>3.89</v>
      </c>
    </row>
    <row r="143" spans="1:20" hidden="1" outlineLevel="1" collapsed="1" x14ac:dyDescent="0.2">
      <c r="A143" t="s">
        <v>41</v>
      </c>
      <c r="B143" s="4" t="s">
        <v>30</v>
      </c>
      <c r="C143" s="4" t="s">
        <v>349</v>
      </c>
      <c r="D143" s="4" t="s">
        <v>41</v>
      </c>
      <c r="E143" s="4">
        <v>7.9565800000000006E-2</v>
      </c>
      <c r="F143" s="4">
        <v>4.8908199999999997E-3</v>
      </c>
      <c r="G143" s="4">
        <v>1</v>
      </c>
      <c r="H143" s="4">
        <v>1</v>
      </c>
      <c r="I143" s="4">
        <v>1</v>
      </c>
      <c r="J143" s="4">
        <v>1</v>
      </c>
      <c r="K143" s="4" t="s">
        <v>277</v>
      </c>
      <c r="L143" s="4" t="s">
        <v>350</v>
      </c>
      <c r="M143" s="4" t="s">
        <v>41</v>
      </c>
      <c r="N143" s="4">
        <v>0</v>
      </c>
      <c r="O143" s="4">
        <v>1635.81592</v>
      </c>
      <c r="P143" s="4" t="s">
        <v>30</v>
      </c>
      <c r="Q143" s="4" t="s">
        <v>30</v>
      </c>
      <c r="R143" s="4">
        <v>3.7160000000000001E-3</v>
      </c>
      <c r="S143" s="4">
        <v>5.5980000000000002E-2</v>
      </c>
      <c r="T143" s="4">
        <v>2</v>
      </c>
    </row>
    <row r="144" spans="1:20" hidden="1" outlineLevel="1" collapsed="1" x14ac:dyDescent="0.2">
      <c r="A144" t="s">
        <v>41</v>
      </c>
      <c r="B144" s="4" t="s">
        <v>30</v>
      </c>
      <c r="C144" s="4" t="s">
        <v>351</v>
      </c>
      <c r="D144" s="4" t="s">
        <v>41</v>
      </c>
      <c r="E144" s="4">
        <v>8.2946300000000008E-3</v>
      </c>
      <c r="F144" s="4">
        <v>9.4156000000000003E-4</v>
      </c>
      <c r="G144" s="4">
        <v>1</v>
      </c>
      <c r="H144" s="4">
        <v>1</v>
      </c>
      <c r="I144" s="4">
        <v>1</v>
      </c>
      <c r="J144" s="4">
        <v>1</v>
      </c>
      <c r="K144" s="4" t="s">
        <v>277</v>
      </c>
      <c r="L144" s="4" t="s">
        <v>352</v>
      </c>
      <c r="M144" s="4" t="s">
        <v>41</v>
      </c>
      <c r="N144" s="4">
        <v>0</v>
      </c>
      <c r="O144" s="4">
        <v>890.44002999999998</v>
      </c>
      <c r="P144" s="4" t="s">
        <v>30</v>
      </c>
      <c r="Q144" s="4" t="s">
        <v>30</v>
      </c>
      <c r="R144" s="4">
        <v>7.6860000000000003E-4</v>
      </c>
      <c r="S144" s="4">
        <v>4.7790000000000003E-3</v>
      </c>
      <c r="T144" s="4">
        <v>1.1299999999999999</v>
      </c>
    </row>
    <row r="145" spans="1:30" hidden="1" outlineLevel="1" collapsed="1" x14ac:dyDescent="0.2">
      <c r="A145" t="s">
        <v>41</v>
      </c>
      <c r="B145" s="4" t="s">
        <v>30</v>
      </c>
      <c r="C145" s="4" t="s">
        <v>353</v>
      </c>
      <c r="D145" s="4" t="s">
        <v>41</v>
      </c>
      <c r="E145" s="4">
        <v>5.5118500000000001E-2</v>
      </c>
      <c r="F145" s="4">
        <v>3.95853E-3</v>
      </c>
      <c r="G145" s="4">
        <v>1</v>
      </c>
      <c r="H145" s="4">
        <v>1</v>
      </c>
      <c r="I145" s="4">
        <v>1</v>
      </c>
      <c r="J145" s="4">
        <v>1</v>
      </c>
      <c r="K145" s="4" t="s">
        <v>277</v>
      </c>
      <c r="L145" s="4" t="s">
        <v>354</v>
      </c>
      <c r="M145" s="4" t="s">
        <v>41</v>
      </c>
      <c r="N145" s="4">
        <v>2</v>
      </c>
      <c r="O145" s="4">
        <v>1346.7525700000001</v>
      </c>
      <c r="P145" s="4" t="s">
        <v>30</v>
      </c>
      <c r="Q145" s="4" t="s">
        <v>30</v>
      </c>
      <c r="R145" s="4">
        <v>3.026E-3</v>
      </c>
      <c r="S145" s="4">
        <v>3.737E-2</v>
      </c>
      <c r="T145" s="4">
        <v>1.24</v>
      </c>
    </row>
    <row r="146" spans="1:30" hidden="1" outlineLevel="1" collapsed="1" x14ac:dyDescent="0.2">
      <c r="A146" t="s">
        <v>41</v>
      </c>
      <c r="B146" s="4" t="s">
        <v>30</v>
      </c>
      <c r="C146" s="4" t="s">
        <v>355</v>
      </c>
      <c r="D146" s="4" t="s">
        <v>41</v>
      </c>
      <c r="E146" s="4">
        <v>8.8225500000000002E-3</v>
      </c>
      <c r="F146" s="4">
        <v>9.4156000000000003E-4</v>
      </c>
      <c r="G146" s="4">
        <v>1</v>
      </c>
      <c r="H146" s="4">
        <v>1</v>
      </c>
      <c r="I146" s="4">
        <v>1</v>
      </c>
      <c r="J146" s="4">
        <v>1</v>
      </c>
      <c r="K146" s="4" t="s">
        <v>277</v>
      </c>
      <c r="L146" s="4" t="s">
        <v>356</v>
      </c>
      <c r="M146" s="4" t="s">
        <v>41</v>
      </c>
      <c r="N146" s="4">
        <v>1</v>
      </c>
      <c r="O146" s="4">
        <v>843.56620999999996</v>
      </c>
      <c r="P146" s="4" t="s">
        <v>30</v>
      </c>
      <c r="Q146" s="4" t="s">
        <v>30</v>
      </c>
      <c r="R146" s="4">
        <v>7.6860000000000003E-4</v>
      </c>
      <c r="S146" s="4">
        <v>5.0850000000000001E-3</v>
      </c>
      <c r="T146" s="4">
        <v>1.33</v>
      </c>
    </row>
    <row r="147" spans="1:30" hidden="1" outlineLevel="1" collapsed="1" x14ac:dyDescent="0.2">
      <c r="A147" t="s">
        <v>41</v>
      </c>
      <c r="B147" s="4" t="s">
        <v>30</v>
      </c>
      <c r="C147" s="4" t="s">
        <v>357</v>
      </c>
      <c r="D147" s="4" t="s">
        <v>41</v>
      </c>
      <c r="E147" s="4">
        <v>3.52955E-2</v>
      </c>
      <c r="F147" s="4">
        <v>1.57544E-3</v>
      </c>
      <c r="G147" s="4">
        <v>1</v>
      </c>
      <c r="H147" s="4">
        <v>1</v>
      </c>
      <c r="I147" s="4">
        <v>1</v>
      </c>
      <c r="J147" s="4">
        <v>1</v>
      </c>
      <c r="K147" s="4" t="s">
        <v>277</v>
      </c>
      <c r="L147" s="4" t="s">
        <v>358</v>
      </c>
      <c r="M147" s="4" t="s">
        <v>41</v>
      </c>
      <c r="N147" s="4">
        <v>2</v>
      </c>
      <c r="O147" s="4">
        <v>1889.0338300000001</v>
      </c>
      <c r="P147" s="4" t="s">
        <v>30</v>
      </c>
      <c r="Q147" s="4" t="s">
        <v>30</v>
      </c>
      <c r="R147" s="4">
        <v>1.245E-3</v>
      </c>
      <c r="S147" s="4">
        <v>2.3109999999999999E-2</v>
      </c>
      <c r="T147" s="4">
        <v>1.73</v>
      </c>
    </row>
    <row r="148" spans="1:30" hidden="1" outlineLevel="1" collapsed="1" x14ac:dyDescent="0.2">
      <c r="A148" t="s">
        <v>41</v>
      </c>
      <c r="B148" s="4" t="s">
        <v>30</v>
      </c>
      <c r="C148" s="4" t="s">
        <v>359</v>
      </c>
      <c r="D148" s="4" t="s">
        <v>41</v>
      </c>
      <c r="E148" s="4">
        <v>4.0637800000000003E-3</v>
      </c>
      <c r="F148" s="4">
        <v>9.4156000000000003E-4</v>
      </c>
      <c r="G148" s="4">
        <v>1</v>
      </c>
      <c r="H148" s="4">
        <v>1</v>
      </c>
      <c r="I148" s="4">
        <v>1</v>
      </c>
      <c r="J148" s="4">
        <v>1</v>
      </c>
      <c r="K148" s="4" t="s">
        <v>277</v>
      </c>
      <c r="L148" s="4" t="s">
        <v>360</v>
      </c>
      <c r="M148" s="4" t="s">
        <v>41</v>
      </c>
      <c r="N148" s="4">
        <v>0</v>
      </c>
      <c r="O148" s="4">
        <v>942.41632000000004</v>
      </c>
      <c r="P148" s="4" t="s">
        <v>30</v>
      </c>
      <c r="Q148" s="4" t="s">
        <v>30</v>
      </c>
      <c r="R148" s="4">
        <v>7.6860000000000003E-4</v>
      </c>
      <c r="S148" s="4">
        <v>2.1900000000000001E-3</v>
      </c>
      <c r="T148" s="4">
        <v>2.0099999999999998</v>
      </c>
    </row>
    <row r="149" spans="1:30" hidden="1" outlineLevel="1" collapsed="1" x14ac:dyDescent="0.2">
      <c r="A149" t="s">
        <v>41</v>
      </c>
      <c r="B149" s="4" t="s">
        <v>30</v>
      </c>
      <c r="C149" s="4" t="s">
        <v>359</v>
      </c>
      <c r="D149" s="4" t="s">
        <v>361</v>
      </c>
      <c r="E149" s="4">
        <v>7.4838700000000001E-3</v>
      </c>
      <c r="F149" s="4">
        <v>9.4156000000000003E-4</v>
      </c>
      <c r="G149" s="4">
        <v>1</v>
      </c>
      <c r="H149" s="4">
        <v>1</v>
      </c>
      <c r="I149" s="4">
        <v>1</v>
      </c>
      <c r="J149" s="4">
        <v>1</v>
      </c>
      <c r="K149" s="4" t="s">
        <v>277</v>
      </c>
      <c r="L149" s="4" t="s">
        <v>360</v>
      </c>
      <c r="M149" s="4" t="s">
        <v>362</v>
      </c>
      <c r="N149" s="4">
        <v>0</v>
      </c>
      <c r="O149" s="4">
        <v>1022.38265</v>
      </c>
      <c r="P149" s="4" t="s">
        <v>30</v>
      </c>
      <c r="Q149" s="4" t="s">
        <v>30</v>
      </c>
      <c r="R149" s="4">
        <v>7.6860000000000003E-4</v>
      </c>
      <c r="S149" s="4">
        <v>4.2760000000000003E-3</v>
      </c>
      <c r="T149" s="4">
        <v>2.14</v>
      </c>
    </row>
    <row r="150" spans="1:30" hidden="1" outlineLevel="1" collapsed="1" x14ac:dyDescent="0.2">
      <c r="A150" t="s">
        <v>41</v>
      </c>
      <c r="B150" s="4" t="s">
        <v>30</v>
      </c>
      <c r="C150" s="4" t="s">
        <v>363</v>
      </c>
      <c r="D150" s="4" t="s">
        <v>41</v>
      </c>
      <c r="E150" s="4">
        <v>4.5044300000000002E-3</v>
      </c>
      <c r="F150" s="4">
        <v>9.4156000000000003E-4</v>
      </c>
      <c r="G150" s="4">
        <v>1</v>
      </c>
      <c r="H150" s="4">
        <v>1</v>
      </c>
      <c r="I150" s="4">
        <v>1</v>
      </c>
      <c r="J150" s="4">
        <v>2</v>
      </c>
      <c r="K150" s="4" t="s">
        <v>277</v>
      </c>
      <c r="L150" s="4" t="s">
        <v>364</v>
      </c>
      <c r="M150" s="4" t="s">
        <v>41</v>
      </c>
      <c r="N150" s="4">
        <v>1</v>
      </c>
      <c r="O150" s="4">
        <v>1315.6124500000001</v>
      </c>
      <c r="P150" s="4" t="s">
        <v>30</v>
      </c>
      <c r="Q150" s="4" t="s">
        <v>30</v>
      </c>
      <c r="R150" s="4">
        <v>7.6860000000000003E-4</v>
      </c>
      <c r="S150" s="4">
        <v>2.4520000000000002E-3</v>
      </c>
      <c r="T150" s="4">
        <v>2.38</v>
      </c>
    </row>
    <row r="151" spans="1:30" hidden="1" outlineLevel="1" collapsed="1" x14ac:dyDescent="0.2">
      <c r="A151" t="s">
        <v>41</v>
      </c>
      <c r="B151" s="4" t="s">
        <v>30</v>
      </c>
      <c r="C151" s="4" t="s">
        <v>363</v>
      </c>
      <c r="D151" s="4" t="s">
        <v>365</v>
      </c>
      <c r="E151" s="4">
        <v>1.29485E-2</v>
      </c>
      <c r="F151" s="4">
        <v>9.4156000000000003E-4</v>
      </c>
      <c r="G151" s="4">
        <v>1</v>
      </c>
      <c r="H151" s="4">
        <v>1</v>
      </c>
      <c r="I151" s="4">
        <v>3</v>
      </c>
      <c r="J151" s="4">
        <v>3</v>
      </c>
      <c r="K151" s="4" t="s">
        <v>277</v>
      </c>
      <c r="L151" s="4" t="s">
        <v>364</v>
      </c>
      <c r="M151" s="4" t="s">
        <v>366</v>
      </c>
      <c r="N151" s="4">
        <v>1</v>
      </c>
      <c r="O151" s="4">
        <v>1395.5787800000001</v>
      </c>
      <c r="P151" s="4" t="s">
        <v>30</v>
      </c>
      <c r="Q151" s="4" t="s">
        <v>30</v>
      </c>
      <c r="R151" s="4">
        <v>7.6860000000000003E-4</v>
      </c>
      <c r="S151" s="4">
        <v>7.757E-3</v>
      </c>
      <c r="T151" s="4">
        <v>2.5</v>
      </c>
    </row>
    <row r="152" spans="1:30" hidden="1" outlineLevel="1" collapsed="1" x14ac:dyDescent="0.2">
      <c r="A152" t="s">
        <v>41</v>
      </c>
      <c r="B152" s="4" t="s">
        <v>30</v>
      </c>
      <c r="C152" s="4" t="s">
        <v>367</v>
      </c>
      <c r="D152" s="4" t="s">
        <v>41</v>
      </c>
      <c r="E152" s="4">
        <v>1.20915E-2</v>
      </c>
      <c r="F152" s="4">
        <v>9.4156000000000003E-4</v>
      </c>
      <c r="G152" s="4">
        <v>1</v>
      </c>
      <c r="H152" s="4">
        <v>1</v>
      </c>
      <c r="I152" s="4">
        <v>1</v>
      </c>
      <c r="J152" s="4">
        <v>1</v>
      </c>
      <c r="K152" s="4" t="s">
        <v>277</v>
      </c>
      <c r="L152" s="4" t="s">
        <v>368</v>
      </c>
      <c r="M152" s="4" t="s">
        <v>41</v>
      </c>
      <c r="N152" s="4">
        <v>2</v>
      </c>
      <c r="O152" s="4">
        <v>3292.60268</v>
      </c>
      <c r="P152" s="4" t="s">
        <v>30</v>
      </c>
      <c r="Q152" s="4" t="s">
        <v>30</v>
      </c>
      <c r="R152" s="4">
        <v>7.6860000000000003E-4</v>
      </c>
      <c r="S152" s="4">
        <v>7.1770000000000002E-3</v>
      </c>
      <c r="T152" s="4">
        <v>2.66</v>
      </c>
    </row>
    <row r="153" spans="1:30" hidden="1" outlineLevel="1" collapsed="1" x14ac:dyDescent="0.2">
      <c r="A153" t="s">
        <v>41</v>
      </c>
      <c r="B153" s="4" t="s">
        <v>30</v>
      </c>
      <c r="C153" s="4" t="s">
        <v>367</v>
      </c>
      <c r="D153" s="4" t="s">
        <v>243</v>
      </c>
      <c r="E153" s="4">
        <v>6.1361400000000003E-2</v>
      </c>
      <c r="F153" s="4">
        <v>3.95853E-3</v>
      </c>
      <c r="G153" s="4">
        <v>1</v>
      </c>
      <c r="H153" s="4">
        <v>1</v>
      </c>
      <c r="I153" s="4">
        <v>1</v>
      </c>
      <c r="J153" s="4">
        <v>1</v>
      </c>
      <c r="K153" s="4" t="s">
        <v>277</v>
      </c>
      <c r="L153" s="4" t="s">
        <v>368</v>
      </c>
      <c r="M153" s="4" t="s">
        <v>41</v>
      </c>
      <c r="N153" s="4">
        <v>2</v>
      </c>
      <c r="O153" s="4">
        <v>3372.5690100000002</v>
      </c>
      <c r="P153" s="4" t="s">
        <v>30</v>
      </c>
      <c r="Q153" s="4" t="s">
        <v>30</v>
      </c>
      <c r="R153" s="4">
        <v>3.026E-3</v>
      </c>
      <c r="S153" s="4">
        <v>4.2229999999999997E-2</v>
      </c>
      <c r="T153" s="4">
        <v>1.7</v>
      </c>
    </row>
    <row r="154" spans="1:30" hidden="1" outlineLevel="1" collapsed="1" x14ac:dyDescent="0.2">
      <c r="A154" t="s">
        <v>41</v>
      </c>
      <c r="B154" s="4" t="s">
        <v>30</v>
      </c>
      <c r="C154" s="4" t="s">
        <v>369</v>
      </c>
      <c r="D154" s="4" t="s">
        <v>41</v>
      </c>
      <c r="E154" s="4">
        <v>5.2940000000000001E-2</v>
      </c>
      <c r="F154" s="4">
        <v>3.61743E-3</v>
      </c>
      <c r="G154" s="4">
        <v>1</v>
      </c>
      <c r="H154" s="4">
        <v>1</v>
      </c>
      <c r="I154" s="4">
        <v>1</v>
      </c>
      <c r="J154" s="4">
        <v>1</v>
      </c>
      <c r="K154" s="4" t="s">
        <v>277</v>
      </c>
      <c r="L154" s="4" t="s">
        <v>370</v>
      </c>
      <c r="M154" s="4" t="s">
        <v>41</v>
      </c>
      <c r="N154" s="4">
        <v>1</v>
      </c>
      <c r="O154" s="4">
        <v>3001.5054100000002</v>
      </c>
      <c r="P154" s="4" t="s">
        <v>30</v>
      </c>
      <c r="Q154" s="4" t="s">
        <v>30</v>
      </c>
      <c r="R154" s="4">
        <v>2.7789999999999998E-3</v>
      </c>
      <c r="S154" s="4">
        <v>3.5810000000000002E-2</v>
      </c>
      <c r="T154" s="4">
        <v>2.42</v>
      </c>
    </row>
    <row r="155" spans="1:30" collapsed="1" x14ac:dyDescent="0.2">
      <c r="A155" s="3" t="s">
        <v>30</v>
      </c>
      <c r="B155" s="3" t="s">
        <v>31</v>
      </c>
      <c r="C155" s="3" t="s">
        <v>371</v>
      </c>
      <c r="D155" s="3" t="s">
        <v>372</v>
      </c>
      <c r="E155" s="3">
        <v>0</v>
      </c>
      <c r="F155" s="3">
        <v>102.989</v>
      </c>
      <c r="G155" s="3">
        <v>32</v>
      </c>
      <c r="H155" s="3">
        <v>33</v>
      </c>
      <c r="I155" s="3">
        <v>37</v>
      </c>
      <c r="J155" s="3">
        <v>66</v>
      </c>
      <c r="K155" s="3">
        <v>33</v>
      </c>
      <c r="L155" s="3">
        <v>1021</v>
      </c>
      <c r="M155" s="3">
        <v>117.8</v>
      </c>
      <c r="N155" s="3">
        <v>6.71</v>
      </c>
      <c r="O155" s="3">
        <v>98.09</v>
      </c>
      <c r="P155" s="3">
        <v>33</v>
      </c>
      <c r="Q155" s="3" t="s">
        <v>373</v>
      </c>
      <c r="R155" s="3" t="s">
        <v>35</v>
      </c>
      <c r="S155" s="3" t="s">
        <v>374</v>
      </c>
      <c r="T155" s="3" t="s">
        <v>375</v>
      </c>
      <c r="U155" s="3" t="s">
        <v>376</v>
      </c>
      <c r="V155" s="3" t="s">
        <v>371</v>
      </c>
      <c r="W155" s="3" t="s">
        <v>377</v>
      </c>
      <c r="X155" s="3" t="s">
        <v>378</v>
      </c>
      <c r="Y155" s="3" t="s">
        <v>379</v>
      </c>
      <c r="Z155" s="3" t="s">
        <v>41</v>
      </c>
      <c r="AA155" s="3">
        <v>1</v>
      </c>
      <c r="AB155" s="3" t="s">
        <v>30</v>
      </c>
      <c r="AC155" s="3">
        <v>1</v>
      </c>
      <c r="AD155" s="3" t="s">
        <v>380</v>
      </c>
    </row>
    <row r="156" spans="1:30" hidden="1" outlineLevel="1" collapsed="1" x14ac:dyDescent="0.2">
      <c r="A156" t="s">
        <v>41</v>
      </c>
      <c r="B156" s="2" t="s">
        <v>43</v>
      </c>
      <c r="C156" s="2" t="s">
        <v>44</v>
      </c>
      <c r="D156" s="2" t="s">
        <v>29</v>
      </c>
      <c r="E156" s="2" t="s">
        <v>45</v>
      </c>
      <c r="F156" s="2" t="s">
        <v>46</v>
      </c>
      <c r="G156" s="2" t="s">
        <v>28</v>
      </c>
      <c r="H156" s="2" t="s">
        <v>47</v>
      </c>
      <c r="I156" s="2" t="s">
        <v>8</v>
      </c>
      <c r="J156" s="2" t="s">
        <v>9</v>
      </c>
      <c r="K156" s="2" t="s">
        <v>48</v>
      </c>
      <c r="L156" s="2" t="s">
        <v>49</v>
      </c>
      <c r="M156" s="2" t="s">
        <v>50</v>
      </c>
      <c r="N156" s="2" t="s">
        <v>51</v>
      </c>
      <c r="O156" s="2" t="s">
        <v>52</v>
      </c>
      <c r="P156" s="2" t="s">
        <v>27</v>
      </c>
      <c r="Q156" s="2" t="s">
        <v>53</v>
      </c>
      <c r="R156" s="2" t="s">
        <v>54</v>
      </c>
      <c r="S156" s="2" t="s">
        <v>55</v>
      </c>
      <c r="T156" s="2" t="s">
        <v>56</v>
      </c>
    </row>
    <row r="157" spans="1:30" hidden="1" outlineLevel="1" collapsed="1" x14ac:dyDescent="0.2">
      <c r="A157" t="s">
        <v>41</v>
      </c>
      <c r="B157" s="4" t="s">
        <v>30</v>
      </c>
      <c r="C157" s="4" t="s">
        <v>381</v>
      </c>
      <c r="D157" s="4" t="s">
        <v>382</v>
      </c>
      <c r="E157" s="4">
        <v>5.0966500000000003E-3</v>
      </c>
      <c r="F157" s="4">
        <v>9.4156000000000003E-4</v>
      </c>
      <c r="G157" s="4">
        <v>1</v>
      </c>
      <c r="H157" s="4">
        <v>1</v>
      </c>
      <c r="I157" s="4">
        <v>1</v>
      </c>
      <c r="J157" s="4">
        <v>2</v>
      </c>
      <c r="K157" s="4" t="s">
        <v>371</v>
      </c>
      <c r="L157" s="4" t="s">
        <v>383</v>
      </c>
      <c r="M157" s="4" t="s">
        <v>41</v>
      </c>
      <c r="N157" s="4">
        <v>0</v>
      </c>
      <c r="O157" s="4">
        <v>1338.5201500000001</v>
      </c>
      <c r="P157" s="4" t="s">
        <v>30</v>
      </c>
      <c r="Q157" s="4" t="s">
        <v>30</v>
      </c>
      <c r="R157" s="4">
        <v>7.6860000000000003E-4</v>
      </c>
      <c r="S157" s="4">
        <v>2.8029999999999999E-3</v>
      </c>
      <c r="T157" s="4">
        <v>2.02</v>
      </c>
    </row>
    <row r="158" spans="1:30" hidden="1" outlineLevel="1" collapsed="1" x14ac:dyDescent="0.2">
      <c r="A158" t="s">
        <v>41</v>
      </c>
      <c r="B158" s="4" t="s">
        <v>30</v>
      </c>
      <c r="C158" s="4" t="s">
        <v>384</v>
      </c>
      <c r="D158" s="4" t="s">
        <v>41</v>
      </c>
      <c r="E158" s="4">
        <v>7.87534E-4</v>
      </c>
      <c r="F158" s="4">
        <v>9.4156000000000003E-4</v>
      </c>
      <c r="G158" s="4">
        <v>1</v>
      </c>
      <c r="H158" s="4">
        <v>1</v>
      </c>
      <c r="I158" s="4">
        <v>1</v>
      </c>
      <c r="J158" s="4">
        <v>5</v>
      </c>
      <c r="K158" s="4" t="s">
        <v>371</v>
      </c>
      <c r="L158" s="4" t="s">
        <v>385</v>
      </c>
      <c r="M158" s="4" t="s">
        <v>41</v>
      </c>
      <c r="N158" s="4">
        <v>0</v>
      </c>
      <c r="O158" s="4">
        <v>1072.57455</v>
      </c>
      <c r="P158" s="4" t="s">
        <v>30</v>
      </c>
      <c r="Q158" s="4" t="s">
        <v>30</v>
      </c>
      <c r="R158" s="4">
        <v>7.6860000000000003E-4</v>
      </c>
      <c r="S158" s="4">
        <v>3.6949999999999998E-4</v>
      </c>
      <c r="T158" s="4">
        <v>1.9</v>
      </c>
    </row>
    <row r="159" spans="1:30" hidden="1" outlineLevel="1" collapsed="1" x14ac:dyDescent="0.2">
      <c r="A159" t="s">
        <v>41</v>
      </c>
      <c r="B159" s="4" t="s">
        <v>30</v>
      </c>
      <c r="C159" s="4" t="s">
        <v>386</v>
      </c>
      <c r="D159" s="4" t="s">
        <v>41</v>
      </c>
      <c r="E159" s="4">
        <v>3.5535799999999999E-2</v>
      </c>
      <c r="F159" s="4">
        <v>1.57544E-3</v>
      </c>
      <c r="G159" s="4">
        <v>1</v>
      </c>
      <c r="H159" s="4">
        <v>1</v>
      </c>
      <c r="I159" s="4">
        <v>1</v>
      </c>
      <c r="J159" s="4">
        <v>2</v>
      </c>
      <c r="K159" s="4" t="s">
        <v>371</v>
      </c>
      <c r="L159" s="4" t="s">
        <v>387</v>
      </c>
      <c r="M159" s="4" t="s">
        <v>41</v>
      </c>
      <c r="N159" s="4">
        <v>0</v>
      </c>
      <c r="O159" s="4">
        <v>1731.79664</v>
      </c>
      <c r="P159" s="4" t="s">
        <v>30</v>
      </c>
      <c r="Q159" s="4" t="s">
        <v>30</v>
      </c>
      <c r="R159" s="4">
        <v>1.245E-3</v>
      </c>
      <c r="S159" s="4">
        <v>2.3269999999999999E-2</v>
      </c>
      <c r="T159" s="4">
        <v>2.5099999999999998</v>
      </c>
    </row>
    <row r="160" spans="1:30" hidden="1" outlineLevel="1" collapsed="1" x14ac:dyDescent="0.2">
      <c r="A160" t="s">
        <v>41</v>
      </c>
      <c r="B160" s="4" t="s">
        <v>30</v>
      </c>
      <c r="C160" s="4" t="s">
        <v>386</v>
      </c>
      <c r="D160" s="4" t="s">
        <v>189</v>
      </c>
      <c r="E160" s="4">
        <v>4.0417700000000001E-2</v>
      </c>
      <c r="F160" s="4">
        <v>1.57544E-3</v>
      </c>
      <c r="G160" s="4">
        <v>1</v>
      </c>
      <c r="H160" s="4">
        <v>1</v>
      </c>
      <c r="I160" s="4">
        <v>1</v>
      </c>
      <c r="J160" s="4">
        <v>4</v>
      </c>
      <c r="K160" s="4" t="s">
        <v>371</v>
      </c>
      <c r="L160" s="4" t="s">
        <v>387</v>
      </c>
      <c r="M160" s="4" t="s">
        <v>41</v>
      </c>
      <c r="N160" s="4">
        <v>0</v>
      </c>
      <c r="O160" s="4">
        <v>1747.7915499999999</v>
      </c>
      <c r="P160" s="4" t="s">
        <v>30</v>
      </c>
      <c r="Q160" s="4" t="s">
        <v>30</v>
      </c>
      <c r="R160" s="4">
        <v>1.245E-3</v>
      </c>
      <c r="S160" s="4">
        <v>2.6800000000000001E-2</v>
      </c>
      <c r="T160" s="4">
        <v>1.78</v>
      </c>
    </row>
    <row r="161" spans="1:20" hidden="1" outlineLevel="1" collapsed="1" x14ac:dyDescent="0.2">
      <c r="A161" t="s">
        <v>41</v>
      </c>
      <c r="B161" s="4" t="s">
        <v>30</v>
      </c>
      <c r="C161" s="4" t="s">
        <v>388</v>
      </c>
      <c r="D161" s="4" t="s">
        <v>189</v>
      </c>
      <c r="E161" s="4">
        <v>8.1162100000000001E-2</v>
      </c>
      <c r="F161" s="4">
        <v>5.41684E-3</v>
      </c>
      <c r="G161" s="4">
        <v>1</v>
      </c>
      <c r="H161" s="4">
        <v>1</v>
      </c>
      <c r="I161" s="4">
        <v>1</v>
      </c>
      <c r="J161" s="4">
        <v>1</v>
      </c>
      <c r="K161" s="4" t="s">
        <v>371</v>
      </c>
      <c r="L161" s="4" t="s">
        <v>389</v>
      </c>
      <c r="M161" s="4" t="s">
        <v>41</v>
      </c>
      <c r="N161" s="4">
        <v>1</v>
      </c>
      <c r="O161" s="4">
        <v>2032.93526</v>
      </c>
      <c r="P161" s="4" t="s">
        <v>30</v>
      </c>
      <c r="Q161" s="4" t="s">
        <v>30</v>
      </c>
      <c r="R161" s="4">
        <v>4.1079999999999997E-3</v>
      </c>
      <c r="S161" s="4">
        <v>5.731E-2</v>
      </c>
      <c r="T161" s="4">
        <v>1.38</v>
      </c>
    </row>
    <row r="162" spans="1:20" hidden="1" outlineLevel="1" collapsed="1" x14ac:dyDescent="0.2">
      <c r="A162" t="s">
        <v>41</v>
      </c>
      <c r="B162" s="4" t="s">
        <v>30</v>
      </c>
      <c r="C162" s="4" t="s">
        <v>390</v>
      </c>
      <c r="D162" s="4" t="s">
        <v>41</v>
      </c>
      <c r="E162" s="4">
        <v>1.18456E-2</v>
      </c>
      <c r="F162" s="4">
        <v>9.4156000000000003E-4</v>
      </c>
      <c r="G162" s="4">
        <v>1</v>
      </c>
      <c r="H162" s="4">
        <v>1</v>
      </c>
      <c r="I162" s="4">
        <v>1</v>
      </c>
      <c r="J162" s="4">
        <v>1</v>
      </c>
      <c r="K162" s="4" t="s">
        <v>371</v>
      </c>
      <c r="L162" s="4" t="s">
        <v>391</v>
      </c>
      <c r="M162" s="4" t="s">
        <v>41</v>
      </c>
      <c r="N162" s="4">
        <v>0</v>
      </c>
      <c r="O162" s="4">
        <v>1318.71138</v>
      </c>
      <c r="P162" s="4" t="s">
        <v>30</v>
      </c>
      <c r="Q162" s="4" t="s">
        <v>30</v>
      </c>
      <c r="R162" s="4">
        <v>7.6860000000000003E-4</v>
      </c>
      <c r="S162" s="4">
        <v>7.051E-3</v>
      </c>
      <c r="T162" s="4">
        <v>1.92</v>
      </c>
    </row>
    <row r="163" spans="1:20" hidden="1" outlineLevel="1" collapsed="1" x14ac:dyDescent="0.2">
      <c r="A163" t="s">
        <v>41</v>
      </c>
      <c r="B163" s="4" t="s">
        <v>30</v>
      </c>
      <c r="C163" s="4" t="s">
        <v>392</v>
      </c>
      <c r="D163" s="4" t="s">
        <v>41</v>
      </c>
      <c r="E163" s="4">
        <v>3.11625E-4</v>
      </c>
      <c r="F163" s="4">
        <v>9.4156000000000003E-4</v>
      </c>
      <c r="G163" s="4">
        <v>1</v>
      </c>
      <c r="H163" s="4">
        <v>1</v>
      </c>
      <c r="I163" s="4">
        <v>1</v>
      </c>
      <c r="J163" s="4">
        <v>4</v>
      </c>
      <c r="K163" s="4" t="s">
        <v>371</v>
      </c>
      <c r="L163" s="4" t="s">
        <v>393</v>
      </c>
      <c r="M163" s="4" t="s">
        <v>41</v>
      </c>
      <c r="N163" s="4">
        <v>1</v>
      </c>
      <c r="O163" s="4">
        <v>1885.93624</v>
      </c>
      <c r="P163" s="4" t="s">
        <v>30</v>
      </c>
      <c r="Q163" s="4" t="s">
        <v>30</v>
      </c>
      <c r="R163" s="4">
        <v>7.6860000000000003E-4</v>
      </c>
      <c r="S163" s="4">
        <v>1.35E-4</v>
      </c>
      <c r="T163" s="4">
        <v>2.97</v>
      </c>
    </row>
    <row r="164" spans="1:20" hidden="1" outlineLevel="1" collapsed="1" x14ac:dyDescent="0.2">
      <c r="A164" t="s">
        <v>41</v>
      </c>
      <c r="B164" s="4" t="s">
        <v>30</v>
      </c>
      <c r="C164" s="4" t="s">
        <v>392</v>
      </c>
      <c r="D164" s="4" t="s">
        <v>161</v>
      </c>
      <c r="E164" s="4">
        <v>2.7448E-2</v>
      </c>
      <c r="F164" s="4">
        <v>1.57544E-3</v>
      </c>
      <c r="G164" s="4">
        <v>1</v>
      </c>
      <c r="H164" s="4">
        <v>1</v>
      </c>
      <c r="I164" s="4">
        <v>1</v>
      </c>
      <c r="J164" s="4">
        <v>1</v>
      </c>
      <c r="K164" s="4" t="s">
        <v>371</v>
      </c>
      <c r="L164" s="4" t="s">
        <v>393</v>
      </c>
      <c r="M164" s="4" t="s">
        <v>41</v>
      </c>
      <c r="N164" s="4">
        <v>1</v>
      </c>
      <c r="O164" s="4">
        <v>1965.90257</v>
      </c>
      <c r="P164" s="4" t="s">
        <v>30</v>
      </c>
      <c r="Q164" s="4" t="s">
        <v>30</v>
      </c>
      <c r="R164" s="4">
        <v>1.245E-3</v>
      </c>
      <c r="S164" s="4">
        <v>1.755E-2</v>
      </c>
      <c r="T164" s="4">
        <v>2.36</v>
      </c>
    </row>
    <row r="165" spans="1:20" hidden="1" outlineLevel="1" collapsed="1" x14ac:dyDescent="0.2">
      <c r="A165" t="s">
        <v>41</v>
      </c>
      <c r="B165" s="4" t="s">
        <v>30</v>
      </c>
      <c r="C165" s="4" t="s">
        <v>394</v>
      </c>
      <c r="D165" s="4" t="s">
        <v>41</v>
      </c>
      <c r="E165" s="4">
        <v>2.0175499999999999E-3</v>
      </c>
      <c r="F165" s="4">
        <v>9.4156000000000003E-4</v>
      </c>
      <c r="G165" s="4">
        <v>1</v>
      </c>
      <c r="H165" s="4">
        <v>1</v>
      </c>
      <c r="I165" s="4">
        <v>1</v>
      </c>
      <c r="J165" s="4">
        <v>3</v>
      </c>
      <c r="K165" s="4" t="s">
        <v>371</v>
      </c>
      <c r="L165" s="4" t="s">
        <v>395</v>
      </c>
      <c r="M165" s="4" t="s">
        <v>41</v>
      </c>
      <c r="N165" s="4">
        <v>1</v>
      </c>
      <c r="O165" s="4">
        <v>1501.6805300000001</v>
      </c>
      <c r="P165" s="4" t="s">
        <v>30</v>
      </c>
      <c r="Q165" s="4" t="s">
        <v>30</v>
      </c>
      <c r="R165" s="4">
        <v>7.6860000000000003E-4</v>
      </c>
      <c r="S165" s="4">
        <v>1.029E-3</v>
      </c>
      <c r="T165" s="4">
        <v>2.5</v>
      </c>
    </row>
    <row r="166" spans="1:20" hidden="1" outlineLevel="1" collapsed="1" x14ac:dyDescent="0.2">
      <c r="A166" t="s">
        <v>41</v>
      </c>
      <c r="B166" s="4" t="s">
        <v>30</v>
      </c>
      <c r="C166" s="4" t="s">
        <v>396</v>
      </c>
      <c r="D166" s="4" t="s">
        <v>41</v>
      </c>
      <c r="E166" s="4">
        <v>5.5489900000000002E-2</v>
      </c>
      <c r="F166" s="4">
        <v>3.95853E-3</v>
      </c>
      <c r="G166" s="4">
        <v>1</v>
      </c>
      <c r="H166" s="4">
        <v>1</v>
      </c>
      <c r="I166" s="4">
        <v>1</v>
      </c>
      <c r="J166" s="4">
        <v>1</v>
      </c>
      <c r="K166" s="4" t="s">
        <v>371</v>
      </c>
      <c r="L166" s="4" t="s">
        <v>397</v>
      </c>
      <c r="M166" s="4" t="s">
        <v>41</v>
      </c>
      <c r="N166" s="4">
        <v>2</v>
      </c>
      <c r="O166" s="4">
        <v>1784.88472</v>
      </c>
      <c r="P166" s="4" t="s">
        <v>30</v>
      </c>
      <c r="Q166" s="4" t="s">
        <v>30</v>
      </c>
      <c r="R166" s="4">
        <v>3.026E-3</v>
      </c>
      <c r="S166" s="4">
        <v>3.7719999999999997E-2</v>
      </c>
      <c r="T166" s="4">
        <v>1.8</v>
      </c>
    </row>
    <row r="167" spans="1:20" hidden="1" outlineLevel="1" collapsed="1" x14ac:dyDescent="0.2">
      <c r="A167" t="s">
        <v>41</v>
      </c>
      <c r="B167" s="4" t="s">
        <v>30</v>
      </c>
      <c r="C167" s="4" t="s">
        <v>398</v>
      </c>
      <c r="D167" s="4" t="s">
        <v>41</v>
      </c>
      <c r="E167" s="4">
        <v>4.0968400000000002E-2</v>
      </c>
      <c r="F167" s="4">
        <v>1.57544E-3</v>
      </c>
      <c r="G167" s="4">
        <v>1</v>
      </c>
      <c r="H167" s="4">
        <v>1</v>
      </c>
      <c r="I167" s="4">
        <v>1</v>
      </c>
      <c r="J167" s="4">
        <v>1</v>
      </c>
      <c r="K167" s="4" t="s">
        <v>371</v>
      </c>
      <c r="L167" s="4" t="s">
        <v>399</v>
      </c>
      <c r="M167" s="4" t="s">
        <v>41</v>
      </c>
      <c r="N167" s="4">
        <v>1</v>
      </c>
      <c r="O167" s="4">
        <v>971.58840999999995</v>
      </c>
      <c r="P167" s="4" t="s">
        <v>30</v>
      </c>
      <c r="Q167" s="4" t="s">
        <v>30</v>
      </c>
      <c r="R167" s="4">
        <v>1.245E-3</v>
      </c>
      <c r="S167" s="4">
        <v>2.7130000000000001E-2</v>
      </c>
      <c r="T167" s="4">
        <v>1.99</v>
      </c>
    </row>
    <row r="168" spans="1:20" hidden="1" outlineLevel="1" collapsed="1" x14ac:dyDescent="0.2">
      <c r="A168" t="s">
        <v>41</v>
      </c>
      <c r="B168" s="4" t="s">
        <v>30</v>
      </c>
      <c r="C168" s="4" t="s">
        <v>400</v>
      </c>
      <c r="D168" s="4" t="s">
        <v>41</v>
      </c>
      <c r="E168" s="4">
        <v>1.1178099999999999E-3</v>
      </c>
      <c r="F168" s="4">
        <v>9.4156000000000003E-4</v>
      </c>
      <c r="G168" s="4">
        <v>1</v>
      </c>
      <c r="H168" s="4">
        <v>1</v>
      </c>
      <c r="I168" s="4">
        <v>1</v>
      </c>
      <c r="J168" s="4">
        <v>2</v>
      </c>
      <c r="K168" s="4" t="s">
        <v>371</v>
      </c>
      <c r="L168" s="4" t="s">
        <v>401</v>
      </c>
      <c r="M168" s="4" t="s">
        <v>41</v>
      </c>
      <c r="N168" s="4">
        <v>0</v>
      </c>
      <c r="O168" s="4">
        <v>1597.8155200000001</v>
      </c>
      <c r="P168" s="4" t="s">
        <v>30</v>
      </c>
      <c r="Q168" s="4" t="s">
        <v>30</v>
      </c>
      <c r="R168" s="4">
        <v>7.6860000000000003E-4</v>
      </c>
      <c r="S168" s="4">
        <v>5.4230000000000001E-4</v>
      </c>
      <c r="T168" s="4">
        <v>2.2999999999999998</v>
      </c>
    </row>
    <row r="169" spans="1:20" hidden="1" outlineLevel="1" collapsed="1" x14ac:dyDescent="0.2">
      <c r="A169" t="s">
        <v>41</v>
      </c>
      <c r="B169" s="4" t="s">
        <v>30</v>
      </c>
      <c r="C169" s="4" t="s">
        <v>400</v>
      </c>
      <c r="D169" s="4" t="s">
        <v>402</v>
      </c>
      <c r="E169" s="4">
        <v>7.96031E-3</v>
      </c>
      <c r="F169" s="4">
        <v>9.4156000000000003E-4</v>
      </c>
      <c r="G169" s="4">
        <v>1</v>
      </c>
      <c r="H169" s="4">
        <v>1</v>
      </c>
      <c r="I169" s="4">
        <v>1</v>
      </c>
      <c r="J169" s="4">
        <v>1</v>
      </c>
      <c r="K169" s="4" t="s">
        <v>371</v>
      </c>
      <c r="L169" s="4" t="s">
        <v>401</v>
      </c>
      <c r="M169" s="4" t="s">
        <v>41</v>
      </c>
      <c r="N169" s="4">
        <v>0</v>
      </c>
      <c r="O169" s="4">
        <v>1613.81044</v>
      </c>
      <c r="P169" s="4" t="s">
        <v>30</v>
      </c>
      <c r="Q169" s="4" t="s">
        <v>30</v>
      </c>
      <c r="R169" s="4">
        <v>7.6860000000000003E-4</v>
      </c>
      <c r="S169" s="4">
        <v>4.5789999999999997E-3</v>
      </c>
      <c r="T169" s="4">
        <v>1.88</v>
      </c>
    </row>
    <row r="170" spans="1:20" hidden="1" outlineLevel="1" collapsed="1" x14ac:dyDescent="0.2">
      <c r="A170" t="s">
        <v>41</v>
      </c>
      <c r="B170" s="4" t="s">
        <v>30</v>
      </c>
      <c r="C170" s="4" t="s">
        <v>403</v>
      </c>
      <c r="D170" s="4" t="s">
        <v>41</v>
      </c>
      <c r="E170" s="4">
        <v>5.01652E-2</v>
      </c>
      <c r="F170" s="4">
        <v>2.9190499999999999E-3</v>
      </c>
      <c r="G170" s="4">
        <v>1</v>
      </c>
      <c r="H170" s="4">
        <v>1</v>
      </c>
      <c r="I170" s="4">
        <v>1</v>
      </c>
      <c r="J170" s="4">
        <v>1</v>
      </c>
      <c r="K170" s="4" t="s">
        <v>371</v>
      </c>
      <c r="L170" s="4" t="s">
        <v>404</v>
      </c>
      <c r="M170" s="4" t="s">
        <v>41</v>
      </c>
      <c r="N170" s="4">
        <v>1</v>
      </c>
      <c r="O170" s="4">
        <v>1996.9359099999999</v>
      </c>
      <c r="P170" s="4" t="s">
        <v>30</v>
      </c>
      <c r="Q170" s="4" t="s">
        <v>30</v>
      </c>
      <c r="R170" s="4">
        <v>2.251E-3</v>
      </c>
      <c r="S170" s="4">
        <v>3.3759999999999998E-2</v>
      </c>
      <c r="T170" s="4">
        <v>2.4700000000000002</v>
      </c>
    </row>
    <row r="171" spans="1:20" hidden="1" outlineLevel="1" collapsed="1" x14ac:dyDescent="0.2">
      <c r="A171" t="s">
        <v>41</v>
      </c>
      <c r="B171" s="4" t="s">
        <v>30</v>
      </c>
      <c r="C171" s="4" t="s">
        <v>405</v>
      </c>
      <c r="D171" s="4" t="s">
        <v>41</v>
      </c>
      <c r="E171" s="4">
        <v>5.2585199999999999E-2</v>
      </c>
      <c r="F171" s="4">
        <v>3.61743E-3</v>
      </c>
      <c r="G171" s="4">
        <v>1</v>
      </c>
      <c r="H171" s="4">
        <v>1</v>
      </c>
      <c r="I171" s="4">
        <v>1</v>
      </c>
      <c r="J171" s="4">
        <v>1</v>
      </c>
      <c r="K171" s="4" t="s">
        <v>371</v>
      </c>
      <c r="L171" s="4" t="s">
        <v>406</v>
      </c>
      <c r="M171" s="4" t="s">
        <v>41</v>
      </c>
      <c r="N171" s="4">
        <v>1</v>
      </c>
      <c r="O171" s="4">
        <v>2059.1658499999999</v>
      </c>
      <c r="P171" s="4" t="s">
        <v>30</v>
      </c>
      <c r="Q171" s="4" t="s">
        <v>30</v>
      </c>
      <c r="R171" s="4">
        <v>2.7789999999999998E-3</v>
      </c>
      <c r="S171" s="4">
        <v>3.551E-2</v>
      </c>
      <c r="T171" s="4">
        <v>2.54</v>
      </c>
    </row>
    <row r="172" spans="1:20" hidden="1" outlineLevel="1" collapsed="1" x14ac:dyDescent="0.2">
      <c r="A172" t="s">
        <v>41</v>
      </c>
      <c r="B172" s="4" t="s">
        <v>30</v>
      </c>
      <c r="C172" s="4" t="s">
        <v>407</v>
      </c>
      <c r="D172" s="4" t="s">
        <v>41</v>
      </c>
      <c r="E172" s="4">
        <v>9.0202599999999994E-2</v>
      </c>
      <c r="F172" s="4">
        <v>8.0658499999999994E-3</v>
      </c>
      <c r="G172" s="4">
        <v>1</v>
      </c>
      <c r="H172" s="4">
        <v>1</v>
      </c>
      <c r="I172" s="4">
        <v>1</v>
      </c>
      <c r="J172" s="4">
        <v>1</v>
      </c>
      <c r="K172" s="4" t="s">
        <v>371</v>
      </c>
      <c r="L172" s="4" t="s">
        <v>408</v>
      </c>
      <c r="M172" s="4" t="s">
        <v>41</v>
      </c>
      <c r="N172" s="4">
        <v>2</v>
      </c>
      <c r="O172" s="4">
        <v>2258.2979300000002</v>
      </c>
      <c r="P172" s="4" t="s">
        <v>30</v>
      </c>
      <c r="Q172" s="4" t="s">
        <v>30</v>
      </c>
      <c r="R172" s="4">
        <v>6.1000000000000004E-3</v>
      </c>
      <c r="S172" s="4">
        <v>6.4399999999999999E-2</v>
      </c>
      <c r="T172" s="4">
        <v>1.84</v>
      </c>
    </row>
    <row r="173" spans="1:20" hidden="1" outlineLevel="1" collapsed="1" x14ac:dyDescent="0.2">
      <c r="A173" t="s">
        <v>41</v>
      </c>
      <c r="B173" s="4" t="s">
        <v>30</v>
      </c>
      <c r="C173" s="4" t="s">
        <v>409</v>
      </c>
      <c r="D173" s="4" t="s">
        <v>41</v>
      </c>
      <c r="E173" s="4">
        <v>6.0545099999999998E-2</v>
      </c>
      <c r="F173" s="4">
        <v>3.95853E-3</v>
      </c>
      <c r="G173" s="4">
        <v>1</v>
      </c>
      <c r="H173" s="4">
        <v>1</v>
      </c>
      <c r="I173" s="4">
        <v>1</v>
      </c>
      <c r="J173" s="4">
        <v>1</v>
      </c>
      <c r="K173" s="4" t="s">
        <v>371</v>
      </c>
      <c r="L173" s="4" t="s">
        <v>410</v>
      </c>
      <c r="M173" s="4" t="s">
        <v>41</v>
      </c>
      <c r="N173" s="4">
        <v>0</v>
      </c>
      <c r="O173" s="4">
        <v>1155.60043</v>
      </c>
      <c r="P173" s="4" t="s">
        <v>30</v>
      </c>
      <c r="Q173" s="4" t="s">
        <v>30</v>
      </c>
      <c r="R173" s="4">
        <v>3.026E-3</v>
      </c>
      <c r="S173" s="4">
        <v>4.1540000000000001E-2</v>
      </c>
      <c r="T173" s="4">
        <v>1.83</v>
      </c>
    </row>
    <row r="174" spans="1:20" hidden="1" outlineLevel="1" collapsed="1" x14ac:dyDescent="0.2">
      <c r="A174" t="s">
        <v>41</v>
      </c>
      <c r="B174" s="4" t="s">
        <v>30</v>
      </c>
      <c r="C174" s="4" t="s">
        <v>411</v>
      </c>
      <c r="D174" s="4" t="s">
        <v>41</v>
      </c>
      <c r="E174" s="4">
        <v>3.9337999999999998E-2</v>
      </c>
      <c r="F174" s="4">
        <v>1.57544E-3</v>
      </c>
      <c r="G174" s="4">
        <v>1</v>
      </c>
      <c r="H174" s="4">
        <v>1</v>
      </c>
      <c r="I174" s="4">
        <v>1</v>
      </c>
      <c r="J174" s="4">
        <v>1</v>
      </c>
      <c r="K174" s="4" t="s">
        <v>371</v>
      </c>
      <c r="L174" s="4" t="s">
        <v>412</v>
      </c>
      <c r="M174" s="4" t="s">
        <v>41</v>
      </c>
      <c r="N174" s="4">
        <v>2</v>
      </c>
      <c r="O174" s="4">
        <v>2794.47741</v>
      </c>
      <c r="P174" s="4" t="s">
        <v>30</v>
      </c>
      <c r="Q174" s="4" t="s">
        <v>30</v>
      </c>
      <c r="R174" s="4">
        <v>1.245E-3</v>
      </c>
      <c r="S174" s="4">
        <v>2.5950000000000001E-2</v>
      </c>
      <c r="T174" s="4">
        <v>1.64</v>
      </c>
    </row>
    <row r="175" spans="1:20" hidden="1" outlineLevel="1" collapsed="1" x14ac:dyDescent="0.2">
      <c r="A175" t="s">
        <v>41</v>
      </c>
      <c r="B175" s="4" t="s">
        <v>30</v>
      </c>
      <c r="C175" s="4" t="s">
        <v>411</v>
      </c>
      <c r="D175" s="4" t="s">
        <v>413</v>
      </c>
      <c r="E175" s="4">
        <v>2.2991500000000002E-2</v>
      </c>
      <c r="F175" s="4">
        <v>9.4156000000000003E-4</v>
      </c>
      <c r="G175" s="4">
        <v>1</v>
      </c>
      <c r="H175" s="4">
        <v>1</v>
      </c>
      <c r="I175" s="4">
        <v>1</v>
      </c>
      <c r="J175" s="4">
        <v>1</v>
      </c>
      <c r="K175" s="4" t="s">
        <v>371</v>
      </c>
      <c r="L175" s="4" t="s">
        <v>412</v>
      </c>
      <c r="M175" s="4" t="s">
        <v>41</v>
      </c>
      <c r="N175" s="4">
        <v>2</v>
      </c>
      <c r="O175" s="4">
        <v>2874.4437400000002</v>
      </c>
      <c r="P175" s="4" t="s">
        <v>30</v>
      </c>
      <c r="Q175" s="4" t="s">
        <v>30</v>
      </c>
      <c r="R175" s="4">
        <v>7.6860000000000003E-4</v>
      </c>
      <c r="S175" s="4">
        <v>1.4500000000000001E-2</v>
      </c>
      <c r="T175" s="4">
        <v>2.79</v>
      </c>
    </row>
    <row r="176" spans="1:20" hidden="1" outlineLevel="1" collapsed="1" x14ac:dyDescent="0.2">
      <c r="A176" t="s">
        <v>41</v>
      </c>
      <c r="B176" s="4" t="s">
        <v>30</v>
      </c>
      <c r="C176" s="4" t="s">
        <v>414</v>
      </c>
      <c r="D176" s="4" t="s">
        <v>41</v>
      </c>
      <c r="E176" s="4">
        <v>6.6329799999999999E-4</v>
      </c>
      <c r="F176" s="4">
        <v>9.4156000000000003E-4</v>
      </c>
      <c r="G176" s="4">
        <v>1</v>
      </c>
      <c r="H176" s="4">
        <v>1</v>
      </c>
      <c r="I176" s="4">
        <v>1</v>
      </c>
      <c r="J176" s="4">
        <v>3</v>
      </c>
      <c r="K176" s="4" t="s">
        <v>371</v>
      </c>
      <c r="L176" s="4" t="s">
        <v>415</v>
      </c>
      <c r="M176" s="4" t="s">
        <v>41</v>
      </c>
      <c r="N176" s="4">
        <v>1</v>
      </c>
      <c r="O176" s="4">
        <v>1485.77683</v>
      </c>
      <c r="P176" s="4" t="s">
        <v>30</v>
      </c>
      <c r="Q176" s="4" t="s">
        <v>30</v>
      </c>
      <c r="R176" s="4">
        <v>7.6860000000000003E-4</v>
      </c>
      <c r="S176" s="4">
        <v>3.0719999999999999E-4</v>
      </c>
      <c r="T176" s="4">
        <v>2.78</v>
      </c>
    </row>
    <row r="177" spans="1:20" hidden="1" outlineLevel="1" collapsed="1" x14ac:dyDescent="0.2">
      <c r="A177" t="s">
        <v>41</v>
      </c>
      <c r="B177" s="4" t="s">
        <v>30</v>
      </c>
      <c r="C177" s="4" t="s">
        <v>416</v>
      </c>
      <c r="D177" s="4" t="s">
        <v>41</v>
      </c>
      <c r="E177" s="4">
        <v>1.4746799999999999E-2</v>
      </c>
      <c r="F177" s="4">
        <v>9.4156000000000003E-4</v>
      </c>
      <c r="G177" s="4">
        <v>1</v>
      </c>
      <c r="H177" s="4">
        <v>1</v>
      </c>
      <c r="I177" s="4">
        <v>1</v>
      </c>
      <c r="J177" s="4">
        <v>1</v>
      </c>
      <c r="K177" s="4" t="s">
        <v>371</v>
      </c>
      <c r="L177" s="4" t="s">
        <v>417</v>
      </c>
      <c r="M177" s="4" t="s">
        <v>41</v>
      </c>
      <c r="N177" s="4">
        <v>2</v>
      </c>
      <c r="O177" s="4">
        <v>2286.1255200000001</v>
      </c>
      <c r="P177" s="4" t="s">
        <v>30</v>
      </c>
      <c r="Q177" s="4" t="s">
        <v>30</v>
      </c>
      <c r="R177" s="4">
        <v>7.6860000000000003E-4</v>
      </c>
      <c r="S177" s="4">
        <v>8.9200000000000008E-3</v>
      </c>
      <c r="T177" s="4">
        <v>2.36</v>
      </c>
    </row>
    <row r="178" spans="1:20" hidden="1" outlineLevel="1" collapsed="1" x14ac:dyDescent="0.2">
      <c r="A178" t="s">
        <v>41</v>
      </c>
      <c r="B178" s="4" t="s">
        <v>30</v>
      </c>
      <c r="C178" s="4" t="s">
        <v>418</v>
      </c>
      <c r="D178" s="4" t="s">
        <v>116</v>
      </c>
      <c r="E178" s="4">
        <v>1.6876899999999999E-3</v>
      </c>
      <c r="F178" s="4">
        <v>9.4156000000000003E-4</v>
      </c>
      <c r="G178" s="4">
        <v>1</v>
      </c>
      <c r="H178" s="4">
        <v>1</v>
      </c>
      <c r="I178" s="4">
        <v>1</v>
      </c>
      <c r="J178" s="4">
        <v>1</v>
      </c>
      <c r="K178" s="4" t="s">
        <v>371</v>
      </c>
      <c r="L178" s="4" t="s">
        <v>419</v>
      </c>
      <c r="M178" s="4" t="s">
        <v>420</v>
      </c>
      <c r="N178" s="4">
        <v>0</v>
      </c>
      <c r="O178" s="4">
        <v>1147.5775799999999</v>
      </c>
      <c r="P178" s="4" t="s">
        <v>30</v>
      </c>
      <c r="Q178" s="4" t="s">
        <v>30</v>
      </c>
      <c r="R178" s="4">
        <v>7.6860000000000003E-4</v>
      </c>
      <c r="S178" s="4">
        <v>8.4979999999999995E-4</v>
      </c>
      <c r="T178" s="4">
        <v>2.39</v>
      </c>
    </row>
    <row r="179" spans="1:20" hidden="1" outlineLevel="1" collapsed="1" x14ac:dyDescent="0.2">
      <c r="A179" t="s">
        <v>41</v>
      </c>
      <c r="B179" s="4" t="s">
        <v>30</v>
      </c>
      <c r="C179" s="4" t="s">
        <v>421</v>
      </c>
      <c r="D179" s="4" t="s">
        <v>41</v>
      </c>
      <c r="E179" s="4">
        <v>8.5517999999999998E-4</v>
      </c>
      <c r="F179" s="4">
        <v>9.4156000000000003E-4</v>
      </c>
      <c r="G179" s="4">
        <v>1</v>
      </c>
      <c r="H179" s="4">
        <v>1</v>
      </c>
      <c r="I179" s="4">
        <v>1</v>
      </c>
      <c r="J179" s="4">
        <v>2</v>
      </c>
      <c r="K179" s="4" t="s">
        <v>371</v>
      </c>
      <c r="L179" s="4" t="s">
        <v>422</v>
      </c>
      <c r="M179" s="4" t="s">
        <v>41</v>
      </c>
      <c r="N179" s="4">
        <v>2</v>
      </c>
      <c r="O179" s="4">
        <v>1445.7746999999999</v>
      </c>
      <c r="P179" s="4" t="s">
        <v>30</v>
      </c>
      <c r="Q179" s="4" t="s">
        <v>30</v>
      </c>
      <c r="R179" s="4">
        <v>7.6860000000000003E-4</v>
      </c>
      <c r="S179" s="4">
        <v>4.0420000000000001E-4</v>
      </c>
      <c r="T179" s="4">
        <v>2.84</v>
      </c>
    </row>
    <row r="180" spans="1:20" hidden="1" outlineLevel="1" collapsed="1" x14ac:dyDescent="0.2">
      <c r="A180" t="s">
        <v>41</v>
      </c>
      <c r="B180" s="4" t="s">
        <v>30</v>
      </c>
      <c r="C180" s="4" t="s">
        <v>423</v>
      </c>
      <c r="D180" s="4" t="s">
        <v>41</v>
      </c>
      <c r="E180" s="4">
        <v>8.2946300000000008E-3</v>
      </c>
      <c r="F180" s="4">
        <v>9.4156000000000003E-4</v>
      </c>
      <c r="G180" s="4">
        <v>1</v>
      </c>
      <c r="H180" s="4">
        <v>1</v>
      </c>
      <c r="I180" s="4">
        <v>1</v>
      </c>
      <c r="J180" s="4">
        <v>1</v>
      </c>
      <c r="K180" s="4" t="s">
        <v>371</v>
      </c>
      <c r="L180" s="4" t="s">
        <v>424</v>
      </c>
      <c r="M180" s="4" t="s">
        <v>41</v>
      </c>
      <c r="N180" s="4">
        <v>1</v>
      </c>
      <c r="O180" s="4">
        <v>2082.98794</v>
      </c>
      <c r="P180" s="4" t="s">
        <v>30</v>
      </c>
      <c r="Q180" s="4" t="s">
        <v>30</v>
      </c>
      <c r="R180" s="4">
        <v>7.6860000000000003E-4</v>
      </c>
      <c r="S180" s="4">
        <v>4.777E-3</v>
      </c>
      <c r="T180" s="4">
        <v>3.03</v>
      </c>
    </row>
    <row r="181" spans="1:20" hidden="1" outlineLevel="1" collapsed="1" x14ac:dyDescent="0.2">
      <c r="A181" t="s">
        <v>41</v>
      </c>
      <c r="B181" s="4" t="s">
        <v>30</v>
      </c>
      <c r="C181" s="4" t="s">
        <v>425</v>
      </c>
      <c r="D181" s="4" t="s">
        <v>41</v>
      </c>
      <c r="E181" s="4">
        <v>1.14468E-2</v>
      </c>
      <c r="F181" s="4">
        <v>9.4156000000000003E-4</v>
      </c>
      <c r="G181" s="4">
        <v>1</v>
      </c>
      <c r="H181" s="4">
        <v>1</v>
      </c>
      <c r="I181" s="4">
        <v>1</v>
      </c>
      <c r="J181" s="4">
        <v>1</v>
      </c>
      <c r="K181" s="4" t="s">
        <v>371</v>
      </c>
      <c r="L181" s="4" t="s">
        <v>426</v>
      </c>
      <c r="M181" s="4" t="s">
        <v>41</v>
      </c>
      <c r="N181" s="4">
        <v>1</v>
      </c>
      <c r="O181" s="4">
        <v>1700.9078400000001</v>
      </c>
      <c r="P181" s="4" t="s">
        <v>30</v>
      </c>
      <c r="Q181" s="4" t="s">
        <v>30</v>
      </c>
      <c r="R181" s="4">
        <v>7.6860000000000003E-4</v>
      </c>
      <c r="S181" s="4">
        <v>6.7470000000000004E-3</v>
      </c>
      <c r="T181" s="4">
        <v>1.96</v>
      </c>
    </row>
    <row r="182" spans="1:20" hidden="1" outlineLevel="1" collapsed="1" x14ac:dyDescent="0.2">
      <c r="A182" t="s">
        <v>41</v>
      </c>
      <c r="B182" s="4" t="s">
        <v>30</v>
      </c>
      <c r="C182" s="4" t="s">
        <v>427</v>
      </c>
      <c r="D182" s="4" t="s">
        <v>41</v>
      </c>
      <c r="E182" s="4">
        <v>1.0188300000000001E-2</v>
      </c>
      <c r="F182" s="4">
        <v>9.4156000000000003E-4</v>
      </c>
      <c r="G182" s="4">
        <v>1</v>
      </c>
      <c r="H182" s="4">
        <v>1</v>
      </c>
      <c r="I182" s="4">
        <v>1</v>
      </c>
      <c r="J182" s="4">
        <v>1</v>
      </c>
      <c r="K182" s="4" t="s">
        <v>371</v>
      </c>
      <c r="L182" s="4" t="s">
        <v>428</v>
      </c>
      <c r="M182" s="4" t="s">
        <v>41</v>
      </c>
      <c r="N182" s="4">
        <v>2</v>
      </c>
      <c r="O182" s="4">
        <v>2211.1992700000001</v>
      </c>
      <c r="P182" s="4" t="s">
        <v>30</v>
      </c>
      <c r="Q182" s="4" t="s">
        <v>30</v>
      </c>
      <c r="R182" s="4">
        <v>7.6860000000000003E-4</v>
      </c>
      <c r="S182" s="4">
        <v>5.9430000000000004E-3</v>
      </c>
      <c r="T182" s="4">
        <v>2.16</v>
      </c>
    </row>
    <row r="183" spans="1:20" hidden="1" outlineLevel="1" collapsed="1" x14ac:dyDescent="0.2">
      <c r="A183" t="s">
        <v>41</v>
      </c>
      <c r="B183" s="4" t="s">
        <v>30</v>
      </c>
      <c r="C183" s="4" t="s">
        <v>429</v>
      </c>
      <c r="D183" s="4" t="s">
        <v>41</v>
      </c>
      <c r="E183" s="4">
        <v>1.8606399999999999E-2</v>
      </c>
      <c r="F183" s="4">
        <v>9.4156000000000003E-4</v>
      </c>
      <c r="G183" s="4">
        <v>1</v>
      </c>
      <c r="H183" s="4">
        <v>1</v>
      </c>
      <c r="I183" s="4">
        <v>1</v>
      </c>
      <c r="J183" s="4">
        <v>1</v>
      </c>
      <c r="K183" s="4" t="s">
        <v>371</v>
      </c>
      <c r="L183" s="4" t="s">
        <v>430</v>
      </c>
      <c r="M183" s="4" t="s">
        <v>41</v>
      </c>
      <c r="N183" s="4">
        <v>2</v>
      </c>
      <c r="O183" s="4">
        <v>1127.6895199999999</v>
      </c>
      <c r="P183" s="4" t="s">
        <v>30</v>
      </c>
      <c r="Q183" s="4" t="s">
        <v>30</v>
      </c>
      <c r="R183" s="4">
        <v>7.6860000000000003E-4</v>
      </c>
      <c r="S183" s="4">
        <v>1.1480000000000001E-2</v>
      </c>
      <c r="T183" s="4">
        <v>2.11</v>
      </c>
    </row>
    <row r="184" spans="1:20" hidden="1" outlineLevel="1" collapsed="1" x14ac:dyDescent="0.2">
      <c r="A184" t="s">
        <v>41</v>
      </c>
      <c r="B184" s="4" t="s">
        <v>30</v>
      </c>
      <c r="C184" s="4" t="s">
        <v>431</v>
      </c>
      <c r="D184" s="4" t="s">
        <v>41</v>
      </c>
      <c r="E184" s="4">
        <v>2.2149000000000001E-5</v>
      </c>
      <c r="F184" s="4">
        <v>9.4156000000000003E-4</v>
      </c>
      <c r="G184" s="4">
        <v>1</v>
      </c>
      <c r="H184" s="4">
        <v>1</v>
      </c>
      <c r="I184" s="4">
        <v>1</v>
      </c>
      <c r="J184" s="4">
        <v>6</v>
      </c>
      <c r="K184" s="4" t="s">
        <v>371</v>
      </c>
      <c r="L184" s="4" t="s">
        <v>432</v>
      </c>
      <c r="M184" s="4" t="s">
        <v>41</v>
      </c>
      <c r="N184" s="4">
        <v>1</v>
      </c>
      <c r="O184" s="4">
        <v>1547.85402</v>
      </c>
      <c r="P184" s="4" t="s">
        <v>30</v>
      </c>
      <c r="Q184" s="4" t="s">
        <v>30</v>
      </c>
      <c r="R184" s="4">
        <v>7.6860000000000003E-4</v>
      </c>
      <c r="S184" s="4">
        <v>7.6830000000000008E-6</v>
      </c>
      <c r="T184" s="4">
        <v>2.88</v>
      </c>
    </row>
    <row r="185" spans="1:20" hidden="1" outlineLevel="1" collapsed="1" x14ac:dyDescent="0.2">
      <c r="A185" t="s">
        <v>41</v>
      </c>
      <c r="B185" s="4" t="s">
        <v>30</v>
      </c>
      <c r="C185" s="4" t="s">
        <v>433</v>
      </c>
      <c r="D185" s="4" t="s">
        <v>41</v>
      </c>
      <c r="E185" s="4">
        <v>2.99864E-2</v>
      </c>
      <c r="F185" s="4">
        <v>1.57544E-3</v>
      </c>
      <c r="G185" s="4">
        <v>1</v>
      </c>
      <c r="H185" s="4">
        <v>1</v>
      </c>
      <c r="I185" s="4">
        <v>1</v>
      </c>
      <c r="J185" s="4">
        <v>1</v>
      </c>
      <c r="K185" s="4" t="s">
        <v>371</v>
      </c>
      <c r="L185" s="4" t="s">
        <v>434</v>
      </c>
      <c r="M185" s="4" t="s">
        <v>41</v>
      </c>
      <c r="N185" s="4">
        <v>1</v>
      </c>
      <c r="O185" s="4">
        <v>2355.1462900000001</v>
      </c>
      <c r="P185" s="4" t="s">
        <v>30</v>
      </c>
      <c r="Q185" s="4" t="s">
        <v>30</v>
      </c>
      <c r="R185" s="4">
        <v>1.245E-3</v>
      </c>
      <c r="S185" s="4">
        <v>1.925E-2</v>
      </c>
      <c r="T185" s="4">
        <v>2.7</v>
      </c>
    </row>
    <row r="186" spans="1:20" hidden="1" outlineLevel="1" collapsed="1" x14ac:dyDescent="0.2">
      <c r="A186" t="s">
        <v>41</v>
      </c>
      <c r="B186" s="4" t="s">
        <v>30</v>
      </c>
      <c r="C186" s="4" t="s">
        <v>435</v>
      </c>
      <c r="D186" s="4" t="s">
        <v>41</v>
      </c>
      <c r="E186" s="4">
        <v>4.4131099999999999E-2</v>
      </c>
      <c r="F186" s="4">
        <v>2.21053E-3</v>
      </c>
      <c r="G186" s="4">
        <v>1</v>
      </c>
      <c r="H186" s="4">
        <v>1</v>
      </c>
      <c r="I186" s="4">
        <v>1</v>
      </c>
      <c r="J186" s="4">
        <v>1</v>
      </c>
      <c r="K186" s="4" t="s">
        <v>371</v>
      </c>
      <c r="L186" s="4" t="s">
        <v>436</v>
      </c>
      <c r="M186" s="4" t="s">
        <v>41</v>
      </c>
      <c r="N186" s="4">
        <v>2</v>
      </c>
      <c r="O186" s="4">
        <v>2088.0428299999999</v>
      </c>
      <c r="P186" s="4" t="s">
        <v>30</v>
      </c>
      <c r="Q186" s="4" t="s">
        <v>30</v>
      </c>
      <c r="R186" s="4">
        <v>1.714E-3</v>
      </c>
      <c r="S186" s="4">
        <v>2.947E-2</v>
      </c>
      <c r="T186" s="4">
        <v>2.63</v>
      </c>
    </row>
    <row r="187" spans="1:20" hidden="1" outlineLevel="1" collapsed="1" x14ac:dyDescent="0.2">
      <c r="A187" t="s">
        <v>41</v>
      </c>
      <c r="B187" s="4" t="s">
        <v>30</v>
      </c>
      <c r="C187" s="4" t="s">
        <v>437</v>
      </c>
      <c r="D187" s="4" t="s">
        <v>41</v>
      </c>
      <c r="E187" s="4">
        <v>1.14894E-3</v>
      </c>
      <c r="F187" s="4">
        <v>9.4156000000000003E-4</v>
      </c>
      <c r="G187" s="4">
        <v>1</v>
      </c>
      <c r="H187" s="4">
        <v>1</v>
      </c>
      <c r="I187" s="4">
        <v>1</v>
      </c>
      <c r="J187" s="4">
        <v>2</v>
      </c>
      <c r="K187" s="4" t="s">
        <v>371</v>
      </c>
      <c r="L187" s="4" t="s">
        <v>438</v>
      </c>
      <c r="M187" s="4" t="s">
        <v>41</v>
      </c>
      <c r="N187" s="4">
        <v>0</v>
      </c>
      <c r="O187" s="4">
        <v>1306.6711499999999</v>
      </c>
      <c r="P187" s="4" t="s">
        <v>30</v>
      </c>
      <c r="Q187" s="4" t="s">
        <v>30</v>
      </c>
      <c r="R187" s="4">
        <v>7.6860000000000003E-4</v>
      </c>
      <c r="S187" s="4">
        <v>5.576E-4</v>
      </c>
      <c r="T187" s="4">
        <v>1.92</v>
      </c>
    </row>
    <row r="188" spans="1:20" hidden="1" outlineLevel="1" collapsed="1" x14ac:dyDescent="0.2">
      <c r="A188" t="s">
        <v>41</v>
      </c>
      <c r="B188" s="4" t="s">
        <v>30</v>
      </c>
      <c r="C188" s="4" t="s">
        <v>439</v>
      </c>
      <c r="D188" s="4" t="s">
        <v>41</v>
      </c>
      <c r="E188" s="4">
        <v>1.2525699999999999E-5</v>
      </c>
      <c r="F188" s="4">
        <v>9.4156000000000003E-4</v>
      </c>
      <c r="G188" s="4">
        <v>1</v>
      </c>
      <c r="H188" s="4">
        <v>1</v>
      </c>
      <c r="I188" s="4">
        <v>1</v>
      </c>
      <c r="J188" s="4">
        <v>3</v>
      </c>
      <c r="K188" s="4" t="s">
        <v>371</v>
      </c>
      <c r="L188" s="4" t="s">
        <v>440</v>
      </c>
      <c r="M188" s="4" t="s">
        <v>41</v>
      </c>
      <c r="N188" s="4">
        <v>1</v>
      </c>
      <c r="O188" s="4">
        <v>1657.89482</v>
      </c>
      <c r="P188" s="4" t="s">
        <v>30</v>
      </c>
      <c r="Q188" s="4" t="s">
        <v>30</v>
      </c>
      <c r="R188" s="4">
        <v>7.6860000000000003E-4</v>
      </c>
      <c r="S188" s="4">
        <v>4.1389999999999997E-6</v>
      </c>
      <c r="T188" s="4">
        <v>3.63</v>
      </c>
    </row>
    <row r="189" spans="1:20" hidden="1" outlineLevel="1" collapsed="1" x14ac:dyDescent="0.2">
      <c r="A189" t="s">
        <v>41</v>
      </c>
      <c r="B189" s="4" t="s">
        <v>30</v>
      </c>
      <c r="C189" s="4" t="s">
        <v>441</v>
      </c>
      <c r="D189" s="4" t="s">
        <v>41</v>
      </c>
      <c r="E189" s="4">
        <v>1.9494600000000001E-3</v>
      </c>
      <c r="F189" s="4">
        <v>9.4156000000000003E-4</v>
      </c>
      <c r="G189" s="4">
        <v>1</v>
      </c>
      <c r="H189" s="4">
        <v>1</v>
      </c>
      <c r="I189" s="4">
        <v>1</v>
      </c>
      <c r="J189" s="4">
        <v>1</v>
      </c>
      <c r="K189" s="4" t="s">
        <v>371</v>
      </c>
      <c r="L189" s="4" t="s">
        <v>442</v>
      </c>
      <c r="M189" s="4" t="s">
        <v>41</v>
      </c>
      <c r="N189" s="4">
        <v>0</v>
      </c>
      <c r="O189" s="4">
        <v>983.44286</v>
      </c>
      <c r="P189" s="4" t="s">
        <v>30</v>
      </c>
      <c r="Q189" s="4" t="s">
        <v>30</v>
      </c>
      <c r="R189" s="4">
        <v>7.6860000000000003E-4</v>
      </c>
      <c r="S189" s="4">
        <v>9.8900000000000008E-4</v>
      </c>
      <c r="T189" s="4">
        <v>2.02</v>
      </c>
    </row>
    <row r="190" spans="1:20" hidden="1" outlineLevel="1" collapsed="1" x14ac:dyDescent="0.2">
      <c r="A190" t="s">
        <v>41</v>
      </c>
      <c r="B190" s="4" t="s">
        <v>30</v>
      </c>
      <c r="C190" s="4" t="s">
        <v>443</v>
      </c>
      <c r="D190" s="4" t="s">
        <v>41</v>
      </c>
      <c r="E190" s="4">
        <v>3.7942100000000001E-3</v>
      </c>
      <c r="F190" s="4">
        <v>9.4156000000000003E-4</v>
      </c>
      <c r="G190" s="4">
        <v>1</v>
      </c>
      <c r="H190" s="4">
        <v>1</v>
      </c>
      <c r="I190" s="4">
        <v>1</v>
      </c>
      <c r="J190" s="4">
        <v>2</v>
      </c>
      <c r="K190" s="4" t="s">
        <v>371</v>
      </c>
      <c r="L190" s="4" t="s">
        <v>444</v>
      </c>
      <c r="M190" s="4" t="s">
        <v>41</v>
      </c>
      <c r="N190" s="4">
        <v>1</v>
      </c>
      <c r="O190" s="4">
        <v>1252.6280400000001</v>
      </c>
      <c r="P190" s="4" t="s">
        <v>30</v>
      </c>
      <c r="Q190" s="4" t="s">
        <v>30</v>
      </c>
      <c r="R190" s="4">
        <v>7.6860000000000003E-4</v>
      </c>
      <c r="S190" s="4">
        <v>2.0379999999999999E-3</v>
      </c>
      <c r="T190" s="4">
        <v>2.1800000000000002</v>
      </c>
    </row>
    <row r="191" spans="1:20" hidden="1" outlineLevel="1" collapsed="1" x14ac:dyDescent="0.2">
      <c r="A191" t="s">
        <v>41</v>
      </c>
      <c r="B191" s="4" t="s">
        <v>30</v>
      </c>
      <c r="C191" s="4" t="s">
        <v>445</v>
      </c>
      <c r="D191" s="4" t="s">
        <v>41</v>
      </c>
      <c r="E191" s="4">
        <v>8.7622800000000008E-3</v>
      </c>
      <c r="F191" s="4">
        <v>9.4156000000000003E-4</v>
      </c>
      <c r="G191" s="4">
        <v>1</v>
      </c>
      <c r="H191" s="4">
        <v>1</v>
      </c>
      <c r="I191" s="4">
        <v>1</v>
      </c>
      <c r="J191" s="4">
        <v>3</v>
      </c>
      <c r="K191" s="4" t="s">
        <v>371</v>
      </c>
      <c r="L191" s="4" t="s">
        <v>446</v>
      </c>
      <c r="M191" s="4" t="s">
        <v>41</v>
      </c>
      <c r="N191" s="4">
        <v>2</v>
      </c>
      <c r="O191" s="4">
        <v>2341.1167300000002</v>
      </c>
      <c r="P191" s="4" t="s">
        <v>30</v>
      </c>
      <c r="Q191" s="4" t="s">
        <v>30</v>
      </c>
      <c r="R191" s="4">
        <v>7.6860000000000003E-4</v>
      </c>
      <c r="S191" s="4">
        <v>5.0809999999999996E-3</v>
      </c>
      <c r="T191" s="4">
        <v>2.34</v>
      </c>
    </row>
    <row r="192" spans="1:20" hidden="1" outlineLevel="1" collapsed="1" x14ac:dyDescent="0.2">
      <c r="A192" t="s">
        <v>41</v>
      </c>
      <c r="B192" s="4" t="s">
        <v>30</v>
      </c>
      <c r="C192" s="4" t="s">
        <v>447</v>
      </c>
      <c r="D192" s="4" t="s">
        <v>382</v>
      </c>
      <c r="E192" s="4">
        <v>2.11842E-2</v>
      </c>
      <c r="F192" s="4">
        <v>9.4156000000000003E-4</v>
      </c>
      <c r="G192" s="4">
        <v>1</v>
      </c>
      <c r="H192" s="4">
        <v>1</v>
      </c>
      <c r="I192" s="4">
        <v>1</v>
      </c>
      <c r="J192" s="4">
        <v>1</v>
      </c>
      <c r="K192" s="4" t="s">
        <v>371</v>
      </c>
      <c r="L192" s="4" t="s">
        <v>448</v>
      </c>
      <c r="M192" s="4" t="s">
        <v>41</v>
      </c>
      <c r="N192" s="4">
        <v>0</v>
      </c>
      <c r="O192" s="4">
        <v>997.47713999999996</v>
      </c>
      <c r="P192" s="4" t="s">
        <v>30</v>
      </c>
      <c r="Q192" s="4" t="s">
        <v>30</v>
      </c>
      <c r="R192" s="4">
        <v>7.6860000000000003E-4</v>
      </c>
      <c r="S192" s="4">
        <v>1.324E-2</v>
      </c>
      <c r="T192" s="4">
        <v>1.3</v>
      </c>
    </row>
    <row r="193" spans="1:30" hidden="1" outlineLevel="1" collapsed="1" x14ac:dyDescent="0.2">
      <c r="A193" t="s">
        <v>41</v>
      </c>
      <c r="B193" s="4" t="s">
        <v>30</v>
      </c>
      <c r="C193" s="4" t="s">
        <v>449</v>
      </c>
      <c r="D193" s="4" t="s">
        <v>41</v>
      </c>
      <c r="E193" s="4">
        <v>1.9651499999999999E-2</v>
      </c>
      <c r="F193" s="4">
        <v>9.4156000000000003E-4</v>
      </c>
      <c r="G193" s="4">
        <v>1</v>
      </c>
      <c r="H193" s="4">
        <v>1</v>
      </c>
      <c r="I193" s="4">
        <v>1</v>
      </c>
      <c r="J193" s="4">
        <v>1</v>
      </c>
      <c r="K193" s="4" t="s">
        <v>371</v>
      </c>
      <c r="L193" s="4" t="s">
        <v>450</v>
      </c>
      <c r="M193" s="4" t="s">
        <v>41</v>
      </c>
      <c r="N193" s="4">
        <v>2</v>
      </c>
      <c r="O193" s="4">
        <v>2607.3525399999999</v>
      </c>
      <c r="P193" s="4" t="s">
        <v>30</v>
      </c>
      <c r="Q193" s="4" t="s">
        <v>30</v>
      </c>
      <c r="R193" s="4">
        <v>7.6860000000000003E-4</v>
      </c>
      <c r="S193" s="4">
        <v>1.2189999999999999E-2</v>
      </c>
      <c r="T193" s="4">
        <v>2.6</v>
      </c>
    </row>
    <row r="194" spans="1:30" collapsed="1" x14ac:dyDescent="0.2">
      <c r="A194" s="3" t="s">
        <v>30</v>
      </c>
      <c r="B194" s="3" t="s">
        <v>31</v>
      </c>
      <c r="C194" s="3" t="s">
        <v>451</v>
      </c>
      <c r="D194" s="3" t="s">
        <v>452</v>
      </c>
      <c r="E194" s="3">
        <v>0</v>
      </c>
      <c r="F194" s="3">
        <v>99.644999999999996</v>
      </c>
      <c r="G194" s="3">
        <v>25</v>
      </c>
      <c r="H194" s="3">
        <v>29</v>
      </c>
      <c r="I194" s="3">
        <v>30</v>
      </c>
      <c r="J194" s="3">
        <v>87</v>
      </c>
      <c r="K194" s="3">
        <v>29</v>
      </c>
      <c r="L194" s="3">
        <v>680</v>
      </c>
      <c r="M194" s="3">
        <v>75.900000000000006</v>
      </c>
      <c r="N194" s="3">
        <v>5.86</v>
      </c>
      <c r="O194" s="3">
        <v>113.26</v>
      </c>
      <c r="P194" s="3">
        <v>29</v>
      </c>
      <c r="Q194" s="3" t="s">
        <v>41</v>
      </c>
      <c r="R194" s="3" t="s">
        <v>453</v>
      </c>
      <c r="S194" s="3" t="s">
        <v>41</v>
      </c>
      <c r="T194" s="3" t="s">
        <v>454</v>
      </c>
      <c r="U194" s="3" t="s">
        <v>455</v>
      </c>
      <c r="V194" s="3" t="s">
        <v>451</v>
      </c>
      <c r="W194" s="3" t="s">
        <v>456</v>
      </c>
      <c r="X194" s="3" t="s">
        <v>457</v>
      </c>
      <c r="Y194" s="3" t="s">
        <v>41</v>
      </c>
      <c r="Z194" s="3" t="s">
        <v>41</v>
      </c>
      <c r="AA194" s="3">
        <v>0</v>
      </c>
      <c r="AB194" s="3" t="s">
        <v>30</v>
      </c>
      <c r="AC194" s="3">
        <v>1</v>
      </c>
      <c r="AD194" s="3" t="s">
        <v>380</v>
      </c>
    </row>
    <row r="195" spans="1:30" hidden="1" outlineLevel="1" collapsed="1" x14ac:dyDescent="0.2">
      <c r="A195" t="s">
        <v>41</v>
      </c>
      <c r="B195" s="2" t="s">
        <v>43</v>
      </c>
      <c r="C195" s="2" t="s">
        <v>44</v>
      </c>
      <c r="D195" s="2" t="s">
        <v>29</v>
      </c>
      <c r="E195" s="2" t="s">
        <v>45</v>
      </c>
      <c r="F195" s="2" t="s">
        <v>46</v>
      </c>
      <c r="G195" s="2" t="s">
        <v>28</v>
      </c>
      <c r="H195" s="2" t="s">
        <v>47</v>
      </c>
      <c r="I195" s="2" t="s">
        <v>8</v>
      </c>
      <c r="J195" s="2" t="s">
        <v>9</v>
      </c>
      <c r="K195" s="2" t="s">
        <v>48</v>
      </c>
      <c r="L195" s="2" t="s">
        <v>49</v>
      </c>
      <c r="M195" s="2" t="s">
        <v>50</v>
      </c>
      <c r="N195" s="2" t="s">
        <v>51</v>
      </c>
      <c r="O195" s="2" t="s">
        <v>52</v>
      </c>
      <c r="P195" s="2" t="s">
        <v>27</v>
      </c>
      <c r="Q195" s="2" t="s">
        <v>53</v>
      </c>
      <c r="R195" s="2" t="s">
        <v>54</v>
      </c>
      <c r="S195" s="2" t="s">
        <v>55</v>
      </c>
      <c r="T195" s="2" t="s">
        <v>56</v>
      </c>
    </row>
    <row r="196" spans="1:30" hidden="1" outlineLevel="1" collapsed="1" x14ac:dyDescent="0.2">
      <c r="A196" t="s">
        <v>41</v>
      </c>
      <c r="B196" s="4" t="s">
        <v>30</v>
      </c>
      <c r="C196" s="4" t="s">
        <v>458</v>
      </c>
      <c r="D196" s="4" t="s">
        <v>41</v>
      </c>
      <c r="E196" s="4">
        <v>8.44467E-2</v>
      </c>
      <c r="F196" s="4">
        <v>5.9830200000000004E-3</v>
      </c>
      <c r="G196" s="4">
        <v>1</v>
      </c>
      <c r="H196" s="4">
        <v>1</v>
      </c>
      <c r="I196" s="4">
        <v>1</v>
      </c>
      <c r="J196" s="4">
        <v>1</v>
      </c>
      <c r="K196" s="4" t="s">
        <v>451</v>
      </c>
      <c r="L196" s="4" t="s">
        <v>459</v>
      </c>
      <c r="M196" s="4" t="s">
        <v>41</v>
      </c>
      <c r="N196" s="4">
        <v>1</v>
      </c>
      <c r="O196" s="4">
        <v>1124.6323400000001</v>
      </c>
      <c r="P196" s="4" t="s">
        <v>30</v>
      </c>
      <c r="Q196" s="4" t="s">
        <v>30</v>
      </c>
      <c r="R196" s="4">
        <v>4.535E-3</v>
      </c>
      <c r="S196" s="4">
        <v>5.9760000000000001E-2</v>
      </c>
      <c r="T196" s="4">
        <v>1.8</v>
      </c>
    </row>
    <row r="197" spans="1:30" hidden="1" outlineLevel="1" collapsed="1" x14ac:dyDescent="0.2">
      <c r="A197" t="s">
        <v>41</v>
      </c>
      <c r="B197" s="4" t="s">
        <v>30</v>
      </c>
      <c r="C197" s="4" t="s">
        <v>460</v>
      </c>
      <c r="D197" s="4" t="s">
        <v>41</v>
      </c>
      <c r="E197" s="4">
        <v>6.7380300000000004E-2</v>
      </c>
      <c r="F197" s="4">
        <v>4.6067699999999996E-3</v>
      </c>
      <c r="G197" s="4">
        <v>1</v>
      </c>
      <c r="H197" s="4">
        <v>1</v>
      </c>
      <c r="I197" s="4">
        <v>1</v>
      </c>
      <c r="J197" s="4">
        <v>1</v>
      </c>
      <c r="K197" s="4" t="s">
        <v>451</v>
      </c>
      <c r="L197" s="4" t="s">
        <v>461</v>
      </c>
      <c r="M197" s="4" t="s">
        <v>41</v>
      </c>
      <c r="N197" s="4">
        <v>2</v>
      </c>
      <c r="O197" s="4">
        <v>2057.1191699999999</v>
      </c>
      <c r="P197" s="4" t="s">
        <v>30</v>
      </c>
      <c r="Q197" s="4" t="s">
        <v>30</v>
      </c>
      <c r="R197" s="4">
        <v>3.026E-3</v>
      </c>
      <c r="S197" s="4">
        <v>4.65E-2</v>
      </c>
      <c r="T197" s="4">
        <v>1.97</v>
      </c>
    </row>
    <row r="198" spans="1:30" hidden="1" outlineLevel="1" collapsed="1" x14ac:dyDescent="0.2">
      <c r="A198" t="s">
        <v>41</v>
      </c>
      <c r="B198" s="4" t="s">
        <v>30</v>
      </c>
      <c r="C198" s="4" t="s">
        <v>462</v>
      </c>
      <c r="D198" s="4" t="s">
        <v>41</v>
      </c>
      <c r="E198" s="4">
        <v>9.3217599999999998E-2</v>
      </c>
      <c r="F198" s="4">
        <v>8.0658499999999994E-3</v>
      </c>
      <c r="G198" s="4">
        <v>1</v>
      </c>
      <c r="H198" s="4">
        <v>1</v>
      </c>
      <c r="I198" s="4">
        <v>1</v>
      </c>
      <c r="J198" s="4">
        <v>1</v>
      </c>
      <c r="K198" s="4" t="s">
        <v>451</v>
      </c>
      <c r="L198" s="4" t="s">
        <v>463</v>
      </c>
      <c r="M198" s="4" t="s">
        <v>41</v>
      </c>
      <c r="N198" s="4">
        <v>0</v>
      </c>
      <c r="O198" s="4">
        <v>1024.52106</v>
      </c>
      <c r="P198" s="4" t="s">
        <v>30</v>
      </c>
      <c r="Q198" s="4" t="s">
        <v>30</v>
      </c>
      <c r="R198" s="4">
        <v>6.1000000000000004E-3</v>
      </c>
      <c r="S198" s="4">
        <v>6.6799999999999998E-2</v>
      </c>
      <c r="T198" s="4">
        <v>1.31</v>
      </c>
    </row>
    <row r="199" spans="1:30" hidden="1" outlineLevel="1" collapsed="1" x14ac:dyDescent="0.2">
      <c r="A199" t="s">
        <v>41</v>
      </c>
      <c r="B199" s="4" t="s">
        <v>30</v>
      </c>
      <c r="C199" s="4" t="s">
        <v>464</v>
      </c>
      <c r="D199" s="4" t="s">
        <v>41</v>
      </c>
      <c r="E199" s="4">
        <v>7.2987700000000003E-2</v>
      </c>
      <c r="F199" s="4">
        <v>4.8908199999999997E-3</v>
      </c>
      <c r="G199" s="4">
        <v>1</v>
      </c>
      <c r="H199" s="4">
        <v>1</v>
      </c>
      <c r="I199" s="4">
        <v>1</v>
      </c>
      <c r="J199" s="4">
        <v>1</v>
      </c>
      <c r="K199" s="4" t="s">
        <v>451</v>
      </c>
      <c r="L199" s="4" t="s">
        <v>465</v>
      </c>
      <c r="M199" s="4" t="s">
        <v>41</v>
      </c>
      <c r="N199" s="4">
        <v>1</v>
      </c>
      <c r="O199" s="4">
        <v>1279.6681100000001</v>
      </c>
      <c r="P199" s="4" t="s">
        <v>30</v>
      </c>
      <c r="Q199" s="4" t="s">
        <v>30</v>
      </c>
      <c r="R199" s="4">
        <v>3.7160000000000001E-3</v>
      </c>
      <c r="S199" s="4">
        <v>5.0999999999999997E-2</v>
      </c>
      <c r="T199" s="4">
        <v>1.45</v>
      </c>
    </row>
    <row r="200" spans="1:30" hidden="1" outlineLevel="1" collapsed="1" x14ac:dyDescent="0.2">
      <c r="A200" t="s">
        <v>41</v>
      </c>
      <c r="B200" s="4" t="s">
        <v>30</v>
      </c>
      <c r="C200" s="4" t="s">
        <v>466</v>
      </c>
      <c r="D200" s="4" t="s">
        <v>41</v>
      </c>
      <c r="E200" s="4">
        <v>3.60211E-2</v>
      </c>
      <c r="F200" s="4">
        <v>1.57544E-3</v>
      </c>
      <c r="G200" s="4">
        <v>1</v>
      </c>
      <c r="H200" s="4">
        <v>1</v>
      </c>
      <c r="I200" s="4">
        <v>1</v>
      </c>
      <c r="J200" s="4">
        <v>1</v>
      </c>
      <c r="K200" s="4" t="s">
        <v>451</v>
      </c>
      <c r="L200" s="4" t="s">
        <v>467</v>
      </c>
      <c r="M200" s="4" t="s">
        <v>41</v>
      </c>
      <c r="N200" s="4">
        <v>0</v>
      </c>
      <c r="O200" s="4">
        <v>901.46388000000002</v>
      </c>
      <c r="P200" s="4" t="s">
        <v>30</v>
      </c>
      <c r="Q200" s="4" t="s">
        <v>30</v>
      </c>
      <c r="R200" s="4">
        <v>1.245E-3</v>
      </c>
      <c r="S200" s="4">
        <v>2.3470000000000001E-2</v>
      </c>
      <c r="T200" s="4">
        <v>1.07</v>
      </c>
    </row>
    <row r="201" spans="1:30" hidden="1" outlineLevel="1" collapsed="1" x14ac:dyDescent="0.2">
      <c r="A201" t="s">
        <v>41</v>
      </c>
      <c r="B201" s="4" t="s">
        <v>30</v>
      </c>
      <c r="C201" s="4" t="s">
        <v>468</v>
      </c>
      <c r="D201" s="4" t="s">
        <v>41</v>
      </c>
      <c r="E201" s="4">
        <v>7.2666399999999999E-5</v>
      </c>
      <c r="F201" s="4">
        <v>9.4156000000000003E-4</v>
      </c>
      <c r="G201" s="4">
        <v>1</v>
      </c>
      <c r="H201" s="4">
        <v>1</v>
      </c>
      <c r="I201" s="4">
        <v>1</v>
      </c>
      <c r="J201" s="4">
        <v>3</v>
      </c>
      <c r="K201" s="4" t="s">
        <v>451</v>
      </c>
      <c r="L201" s="4" t="s">
        <v>469</v>
      </c>
      <c r="M201" s="4" t="s">
        <v>41</v>
      </c>
      <c r="N201" s="4">
        <v>0</v>
      </c>
      <c r="O201" s="4">
        <v>1854.86168</v>
      </c>
      <c r="P201" s="4" t="s">
        <v>30</v>
      </c>
      <c r="Q201" s="4" t="s">
        <v>30</v>
      </c>
      <c r="R201" s="4">
        <v>7.6860000000000003E-4</v>
      </c>
      <c r="S201" s="4">
        <v>2.781E-5</v>
      </c>
      <c r="T201" s="4">
        <v>2.94</v>
      </c>
    </row>
    <row r="202" spans="1:30" hidden="1" outlineLevel="1" collapsed="1" x14ac:dyDescent="0.2">
      <c r="A202" t="s">
        <v>41</v>
      </c>
      <c r="B202" s="4" t="s">
        <v>30</v>
      </c>
      <c r="C202" s="4" t="s">
        <v>470</v>
      </c>
      <c r="D202" s="4" t="s">
        <v>41</v>
      </c>
      <c r="E202" s="4">
        <v>3.0737400000000002E-4</v>
      </c>
      <c r="F202" s="4">
        <v>9.4156000000000003E-4</v>
      </c>
      <c r="G202" s="4">
        <v>1</v>
      </c>
      <c r="H202" s="4">
        <v>1</v>
      </c>
      <c r="I202" s="4">
        <v>1</v>
      </c>
      <c r="J202" s="4">
        <v>3</v>
      </c>
      <c r="K202" s="4" t="s">
        <v>451</v>
      </c>
      <c r="L202" s="4" t="s">
        <v>471</v>
      </c>
      <c r="M202" s="4" t="s">
        <v>41</v>
      </c>
      <c r="N202" s="4">
        <v>1</v>
      </c>
      <c r="O202" s="4">
        <v>3113.4558900000002</v>
      </c>
      <c r="P202" s="4" t="s">
        <v>30</v>
      </c>
      <c r="Q202" s="4" t="s">
        <v>30</v>
      </c>
      <c r="R202" s="4">
        <v>7.6860000000000003E-4</v>
      </c>
      <c r="S202" s="4">
        <v>1.3359999999999999E-4</v>
      </c>
      <c r="T202" s="4">
        <v>4.16</v>
      </c>
    </row>
    <row r="203" spans="1:30" hidden="1" outlineLevel="1" collapsed="1" x14ac:dyDescent="0.2">
      <c r="A203" t="s">
        <v>41</v>
      </c>
      <c r="B203" s="4" t="s">
        <v>30</v>
      </c>
      <c r="C203" s="4" t="s">
        <v>472</v>
      </c>
      <c r="D203" s="4" t="s">
        <v>41</v>
      </c>
      <c r="E203" s="4">
        <v>5.6880400000000001E-3</v>
      </c>
      <c r="F203" s="4">
        <v>9.4156000000000003E-4</v>
      </c>
      <c r="G203" s="4">
        <v>1</v>
      </c>
      <c r="H203" s="4">
        <v>1</v>
      </c>
      <c r="I203" s="4">
        <v>1</v>
      </c>
      <c r="J203" s="4">
        <v>5</v>
      </c>
      <c r="K203" s="4" t="s">
        <v>451</v>
      </c>
      <c r="L203" s="4" t="s">
        <v>473</v>
      </c>
      <c r="M203" s="4" t="s">
        <v>41</v>
      </c>
      <c r="N203" s="4">
        <v>0</v>
      </c>
      <c r="O203" s="4">
        <v>897.49410999999998</v>
      </c>
      <c r="P203" s="4" t="s">
        <v>30</v>
      </c>
      <c r="Q203" s="4" t="s">
        <v>30</v>
      </c>
      <c r="R203" s="4">
        <v>7.6860000000000003E-4</v>
      </c>
      <c r="S203" s="4">
        <v>3.179E-3</v>
      </c>
      <c r="T203" s="4">
        <v>2.13</v>
      </c>
    </row>
    <row r="204" spans="1:30" hidden="1" outlineLevel="1" collapsed="1" x14ac:dyDescent="0.2">
      <c r="A204" t="s">
        <v>41</v>
      </c>
      <c r="B204" s="4" t="s">
        <v>30</v>
      </c>
      <c r="C204" s="4" t="s">
        <v>474</v>
      </c>
      <c r="D204" s="4" t="s">
        <v>41</v>
      </c>
      <c r="E204" s="4">
        <v>3.7682599999999998E-3</v>
      </c>
      <c r="F204" s="4">
        <v>9.4156000000000003E-4</v>
      </c>
      <c r="G204" s="4">
        <v>1</v>
      </c>
      <c r="H204" s="4">
        <v>1</v>
      </c>
      <c r="I204" s="4">
        <v>1</v>
      </c>
      <c r="J204" s="4">
        <v>3</v>
      </c>
      <c r="K204" s="4" t="s">
        <v>451</v>
      </c>
      <c r="L204" s="4" t="s">
        <v>475</v>
      </c>
      <c r="M204" s="4" t="s">
        <v>41</v>
      </c>
      <c r="N204" s="4">
        <v>1</v>
      </c>
      <c r="O204" s="4">
        <v>1829.9809499999999</v>
      </c>
      <c r="P204" s="4" t="s">
        <v>30</v>
      </c>
      <c r="Q204" s="4" t="s">
        <v>30</v>
      </c>
      <c r="R204" s="4">
        <v>7.6860000000000003E-4</v>
      </c>
      <c r="S204" s="4">
        <v>2.0279999999999999E-3</v>
      </c>
      <c r="T204" s="4">
        <v>1.61</v>
      </c>
    </row>
    <row r="205" spans="1:30" hidden="1" outlineLevel="1" collapsed="1" x14ac:dyDescent="0.2">
      <c r="A205" t="s">
        <v>41</v>
      </c>
      <c r="B205" s="4" t="s">
        <v>30</v>
      </c>
      <c r="C205" s="4" t="s">
        <v>476</v>
      </c>
      <c r="D205" s="4" t="s">
        <v>41</v>
      </c>
      <c r="E205" s="4">
        <v>2.46204E-3</v>
      </c>
      <c r="F205" s="4">
        <v>9.4156000000000003E-4</v>
      </c>
      <c r="G205" s="4">
        <v>1</v>
      </c>
      <c r="H205" s="4">
        <v>1</v>
      </c>
      <c r="I205" s="4">
        <v>1</v>
      </c>
      <c r="J205" s="4">
        <v>9</v>
      </c>
      <c r="K205" s="4" t="s">
        <v>451</v>
      </c>
      <c r="L205" s="4" t="s">
        <v>477</v>
      </c>
      <c r="M205" s="4" t="s">
        <v>41</v>
      </c>
      <c r="N205" s="4">
        <v>0</v>
      </c>
      <c r="O205" s="4">
        <v>951.50468000000001</v>
      </c>
      <c r="P205" s="4" t="s">
        <v>30</v>
      </c>
      <c r="Q205" s="4" t="s">
        <v>30</v>
      </c>
      <c r="R205" s="4">
        <v>7.6860000000000003E-4</v>
      </c>
      <c r="S205" s="4">
        <v>1.2750000000000001E-3</v>
      </c>
      <c r="T205" s="4">
        <v>2.14</v>
      </c>
    </row>
    <row r="206" spans="1:30" hidden="1" outlineLevel="1" collapsed="1" x14ac:dyDescent="0.2">
      <c r="A206" t="s">
        <v>41</v>
      </c>
      <c r="B206" s="4" t="s">
        <v>30</v>
      </c>
      <c r="C206" s="4" t="s">
        <v>478</v>
      </c>
      <c r="D206" s="4" t="s">
        <v>41</v>
      </c>
      <c r="E206" s="4">
        <v>1.43486E-2</v>
      </c>
      <c r="F206" s="4">
        <v>9.4156000000000003E-4</v>
      </c>
      <c r="G206" s="4">
        <v>1</v>
      </c>
      <c r="H206" s="4">
        <v>1</v>
      </c>
      <c r="I206" s="4">
        <v>1</v>
      </c>
      <c r="J206" s="4">
        <v>1</v>
      </c>
      <c r="K206" s="4" t="s">
        <v>451</v>
      </c>
      <c r="L206" s="4" t="s">
        <v>479</v>
      </c>
      <c r="M206" s="4" t="s">
        <v>41</v>
      </c>
      <c r="N206" s="4">
        <v>0</v>
      </c>
      <c r="O206" s="4">
        <v>2187.0716699999998</v>
      </c>
      <c r="P206" s="4" t="s">
        <v>30</v>
      </c>
      <c r="Q206" s="4" t="s">
        <v>30</v>
      </c>
      <c r="R206" s="4">
        <v>7.6860000000000003E-4</v>
      </c>
      <c r="S206" s="4">
        <v>8.6719999999999992E-3</v>
      </c>
      <c r="T206" s="4">
        <v>2.21</v>
      </c>
    </row>
    <row r="207" spans="1:30" hidden="1" outlineLevel="1" collapsed="1" x14ac:dyDescent="0.2">
      <c r="A207" t="s">
        <v>41</v>
      </c>
      <c r="B207" s="4" t="s">
        <v>30</v>
      </c>
      <c r="C207" s="4" t="s">
        <v>480</v>
      </c>
      <c r="D207" s="4" t="s">
        <v>116</v>
      </c>
      <c r="E207" s="4">
        <v>3.1447900000000001E-2</v>
      </c>
      <c r="F207" s="4">
        <v>1.57544E-3</v>
      </c>
      <c r="G207" s="4">
        <v>1</v>
      </c>
      <c r="H207" s="4">
        <v>1</v>
      </c>
      <c r="I207" s="4">
        <v>1</v>
      </c>
      <c r="J207" s="4">
        <v>2</v>
      </c>
      <c r="K207" s="4" t="s">
        <v>451</v>
      </c>
      <c r="L207" s="4" t="s">
        <v>481</v>
      </c>
      <c r="M207" s="4" t="s">
        <v>482</v>
      </c>
      <c r="N207" s="4">
        <v>1</v>
      </c>
      <c r="O207" s="4">
        <v>936.53353000000004</v>
      </c>
      <c r="P207" s="4" t="s">
        <v>30</v>
      </c>
      <c r="Q207" s="4" t="s">
        <v>30</v>
      </c>
      <c r="R207" s="4">
        <v>1.245E-3</v>
      </c>
      <c r="S207" s="4">
        <v>2.0250000000000001E-2</v>
      </c>
      <c r="T207" s="4">
        <v>2.1</v>
      </c>
    </row>
    <row r="208" spans="1:30" hidden="1" outlineLevel="1" collapsed="1" x14ac:dyDescent="0.2">
      <c r="A208" t="s">
        <v>41</v>
      </c>
      <c r="B208" s="4" t="s">
        <v>30</v>
      </c>
      <c r="C208" s="4" t="s">
        <v>483</v>
      </c>
      <c r="D208" s="4" t="s">
        <v>116</v>
      </c>
      <c r="E208" s="4">
        <v>4.9224100000000004E-6</v>
      </c>
      <c r="F208" s="4">
        <v>9.4156000000000003E-4</v>
      </c>
      <c r="G208" s="4">
        <v>1</v>
      </c>
      <c r="H208" s="4">
        <v>1</v>
      </c>
      <c r="I208" s="4">
        <v>1</v>
      </c>
      <c r="J208" s="4">
        <v>3</v>
      </c>
      <c r="K208" s="4" t="s">
        <v>451</v>
      </c>
      <c r="L208" s="4" t="s">
        <v>484</v>
      </c>
      <c r="M208" s="4" t="s">
        <v>482</v>
      </c>
      <c r="N208" s="4">
        <v>2</v>
      </c>
      <c r="O208" s="4">
        <v>1508.7889700000001</v>
      </c>
      <c r="P208" s="4" t="s">
        <v>30</v>
      </c>
      <c r="Q208" s="4" t="s">
        <v>30</v>
      </c>
      <c r="R208" s="4">
        <v>7.6860000000000003E-4</v>
      </c>
      <c r="S208" s="4">
        <v>1.5039999999999999E-6</v>
      </c>
      <c r="T208" s="4">
        <v>4.3</v>
      </c>
    </row>
    <row r="209" spans="1:20" hidden="1" outlineLevel="1" collapsed="1" x14ac:dyDescent="0.2">
      <c r="A209" t="s">
        <v>41</v>
      </c>
      <c r="B209" s="4" t="s">
        <v>30</v>
      </c>
      <c r="C209" s="4" t="s">
        <v>485</v>
      </c>
      <c r="D209" s="4" t="s">
        <v>486</v>
      </c>
      <c r="E209" s="4">
        <v>1.07483E-4</v>
      </c>
      <c r="F209" s="4">
        <v>9.4156000000000003E-4</v>
      </c>
      <c r="G209" s="4">
        <v>1</v>
      </c>
      <c r="H209" s="4">
        <v>1</v>
      </c>
      <c r="I209" s="4">
        <v>1</v>
      </c>
      <c r="J209" s="4">
        <v>4</v>
      </c>
      <c r="K209" s="4" t="s">
        <v>451</v>
      </c>
      <c r="L209" s="4" t="s">
        <v>487</v>
      </c>
      <c r="M209" s="4" t="s">
        <v>41</v>
      </c>
      <c r="N209" s="4">
        <v>1</v>
      </c>
      <c r="O209" s="4">
        <v>1858.82358</v>
      </c>
      <c r="P209" s="4" t="s">
        <v>30</v>
      </c>
      <c r="Q209" s="4" t="s">
        <v>30</v>
      </c>
      <c r="R209" s="4">
        <v>7.6860000000000003E-4</v>
      </c>
      <c r="S209" s="4">
        <v>4.2670000000000003E-5</v>
      </c>
      <c r="T209" s="4">
        <v>4.0199999999999996</v>
      </c>
    </row>
    <row r="210" spans="1:20" hidden="1" outlineLevel="1" collapsed="1" x14ac:dyDescent="0.2">
      <c r="A210" t="s">
        <v>41</v>
      </c>
      <c r="B210" s="4" t="s">
        <v>30</v>
      </c>
      <c r="C210" s="4" t="s">
        <v>488</v>
      </c>
      <c r="D210" s="4" t="s">
        <v>486</v>
      </c>
      <c r="E210" s="4">
        <v>1.4312800000000001E-3</v>
      </c>
      <c r="F210" s="4">
        <v>9.4156000000000003E-4</v>
      </c>
      <c r="G210" s="4">
        <v>1</v>
      </c>
      <c r="H210" s="4">
        <v>1</v>
      </c>
      <c r="I210" s="4">
        <v>1</v>
      </c>
      <c r="J210" s="4">
        <v>5</v>
      </c>
      <c r="K210" s="4" t="s">
        <v>451</v>
      </c>
      <c r="L210" s="4" t="s">
        <v>489</v>
      </c>
      <c r="M210" s="4" t="s">
        <v>41</v>
      </c>
      <c r="N210" s="4">
        <v>2</v>
      </c>
      <c r="O210" s="4">
        <v>2741.2696099999998</v>
      </c>
      <c r="P210" s="4" t="s">
        <v>30</v>
      </c>
      <c r="Q210" s="4" t="s">
        <v>30</v>
      </c>
      <c r="R210" s="4">
        <v>7.6860000000000003E-4</v>
      </c>
      <c r="S210" s="4">
        <v>7.1060000000000003E-4</v>
      </c>
      <c r="T210" s="4">
        <v>3.48</v>
      </c>
    </row>
    <row r="211" spans="1:20" hidden="1" outlineLevel="1" collapsed="1" x14ac:dyDescent="0.2">
      <c r="A211" t="s">
        <v>41</v>
      </c>
      <c r="B211" s="4" t="s">
        <v>30</v>
      </c>
      <c r="C211" s="4" t="s">
        <v>490</v>
      </c>
      <c r="D211" s="4" t="s">
        <v>41</v>
      </c>
      <c r="E211" s="4">
        <v>3.84666E-3</v>
      </c>
      <c r="F211" s="4">
        <v>9.4156000000000003E-4</v>
      </c>
      <c r="G211" s="4">
        <v>1</v>
      </c>
      <c r="H211" s="4">
        <v>1</v>
      </c>
      <c r="I211" s="4">
        <v>1</v>
      </c>
      <c r="J211" s="4">
        <v>2</v>
      </c>
      <c r="K211" s="4" t="s">
        <v>451</v>
      </c>
      <c r="L211" s="4" t="s">
        <v>491</v>
      </c>
      <c r="M211" s="4" t="s">
        <v>41</v>
      </c>
      <c r="N211" s="4">
        <v>1</v>
      </c>
      <c r="O211" s="4">
        <v>1817.9392</v>
      </c>
      <c r="P211" s="4" t="s">
        <v>30</v>
      </c>
      <c r="Q211" s="4" t="s">
        <v>30</v>
      </c>
      <c r="R211" s="4">
        <v>7.6860000000000003E-4</v>
      </c>
      <c r="S211" s="4">
        <v>2.068E-3</v>
      </c>
      <c r="T211" s="4">
        <v>2.0099999999999998</v>
      </c>
    </row>
    <row r="212" spans="1:20" hidden="1" outlineLevel="1" collapsed="1" x14ac:dyDescent="0.2">
      <c r="A212" t="s">
        <v>41</v>
      </c>
      <c r="B212" s="4" t="s">
        <v>30</v>
      </c>
      <c r="C212" s="4" t="s">
        <v>492</v>
      </c>
      <c r="D212" s="4" t="s">
        <v>41</v>
      </c>
      <c r="E212" s="4">
        <v>2.3951699999999999E-2</v>
      </c>
      <c r="F212" s="4">
        <v>9.4156000000000003E-4</v>
      </c>
      <c r="G212" s="4">
        <v>1</v>
      </c>
      <c r="H212" s="4">
        <v>1</v>
      </c>
      <c r="I212" s="4">
        <v>1</v>
      </c>
      <c r="J212" s="4">
        <v>1</v>
      </c>
      <c r="K212" s="4" t="s">
        <v>451</v>
      </c>
      <c r="L212" s="4" t="s">
        <v>493</v>
      </c>
      <c r="M212" s="4" t="s">
        <v>41</v>
      </c>
      <c r="N212" s="4">
        <v>2</v>
      </c>
      <c r="O212" s="4">
        <v>2355.2091700000001</v>
      </c>
      <c r="P212" s="4" t="s">
        <v>30</v>
      </c>
      <c r="Q212" s="4" t="s">
        <v>30</v>
      </c>
      <c r="R212" s="4">
        <v>7.6860000000000003E-4</v>
      </c>
      <c r="S212" s="4">
        <v>1.5129999999999999E-2</v>
      </c>
      <c r="T212" s="4">
        <v>2.2000000000000002</v>
      </c>
    </row>
    <row r="213" spans="1:20" hidden="1" outlineLevel="1" collapsed="1" x14ac:dyDescent="0.2">
      <c r="A213" t="s">
        <v>41</v>
      </c>
      <c r="B213" s="4" t="s">
        <v>30</v>
      </c>
      <c r="C213" s="4" t="s">
        <v>494</v>
      </c>
      <c r="D213" s="4" t="s">
        <v>168</v>
      </c>
      <c r="E213" s="4">
        <v>1.48127E-3</v>
      </c>
      <c r="F213" s="4">
        <v>9.4156000000000003E-4</v>
      </c>
      <c r="G213" s="4">
        <v>1</v>
      </c>
      <c r="H213" s="4">
        <v>1</v>
      </c>
      <c r="I213" s="4">
        <v>1</v>
      </c>
      <c r="J213" s="4">
        <v>4</v>
      </c>
      <c r="K213" s="4" t="s">
        <v>451</v>
      </c>
      <c r="L213" s="4" t="s">
        <v>495</v>
      </c>
      <c r="M213" s="4" t="s">
        <v>41</v>
      </c>
      <c r="N213" s="4">
        <v>0</v>
      </c>
      <c r="O213" s="4">
        <v>1286.5681400000001</v>
      </c>
      <c r="P213" s="4" t="s">
        <v>30</v>
      </c>
      <c r="Q213" s="4" t="s">
        <v>30</v>
      </c>
      <c r="R213" s="4">
        <v>7.6860000000000003E-4</v>
      </c>
      <c r="S213" s="4">
        <v>7.3439999999999996E-4</v>
      </c>
      <c r="T213" s="4">
        <v>1.64</v>
      </c>
    </row>
    <row r="214" spans="1:20" hidden="1" outlineLevel="1" collapsed="1" x14ac:dyDescent="0.2">
      <c r="A214" t="s">
        <v>41</v>
      </c>
      <c r="B214" s="4" t="s">
        <v>30</v>
      </c>
      <c r="C214" s="4" t="s">
        <v>496</v>
      </c>
      <c r="D214" s="4" t="s">
        <v>168</v>
      </c>
      <c r="E214" s="4">
        <v>1.08364E-2</v>
      </c>
      <c r="F214" s="4">
        <v>9.4156000000000003E-4</v>
      </c>
      <c r="G214" s="4">
        <v>1</v>
      </c>
      <c r="H214" s="4">
        <v>1</v>
      </c>
      <c r="I214" s="4">
        <v>1</v>
      </c>
      <c r="J214" s="4">
        <v>1</v>
      </c>
      <c r="K214" s="4" t="s">
        <v>451</v>
      </c>
      <c r="L214" s="4" t="s">
        <v>497</v>
      </c>
      <c r="M214" s="4" t="s">
        <v>41</v>
      </c>
      <c r="N214" s="4">
        <v>1</v>
      </c>
      <c r="O214" s="4">
        <v>2169.0141800000001</v>
      </c>
      <c r="P214" s="4" t="s">
        <v>30</v>
      </c>
      <c r="Q214" s="4" t="s">
        <v>30</v>
      </c>
      <c r="R214" s="4">
        <v>7.6860000000000003E-4</v>
      </c>
      <c r="S214" s="4">
        <v>6.3839999999999999E-3</v>
      </c>
      <c r="T214" s="4">
        <v>2</v>
      </c>
    </row>
    <row r="215" spans="1:20" hidden="1" outlineLevel="1" collapsed="1" x14ac:dyDescent="0.2">
      <c r="A215" t="s">
        <v>41</v>
      </c>
      <c r="B215" s="4" t="s">
        <v>30</v>
      </c>
      <c r="C215" s="4" t="s">
        <v>498</v>
      </c>
      <c r="D215" s="4" t="s">
        <v>41</v>
      </c>
      <c r="E215" s="4">
        <v>1.7496500000000002E-2</v>
      </c>
      <c r="F215" s="4">
        <v>9.4156000000000003E-4</v>
      </c>
      <c r="G215" s="4">
        <v>1</v>
      </c>
      <c r="H215" s="4">
        <v>1</v>
      </c>
      <c r="I215" s="4">
        <v>1</v>
      </c>
      <c r="J215" s="4">
        <v>2</v>
      </c>
      <c r="K215" s="4" t="s">
        <v>451</v>
      </c>
      <c r="L215" s="4" t="s">
        <v>499</v>
      </c>
      <c r="M215" s="4" t="s">
        <v>41</v>
      </c>
      <c r="N215" s="4">
        <v>1</v>
      </c>
      <c r="O215" s="4">
        <v>1515.7590499999999</v>
      </c>
      <c r="P215" s="4" t="s">
        <v>30</v>
      </c>
      <c r="Q215" s="4" t="s">
        <v>30</v>
      </c>
      <c r="R215" s="4">
        <v>7.6860000000000003E-4</v>
      </c>
      <c r="S215" s="4">
        <v>1.0699999999999999E-2</v>
      </c>
      <c r="T215" s="4">
        <v>1.07</v>
      </c>
    </row>
    <row r="216" spans="1:20" hidden="1" outlineLevel="1" collapsed="1" x14ac:dyDescent="0.2">
      <c r="A216" t="s">
        <v>41</v>
      </c>
      <c r="B216" s="4" t="s">
        <v>30</v>
      </c>
      <c r="C216" s="4" t="s">
        <v>500</v>
      </c>
      <c r="D216" s="4" t="s">
        <v>41</v>
      </c>
      <c r="E216" s="4">
        <v>1.1123799999999999E-4</v>
      </c>
      <c r="F216" s="4">
        <v>9.4156000000000003E-4</v>
      </c>
      <c r="G216" s="4">
        <v>1</v>
      </c>
      <c r="H216" s="4">
        <v>1</v>
      </c>
      <c r="I216" s="4">
        <v>1</v>
      </c>
      <c r="J216" s="4">
        <v>10</v>
      </c>
      <c r="K216" s="4" t="s">
        <v>451</v>
      </c>
      <c r="L216" s="4" t="s">
        <v>501</v>
      </c>
      <c r="M216" s="4" t="s">
        <v>41</v>
      </c>
      <c r="N216" s="4">
        <v>0</v>
      </c>
      <c r="O216" s="4">
        <v>1661.83809</v>
      </c>
      <c r="P216" s="4" t="s">
        <v>30</v>
      </c>
      <c r="Q216" s="4" t="s">
        <v>30</v>
      </c>
      <c r="R216" s="4">
        <v>7.6860000000000003E-4</v>
      </c>
      <c r="S216" s="4">
        <v>4.4119999999999998E-5</v>
      </c>
      <c r="T216" s="4">
        <v>3.55</v>
      </c>
    </row>
    <row r="217" spans="1:20" hidden="1" outlineLevel="1" collapsed="1" x14ac:dyDescent="0.2">
      <c r="A217" t="s">
        <v>41</v>
      </c>
      <c r="B217" s="4" t="s">
        <v>30</v>
      </c>
      <c r="C217" s="4" t="s">
        <v>502</v>
      </c>
      <c r="D217" s="4" t="s">
        <v>41</v>
      </c>
      <c r="E217" s="4">
        <v>6.9255800000000002E-5</v>
      </c>
      <c r="F217" s="4">
        <v>9.4156000000000003E-4</v>
      </c>
      <c r="G217" s="4">
        <v>1</v>
      </c>
      <c r="H217" s="4">
        <v>1</v>
      </c>
      <c r="I217" s="4">
        <v>1</v>
      </c>
      <c r="J217" s="4">
        <v>9</v>
      </c>
      <c r="K217" s="4" t="s">
        <v>451</v>
      </c>
      <c r="L217" s="4" t="s">
        <v>503</v>
      </c>
      <c r="M217" s="4" t="s">
        <v>41</v>
      </c>
      <c r="N217" s="4">
        <v>1</v>
      </c>
      <c r="O217" s="4">
        <v>2199.10806</v>
      </c>
      <c r="P217" s="4" t="s">
        <v>30</v>
      </c>
      <c r="Q217" s="4" t="s">
        <v>30</v>
      </c>
      <c r="R217" s="4">
        <v>7.6860000000000003E-4</v>
      </c>
      <c r="S217" s="4">
        <v>2.654E-5</v>
      </c>
      <c r="T217" s="4">
        <v>3.09</v>
      </c>
    </row>
    <row r="218" spans="1:20" hidden="1" outlineLevel="1" collapsed="1" x14ac:dyDescent="0.2">
      <c r="A218" t="s">
        <v>41</v>
      </c>
      <c r="B218" s="4" t="s">
        <v>30</v>
      </c>
      <c r="C218" s="4" t="s">
        <v>504</v>
      </c>
      <c r="D218" s="4" t="s">
        <v>41</v>
      </c>
      <c r="E218" s="4">
        <v>2.31452E-3</v>
      </c>
      <c r="F218" s="4">
        <v>9.4156000000000003E-4</v>
      </c>
      <c r="G218" s="4">
        <v>1</v>
      </c>
      <c r="H218" s="4">
        <v>1</v>
      </c>
      <c r="I218" s="4">
        <v>1</v>
      </c>
      <c r="J218" s="4">
        <v>1</v>
      </c>
      <c r="K218" s="4" t="s">
        <v>451</v>
      </c>
      <c r="L218" s="4" t="s">
        <v>505</v>
      </c>
      <c r="M218" s="4" t="s">
        <v>41</v>
      </c>
      <c r="N218" s="4">
        <v>0</v>
      </c>
      <c r="O218" s="4">
        <v>1037.5050699999999</v>
      </c>
      <c r="P218" s="4" t="s">
        <v>30</v>
      </c>
      <c r="Q218" s="4" t="s">
        <v>30</v>
      </c>
      <c r="R218" s="4">
        <v>7.6860000000000003E-4</v>
      </c>
      <c r="S218" s="4">
        <v>1.194E-3</v>
      </c>
      <c r="T218" s="4">
        <v>1.46</v>
      </c>
    </row>
    <row r="219" spans="1:20" hidden="1" outlineLevel="1" collapsed="1" x14ac:dyDescent="0.2">
      <c r="A219" t="s">
        <v>41</v>
      </c>
      <c r="B219" s="4" t="s">
        <v>30</v>
      </c>
      <c r="C219" s="4" t="s">
        <v>506</v>
      </c>
      <c r="D219" s="4" t="s">
        <v>41</v>
      </c>
      <c r="E219" s="4">
        <v>2.5186799999999998E-4</v>
      </c>
      <c r="F219" s="4">
        <v>9.4156000000000003E-4</v>
      </c>
      <c r="G219" s="4">
        <v>1</v>
      </c>
      <c r="H219" s="4">
        <v>1</v>
      </c>
      <c r="I219" s="4">
        <v>1</v>
      </c>
      <c r="J219" s="4">
        <v>7</v>
      </c>
      <c r="K219" s="4" t="s">
        <v>451</v>
      </c>
      <c r="L219" s="4" t="s">
        <v>507</v>
      </c>
      <c r="M219" s="4" t="s">
        <v>41</v>
      </c>
      <c r="N219" s="4">
        <v>1</v>
      </c>
      <c r="O219" s="4">
        <v>2109.03998</v>
      </c>
      <c r="P219" s="4" t="s">
        <v>30</v>
      </c>
      <c r="Q219" s="4" t="s">
        <v>30</v>
      </c>
      <c r="R219" s="4">
        <v>7.6860000000000003E-4</v>
      </c>
      <c r="S219" s="4">
        <v>1.0730000000000001E-4</v>
      </c>
      <c r="T219" s="4">
        <v>3.24</v>
      </c>
    </row>
    <row r="220" spans="1:20" hidden="1" outlineLevel="1" collapsed="1" x14ac:dyDescent="0.2">
      <c r="A220" t="s">
        <v>41</v>
      </c>
      <c r="B220" s="4" t="s">
        <v>30</v>
      </c>
      <c r="C220" s="4" t="s">
        <v>508</v>
      </c>
      <c r="D220" s="4" t="s">
        <v>41</v>
      </c>
      <c r="E220" s="4">
        <v>2.0058200000000002E-2</v>
      </c>
      <c r="F220" s="4">
        <v>9.4156000000000003E-4</v>
      </c>
      <c r="G220" s="4">
        <v>1</v>
      </c>
      <c r="H220" s="4">
        <v>1</v>
      </c>
      <c r="I220" s="4">
        <v>1</v>
      </c>
      <c r="J220" s="4">
        <v>1</v>
      </c>
      <c r="K220" s="4" t="s">
        <v>451</v>
      </c>
      <c r="L220" s="4" t="s">
        <v>509</v>
      </c>
      <c r="M220" s="4" t="s">
        <v>41</v>
      </c>
      <c r="N220" s="4">
        <v>0</v>
      </c>
      <c r="O220" s="4">
        <v>789.46511999999996</v>
      </c>
      <c r="P220" s="4" t="s">
        <v>30</v>
      </c>
      <c r="Q220" s="4" t="s">
        <v>30</v>
      </c>
      <c r="R220" s="4">
        <v>7.6860000000000003E-4</v>
      </c>
      <c r="S220" s="4">
        <v>1.2409999999999999E-2</v>
      </c>
      <c r="T220" s="4">
        <v>1.45</v>
      </c>
    </row>
    <row r="221" spans="1:20" hidden="1" outlineLevel="1" collapsed="1" x14ac:dyDescent="0.2">
      <c r="A221" t="s">
        <v>41</v>
      </c>
      <c r="B221" s="4" t="s">
        <v>30</v>
      </c>
      <c r="C221" s="4" t="s">
        <v>510</v>
      </c>
      <c r="D221" s="4" t="s">
        <v>41</v>
      </c>
      <c r="E221" s="4">
        <v>3.7516399999999998E-2</v>
      </c>
      <c r="F221" s="4">
        <v>1.57544E-3</v>
      </c>
      <c r="G221" s="4">
        <v>1</v>
      </c>
      <c r="H221" s="4">
        <v>1</v>
      </c>
      <c r="I221" s="4">
        <v>1</v>
      </c>
      <c r="J221" s="4">
        <v>1</v>
      </c>
      <c r="K221" s="4" t="s">
        <v>451</v>
      </c>
      <c r="L221" s="4" t="s">
        <v>511</v>
      </c>
      <c r="M221" s="4" t="s">
        <v>41</v>
      </c>
      <c r="N221" s="4">
        <v>1</v>
      </c>
      <c r="O221" s="4">
        <v>917.56007999999997</v>
      </c>
      <c r="P221" s="4" t="s">
        <v>30</v>
      </c>
      <c r="Q221" s="4" t="s">
        <v>30</v>
      </c>
      <c r="R221" s="4">
        <v>1.245E-3</v>
      </c>
      <c r="S221" s="4">
        <v>2.47E-2</v>
      </c>
      <c r="T221" s="4">
        <v>1.3</v>
      </c>
    </row>
    <row r="222" spans="1:20" hidden="1" outlineLevel="1" collapsed="1" x14ac:dyDescent="0.2">
      <c r="A222" t="s">
        <v>41</v>
      </c>
      <c r="B222" s="4" t="s">
        <v>30</v>
      </c>
      <c r="C222" s="4" t="s">
        <v>510</v>
      </c>
      <c r="D222" s="4" t="s">
        <v>189</v>
      </c>
      <c r="E222" s="4">
        <v>1.5683300000000001E-2</v>
      </c>
      <c r="F222" s="4">
        <v>9.4156000000000003E-4</v>
      </c>
      <c r="G222" s="4">
        <v>1</v>
      </c>
      <c r="H222" s="4">
        <v>1</v>
      </c>
      <c r="I222" s="4">
        <v>1</v>
      </c>
      <c r="J222" s="4">
        <v>1</v>
      </c>
      <c r="K222" s="4" t="s">
        <v>451</v>
      </c>
      <c r="L222" s="4" t="s">
        <v>511</v>
      </c>
      <c r="M222" s="4" t="s">
        <v>41</v>
      </c>
      <c r="N222" s="4">
        <v>1</v>
      </c>
      <c r="O222" s="4">
        <v>933.55499999999995</v>
      </c>
      <c r="P222" s="4" t="s">
        <v>30</v>
      </c>
      <c r="Q222" s="4" t="s">
        <v>30</v>
      </c>
      <c r="R222" s="4">
        <v>7.6860000000000003E-4</v>
      </c>
      <c r="S222" s="4">
        <v>9.5230000000000002E-3</v>
      </c>
      <c r="T222" s="4">
        <v>1.46</v>
      </c>
    </row>
    <row r="223" spans="1:20" hidden="1" outlineLevel="1" collapsed="1" x14ac:dyDescent="0.2">
      <c r="A223" t="s">
        <v>41</v>
      </c>
      <c r="B223" s="4" t="s">
        <v>30</v>
      </c>
      <c r="C223" s="4" t="s">
        <v>512</v>
      </c>
      <c r="D223" s="4" t="s">
        <v>41</v>
      </c>
      <c r="E223" s="4">
        <v>2.5122200000000001E-2</v>
      </c>
      <c r="F223" s="4">
        <v>9.4156000000000003E-4</v>
      </c>
      <c r="G223" s="4">
        <v>1</v>
      </c>
      <c r="H223" s="4">
        <v>1</v>
      </c>
      <c r="I223" s="4">
        <v>1</v>
      </c>
      <c r="J223" s="4">
        <v>2</v>
      </c>
      <c r="K223" s="4" t="s">
        <v>451</v>
      </c>
      <c r="L223" s="4" t="s">
        <v>513</v>
      </c>
      <c r="M223" s="4" t="s">
        <v>41</v>
      </c>
      <c r="N223" s="4">
        <v>2</v>
      </c>
      <c r="O223" s="4">
        <v>1700.9376999999999</v>
      </c>
      <c r="P223" s="4" t="s">
        <v>30</v>
      </c>
      <c r="Q223" s="4" t="s">
        <v>30</v>
      </c>
      <c r="R223" s="4">
        <v>7.6860000000000003E-4</v>
      </c>
      <c r="S223" s="4">
        <v>1.5949999999999999E-2</v>
      </c>
      <c r="T223" s="4">
        <v>1.96</v>
      </c>
    </row>
    <row r="224" spans="1:20" hidden="1" outlineLevel="1" collapsed="1" x14ac:dyDescent="0.2">
      <c r="A224" t="s">
        <v>41</v>
      </c>
      <c r="B224" s="4" t="s">
        <v>30</v>
      </c>
      <c r="C224" s="4" t="s">
        <v>514</v>
      </c>
      <c r="D224" s="4" t="s">
        <v>41</v>
      </c>
      <c r="E224" s="4">
        <v>6.3025999999999999E-2</v>
      </c>
      <c r="F224" s="4">
        <v>3.95853E-3</v>
      </c>
      <c r="G224" s="4">
        <v>1</v>
      </c>
      <c r="H224" s="4">
        <v>1</v>
      </c>
      <c r="I224" s="4">
        <v>1</v>
      </c>
      <c r="J224" s="4">
        <v>1</v>
      </c>
      <c r="K224" s="4" t="s">
        <v>451</v>
      </c>
      <c r="L224" s="4" t="s">
        <v>515</v>
      </c>
      <c r="M224" s="4" t="s">
        <v>41</v>
      </c>
      <c r="N224" s="4">
        <v>2</v>
      </c>
      <c r="O224" s="4">
        <v>1770.92858</v>
      </c>
      <c r="P224" s="4" t="s">
        <v>30</v>
      </c>
      <c r="Q224" s="4" t="s">
        <v>30</v>
      </c>
      <c r="R224" s="4">
        <v>3.026E-3</v>
      </c>
      <c r="S224" s="4">
        <v>4.342E-2</v>
      </c>
      <c r="T224" s="4">
        <v>1.99</v>
      </c>
    </row>
    <row r="225" spans="1:30" hidden="1" outlineLevel="1" collapsed="1" x14ac:dyDescent="0.2">
      <c r="A225" t="s">
        <v>41</v>
      </c>
      <c r="B225" s="4" t="s">
        <v>30</v>
      </c>
      <c r="C225" s="4" t="s">
        <v>516</v>
      </c>
      <c r="D225" s="4" t="s">
        <v>41</v>
      </c>
      <c r="E225" s="4">
        <v>3.67463E-4</v>
      </c>
      <c r="F225" s="4">
        <v>9.4156000000000003E-4</v>
      </c>
      <c r="G225" s="4">
        <v>1</v>
      </c>
      <c r="H225" s="4">
        <v>1</v>
      </c>
      <c r="I225" s="4">
        <v>1</v>
      </c>
      <c r="J225" s="4">
        <v>1</v>
      </c>
      <c r="K225" s="4" t="s">
        <v>451</v>
      </c>
      <c r="L225" s="4" t="s">
        <v>517</v>
      </c>
      <c r="M225" s="4" t="s">
        <v>41</v>
      </c>
      <c r="N225" s="4">
        <v>0</v>
      </c>
      <c r="O225" s="4">
        <v>1090.5527500000001</v>
      </c>
      <c r="P225" s="4" t="s">
        <v>30</v>
      </c>
      <c r="Q225" s="4" t="s">
        <v>30</v>
      </c>
      <c r="R225" s="4">
        <v>7.6860000000000003E-4</v>
      </c>
      <c r="S225" s="4">
        <v>1.6200000000000001E-4</v>
      </c>
      <c r="T225" s="4">
        <v>2.0299999999999998</v>
      </c>
    </row>
    <row r="226" spans="1:30" collapsed="1" x14ac:dyDescent="0.2">
      <c r="A226" s="3" t="s">
        <v>30</v>
      </c>
      <c r="B226" s="3" t="s">
        <v>31</v>
      </c>
      <c r="C226" s="3" t="s">
        <v>518</v>
      </c>
      <c r="D226" s="3" t="s">
        <v>519</v>
      </c>
      <c r="E226" s="3">
        <v>0</v>
      </c>
      <c r="F226" s="3">
        <v>93.781000000000006</v>
      </c>
      <c r="G226" s="3">
        <v>34</v>
      </c>
      <c r="H226" s="3">
        <v>33</v>
      </c>
      <c r="I226" s="3">
        <v>35</v>
      </c>
      <c r="J226" s="3">
        <v>66</v>
      </c>
      <c r="K226" s="3">
        <v>33</v>
      </c>
      <c r="L226" s="3">
        <v>576</v>
      </c>
      <c r="M226" s="3">
        <v>65.7</v>
      </c>
      <c r="N226" s="3">
        <v>5.36</v>
      </c>
      <c r="O226" s="3">
        <v>98.41</v>
      </c>
      <c r="P226" s="3">
        <v>33</v>
      </c>
      <c r="Q226" s="3" t="s">
        <v>34</v>
      </c>
      <c r="R226" s="3" t="s">
        <v>520</v>
      </c>
      <c r="S226" s="3" t="s">
        <v>41</v>
      </c>
      <c r="T226" s="3" t="s">
        <v>521</v>
      </c>
      <c r="U226" s="3" t="s">
        <v>522</v>
      </c>
      <c r="V226" s="3" t="s">
        <v>518</v>
      </c>
      <c r="W226" s="3" t="s">
        <v>523</v>
      </c>
      <c r="X226" s="3" t="s">
        <v>524</v>
      </c>
      <c r="Y226" s="3" t="s">
        <v>525</v>
      </c>
      <c r="Z226" s="3" t="s">
        <v>41</v>
      </c>
      <c r="AA226" s="3">
        <v>1</v>
      </c>
      <c r="AB226" s="3" t="s">
        <v>30</v>
      </c>
      <c r="AC226" s="3">
        <v>1</v>
      </c>
      <c r="AD226" s="3" t="s">
        <v>526</v>
      </c>
    </row>
    <row r="227" spans="1:30" hidden="1" outlineLevel="1" collapsed="1" x14ac:dyDescent="0.2">
      <c r="A227" t="s">
        <v>41</v>
      </c>
      <c r="B227" s="2" t="s">
        <v>43</v>
      </c>
      <c r="C227" s="2" t="s">
        <v>44</v>
      </c>
      <c r="D227" s="2" t="s">
        <v>29</v>
      </c>
      <c r="E227" s="2" t="s">
        <v>45</v>
      </c>
      <c r="F227" s="2" t="s">
        <v>46</v>
      </c>
      <c r="G227" s="2" t="s">
        <v>28</v>
      </c>
      <c r="H227" s="2" t="s">
        <v>47</v>
      </c>
      <c r="I227" s="2" t="s">
        <v>8</v>
      </c>
      <c r="J227" s="2" t="s">
        <v>9</v>
      </c>
      <c r="K227" s="2" t="s">
        <v>48</v>
      </c>
      <c r="L227" s="2" t="s">
        <v>49</v>
      </c>
      <c r="M227" s="2" t="s">
        <v>50</v>
      </c>
      <c r="N227" s="2" t="s">
        <v>51</v>
      </c>
      <c r="O227" s="2" t="s">
        <v>52</v>
      </c>
      <c r="P227" s="2" t="s">
        <v>27</v>
      </c>
      <c r="Q227" s="2" t="s">
        <v>53</v>
      </c>
      <c r="R227" s="2" t="s">
        <v>54</v>
      </c>
      <c r="S227" s="2" t="s">
        <v>55</v>
      </c>
      <c r="T227" s="2" t="s">
        <v>56</v>
      </c>
    </row>
    <row r="228" spans="1:30" hidden="1" outlineLevel="1" collapsed="1" x14ac:dyDescent="0.2">
      <c r="A228" t="s">
        <v>41</v>
      </c>
      <c r="B228" s="4" t="s">
        <v>30</v>
      </c>
      <c r="C228" s="4" t="s">
        <v>527</v>
      </c>
      <c r="D228" s="4" t="s">
        <v>41</v>
      </c>
      <c r="E228" s="4">
        <v>8.4091500000000007E-3</v>
      </c>
      <c r="F228" s="4">
        <v>9.4156000000000003E-4</v>
      </c>
      <c r="G228" s="4">
        <v>1</v>
      </c>
      <c r="H228" s="4">
        <v>1</v>
      </c>
      <c r="I228" s="4">
        <v>1</v>
      </c>
      <c r="J228" s="4">
        <v>1</v>
      </c>
      <c r="K228" s="4" t="s">
        <v>518</v>
      </c>
      <c r="L228" s="4" t="s">
        <v>528</v>
      </c>
      <c r="M228" s="4" t="s">
        <v>41</v>
      </c>
      <c r="N228" s="4">
        <v>0</v>
      </c>
      <c r="O228" s="4">
        <v>1037.47858</v>
      </c>
      <c r="P228" s="4" t="s">
        <v>30</v>
      </c>
      <c r="Q228" s="4" t="s">
        <v>30</v>
      </c>
      <c r="R228" s="4">
        <v>7.6860000000000003E-4</v>
      </c>
      <c r="S228" s="4">
        <v>4.8240000000000002E-3</v>
      </c>
      <c r="T228" s="4">
        <v>1.93</v>
      </c>
    </row>
    <row r="229" spans="1:30" hidden="1" outlineLevel="1" collapsed="1" x14ac:dyDescent="0.2">
      <c r="A229" t="s">
        <v>41</v>
      </c>
      <c r="B229" s="4" t="s">
        <v>30</v>
      </c>
      <c r="C229" s="4" t="s">
        <v>529</v>
      </c>
      <c r="D229" s="4" t="s">
        <v>41</v>
      </c>
      <c r="E229" s="4">
        <v>3.06044E-2</v>
      </c>
      <c r="F229" s="4">
        <v>1.57544E-3</v>
      </c>
      <c r="G229" s="4">
        <v>1</v>
      </c>
      <c r="H229" s="4">
        <v>1</v>
      </c>
      <c r="I229" s="4">
        <v>1</v>
      </c>
      <c r="J229" s="4">
        <v>1</v>
      </c>
      <c r="K229" s="4" t="s">
        <v>518</v>
      </c>
      <c r="L229" s="4" t="s">
        <v>530</v>
      </c>
      <c r="M229" s="4" t="s">
        <v>41</v>
      </c>
      <c r="N229" s="4">
        <v>1</v>
      </c>
      <c r="O229" s="4">
        <v>1193.57969</v>
      </c>
      <c r="P229" s="4" t="s">
        <v>30</v>
      </c>
      <c r="Q229" s="4" t="s">
        <v>30</v>
      </c>
      <c r="R229" s="4">
        <v>1.245E-3</v>
      </c>
      <c r="S229" s="4">
        <v>1.968E-2</v>
      </c>
      <c r="T229" s="4">
        <v>1.65</v>
      </c>
    </row>
    <row r="230" spans="1:30" hidden="1" outlineLevel="1" collapsed="1" x14ac:dyDescent="0.2">
      <c r="A230" t="s">
        <v>41</v>
      </c>
      <c r="B230" s="4" t="s">
        <v>30</v>
      </c>
      <c r="C230" s="4" t="s">
        <v>531</v>
      </c>
      <c r="D230" s="4" t="s">
        <v>41</v>
      </c>
      <c r="E230" s="4">
        <v>8.1504400000000001E-4</v>
      </c>
      <c r="F230" s="4">
        <v>9.4156000000000003E-4</v>
      </c>
      <c r="G230" s="4">
        <v>1</v>
      </c>
      <c r="H230" s="4">
        <v>1</v>
      </c>
      <c r="I230" s="4">
        <v>1</v>
      </c>
      <c r="J230" s="4">
        <v>4</v>
      </c>
      <c r="K230" s="4" t="s">
        <v>518</v>
      </c>
      <c r="L230" s="4" t="s">
        <v>532</v>
      </c>
      <c r="M230" s="4" t="s">
        <v>41</v>
      </c>
      <c r="N230" s="4">
        <v>1</v>
      </c>
      <c r="O230" s="4">
        <v>1754.85553</v>
      </c>
      <c r="P230" s="4" t="s">
        <v>30</v>
      </c>
      <c r="Q230" s="4" t="s">
        <v>30</v>
      </c>
      <c r="R230" s="4">
        <v>7.6860000000000003E-4</v>
      </c>
      <c r="S230" s="4">
        <v>3.8390000000000001E-4</v>
      </c>
      <c r="T230" s="4">
        <v>2.62</v>
      </c>
    </row>
    <row r="231" spans="1:30" hidden="1" outlineLevel="1" collapsed="1" x14ac:dyDescent="0.2">
      <c r="A231" t="s">
        <v>41</v>
      </c>
      <c r="B231" s="4" t="s">
        <v>30</v>
      </c>
      <c r="C231" s="4" t="s">
        <v>533</v>
      </c>
      <c r="D231" s="4" t="s">
        <v>41</v>
      </c>
      <c r="E231" s="4">
        <v>1.8076500000000001E-3</v>
      </c>
      <c r="F231" s="4">
        <v>9.4156000000000003E-4</v>
      </c>
      <c r="G231" s="4">
        <v>1</v>
      </c>
      <c r="H231" s="4">
        <v>1</v>
      </c>
      <c r="I231" s="4">
        <v>1</v>
      </c>
      <c r="J231" s="4">
        <v>4</v>
      </c>
      <c r="K231" s="4" t="s">
        <v>518</v>
      </c>
      <c r="L231" s="4" t="s">
        <v>534</v>
      </c>
      <c r="M231" s="4" t="s">
        <v>41</v>
      </c>
      <c r="N231" s="4">
        <v>2</v>
      </c>
      <c r="O231" s="4">
        <v>1882.9504999999999</v>
      </c>
      <c r="P231" s="4" t="s">
        <v>30</v>
      </c>
      <c r="Q231" s="4" t="s">
        <v>30</v>
      </c>
      <c r="R231" s="4">
        <v>7.6860000000000003E-4</v>
      </c>
      <c r="S231" s="4">
        <v>9.1580000000000003E-4</v>
      </c>
      <c r="T231" s="4">
        <v>2.4300000000000002</v>
      </c>
    </row>
    <row r="232" spans="1:30" hidden="1" outlineLevel="1" collapsed="1" x14ac:dyDescent="0.2">
      <c r="A232" t="s">
        <v>41</v>
      </c>
      <c r="B232" s="4" t="s">
        <v>30</v>
      </c>
      <c r="C232" s="4" t="s">
        <v>535</v>
      </c>
      <c r="D232" s="4" t="s">
        <v>41</v>
      </c>
      <c r="E232" s="4">
        <v>2.19545E-4</v>
      </c>
      <c r="F232" s="4">
        <v>9.4156000000000003E-4</v>
      </c>
      <c r="G232" s="4">
        <v>1</v>
      </c>
      <c r="H232" s="4">
        <v>1</v>
      </c>
      <c r="I232" s="4">
        <v>1</v>
      </c>
      <c r="J232" s="4">
        <v>1</v>
      </c>
      <c r="K232" s="4" t="s">
        <v>518</v>
      </c>
      <c r="L232" s="4" t="s">
        <v>536</v>
      </c>
      <c r="M232" s="4" t="s">
        <v>41</v>
      </c>
      <c r="N232" s="4">
        <v>0</v>
      </c>
      <c r="O232" s="4">
        <v>1216.61681</v>
      </c>
      <c r="P232" s="4" t="s">
        <v>30</v>
      </c>
      <c r="Q232" s="4" t="s">
        <v>30</v>
      </c>
      <c r="R232" s="4">
        <v>7.6860000000000003E-4</v>
      </c>
      <c r="S232" s="4">
        <v>9.2899999999999995E-5</v>
      </c>
      <c r="T232" s="4">
        <v>2.27</v>
      </c>
    </row>
    <row r="233" spans="1:30" hidden="1" outlineLevel="1" collapsed="1" x14ac:dyDescent="0.2">
      <c r="A233" t="s">
        <v>41</v>
      </c>
      <c r="B233" s="4" t="s">
        <v>30</v>
      </c>
      <c r="C233" s="4" t="s">
        <v>537</v>
      </c>
      <c r="D233" s="4" t="s">
        <v>538</v>
      </c>
      <c r="E233" s="4">
        <v>3.0397E-2</v>
      </c>
      <c r="F233" s="4">
        <v>1.57544E-3</v>
      </c>
      <c r="G233" s="4">
        <v>1</v>
      </c>
      <c r="H233" s="4">
        <v>1</v>
      </c>
      <c r="I233" s="4">
        <v>1</v>
      </c>
      <c r="J233" s="4">
        <v>1</v>
      </c>
      <c r="K233" s="4" t="s">
        <v>518</v>
      </c>
      <c r="L233" s="4" t="s">
        <v>539</v>
      </c>
      <c r="M233" s="4" t="s">
        <v>540</v>
      </c>
      <c r="N233" s="4">
        <v>1</v>
      </c>
      <c r="O233" s="4">
        <v>2710.1403599999999</v>
      </c>
      <c r="P233" s="4" t="s">
        <v>30</v>
      </c>
      <c r="Q233" s="4" t="s">
        <v>30</v>
      </c>
      <c r="R233" s="4">
        <v>1.245E-3</v>
      </c>
      <c r="S233" s="4">
        <v>1.9529999999999999E-2</v>
      </c>
      <c r="T233" s="4">
        <v>4.13</v>
      </c>
    </row>
    <row r="234" spans="1:30" hidden="1" outlineLevel="1" collapsed="1" x14ac:dyDescent="0.2">
      <c r="A234" t="s">
        <v>41</v>
      </c>
      <c r="B234" s="4" t="s">
        <v>30</v>
      </c>
      <c r="C234" s="4" t="s">
        <v>541</v>
      </c>
      <c r="D234" s="4" t="s">
        <v>41</v>
      </c>
      <c r="E234" s="4">
        <v>8.5006200000000004E-2</v>
      </c>
      <c r="F234" s="4">
        <v>5.9830200000000004E-3</v>
      </c>
      <c r="G234" s="4">
        <v>1</v>
      </c>
      <c r="H234" s="4">
        <v>1</v>
      </c>
      <c r="I234" s="4">
        <v>1</v>
      </c>
      <c r="J234" s="4">
        <v>1</v>
      </c>
      <c r="K234" s="4" t="s">
        <v>518</v>
      </c>
      <c r="L234" s="4" t="s">
        <v>542</v>
      </c>
      <c r="M234" s="4" t="s">
        <v>41</v>
      </c>
      <c r="N234" s="4">
        <v>2</v>
      </c>
      <c r="O234" s="4">
        <v>1153.6939299999999</v>
      </c>
      <c r="P234" s="4" t="s">
        <v>30</v>
      </c>
      <c r="Q234" s="4" t="s">
        <v>30</v>
      </c>
      <c r="R234" s="4">
        <v>4.535E-3</v>
      </c>
      <c r="S234" s="4">
        <v>6.0100000000000001E-2</v>
      </c>
      <c r="T234" s="4">
        <v>1.73</v>
      </c>
    </row>
    <row r="235" spans="1:30" hidden="1" outlineLevel="1" collapsed="1" x14ac:dyDescent="0.2">
      <c r="A235" t="s">
        <v>41</v>
      </c>
      <c r="B235" s="4" t="s">
        <v>30</v>
      </c>
      <c r="C235" s="4" t="s">
        <v>543</v>
      </c>
      <c r="D235" s="4" t="s">
        <v>41</v>
      </c>
      <c r="E235" s="4">
        <v>7.4457999999999996E-2</v>
      </c>
      <c r="F235" s="4">
        <v>4.8908199999999997E-3</v>
      </c>
      <c r="G235" s="4">
        <v>1</v>
      </c>
      <c r="H235" s="4">
        <v>1</v>
      </c>
      <c r="I235" s="4">
        <v>1</v>
      </c>
      <c r="J235" s="4">
        <v>1</v>
      </c>
      <c r="K235" s="4" t="s">
        <v>518</v>
      </c>
      <c r="L235" s="4" t="s">
        <v>544</v>
      </c>
      <c r="M235" s="4" t="s">
        <v>41</v>
      </c>
      <c r="N235" s="4">
        <v>2</v>
      </c>
      <c r="O235" s="4">
        <v>2281.2193600000001</v>
      </c>
      <c r="P235" s="4" t="s">
        <v>30</v>
      </c>
      <c r="Q235" s="4" t="s">
        <v>30</v>
      </c>
      <c r="R235" s="4">
        <v>3.7160000000000001E-3</v>
      </c>
      <c r="S235" s="4">
        <v>5.21E-2</v>
      </c>
      <c r="T235" s="4">
        <v>1.87</v>
      </c>
    </row>
    <row r="236" spans="1:30" hidden="1" outlineLevel="1" collapsed="1" x14ac:dyDescent="0.2">
      <c r="A236" t="s">
        <v>41</v>
      </c>
      <c r="B236" s="4" t="s">
        <v>30</v>
      </c>
      <c r="C236" s="4" t="s">
        <v>545</v>
      </c>
      <c r="D236" s="4" t="s">
        <v>41</v>
      </c>
      <c r="E236" s="4">
        <v>0.107642</v>
      </c>
      <c r="F236" s="4">
        <v>9.1506199999999999E-3</v>
      </c>
      <c r="G236" s="4">
        <v>1</v>
      </c>
      <c r="H236" s="4">
        <v>1</v>
      </c>
      <c r="I236" s="4">
        <v>1</v>
      </c>
      <c r="J236" s="4">
        <v>1</v>
      </c>
      <c r="K236" s="4" t="s">
        <v>518</v>
      </c>
      <c r="L236" s="4" t="s">
        <v>546</v>
      </c>
      <c r="M236" s="4" t="s">
        <v>41</v>
      </c>
      <c r="N236" s="4">
        <v>2</v>
      </c>
      <c r="O236" s="4">
        <v>1761.9507100000001</v>
      </c>
      <c r="P236" s="4" t="s">
        <v>30</v>
      </c>
      <c r="Q236" s="4" t="s">
        <v>30</v>
      </c>
      <c r="R236" s="4">
        <v>6.8910000000000004E-3</v>
      </c>
      <c r="S236" s="4">
        <v>7.825E-2</v>
      </c>
      <c r="T236" s="4">
        <v>2.02</v>
      </c>
    </row>
    <row r="237" spans="1:30" hidden="1" outlineLevel="1" collapsed="1" x14ac:dyDescent="0.2">
      <c r="A237" t="s">
        <v>41</v>
      </c>
      <c r="B237" s="4" t="s">
        <v>30</v>
      </c>
      <c r="C237" s="4" t="s">
        <v>547</v>
      </c>
      <c r="D237" s="4" t="s">
        <v>41</v>
      </c>
      <c r="E237" s="4">
        <v>9.8884799999999995E-2</v>
      </c>
      <c r="F237" s="4">
        <v>8.4442000000000007E-3</v>
      </c>
      <c r="G237" s="4">
        <v>1</v>
      </c>
      <c r="H237" s="4">
        <v>1</v>
      </c>
      <c r="I237" s="4">
        <v>1</v>
      </c>
      <c r="J237" s="4">
        <v>1</v>
      </c>
      <c r="K237" s="4" t="s">
        <v>518</v>
      </c>
      <c r="L237" s="4" t="s">
        <v>548</v>
      </c>
      <c r="M237" s="4" t="s">
        <v>41</v>
      </c>
      <c r="N237" s="4">
        <v>0</v>
      </c>
      <c r="O237" s="4">
        <v>1254.65895</v>
      </c>
      <c r="P237" s="4" t="s">
        <v>30</v>
      </c>
      <c r="Q237" s="4" t="s">
        <v>30</v>
      </c>
      <c r="R237" s="4">
        <v>6.3559999999999997E-3</v>
      </c>
      <c r="S237" s="4">
        <v>7.1249999999999994E-2</v>
      </c>
      <c r="T237" s="4">
        <v>0.92</v>
      </c>
    </row>
    <row r="238" spans="1:30" hidden="1" outlineLevel="1" collapsed="1" x14ac:dyDescent="0.2">
      <c r="A238" t="s">
        <v>41</v>
      </c>
      <c r="B238" s="4" t="s">
        <v>30</v>
      </c>
      <c r="C238" s="4" t="s">
        <v>549</v>
      </c>
      <c r="D238" s="4" t="s">
        <v>41</v>
      </c>
      <c r="E238" s="4">
        <v>3.2314200000000001E-2</v>
      </c>
      <c r="F238" s="4">
        <v>1.57544E-3</v>
      </c>
      <c r="G238" s="4">
        <v>1</v>
      </c>
      <c r="H238" s="4">
        <v>1</v>
      </c>
      <c r="I238" s="4">
        <v>1</v>
      </c>
      <c r="J238" s="4">
        <v>1</v>
      </c>
      <c r="K238" s="4" t="s">
        <v>518</v>
      </c>
      <c r="L238" s="4" t="s">
        <v>550</v>
      </c>
      <c r="M238" s="4" t="s">
        <v>41</v>
      </c>
      <c r="N238" s="4">
        <v>2</v>
      </c>
      <c r="O238" s="4">
        <v>2322.2564499999999</v>
      </c>
      <c r="P238" s="4" t="s">
        <v>30</v>
      </c>
      <c r="Q238" s="4" t="s">
        <v>30</v>
      </c>
      <c r="R238" s="4">
        <v>1.245E-3</v>
      </c>
      <c r="S238" s="4">
        <v>2.0979999999999999E-2</v>
      </c>
      <c r="T238" s="4">
        <v>2.17</v>
      </c>
    </row>
    <row r="239" spans="1:30" hidden="1" outlineLevel="1" collapsed="1" x14ac:dyDescent="0.2">
      <c r="A239" t="s">
        <v>41</v>
      </c>
      <c r="B239" s="4" t="s">
        <v>30</v>
      </c>
      <c r="C239" s="4" t="s">
        <v>551</v>
      </c>
      <c r="D239" s="4" t="s">
        <v>41</v>
      </c>
      <c r="E239" s="4">
        <v>2.9352E-5</v>
      </c>
      <c r="F239" s="4">
        <v>9.4156000000000003E-4</v>
      </c>
      <c r="G239" s="4">
        <v>1</v>
      </c>
      <c r="H239" s="4">
        <v>1</v>
      </c>
      <c r="I239" s="4">
        <v>1</v>
      </c>
      <c r="J239" s="4">
        <v>2</v>
      </c>
      <c r="K239" s="4" t="s">
        <v>518</v>
      </c>
      <c r="L239" s="4" t="s">
        <v>552</v>
      </c>
      <c r="M239" s="4" t="s">
        <v>41</v>
      </c>
      <c r="N239" s="4">
        <v>2</v>
      </c>
      <c r="O239" s="4">
        <v>1484.84312</v>
      </c>
      <c r="P239" s="4" t="s">
        <v>30</v>
      </c>
      <c r="Q239" s="4" t="s">
        <v>30</v>
      </c>
      <c r="R239" s="4">
        <v>7.6860000000000003E-4</v>
      </c>
      <c r="S239" s="4">
        <v>1.045E-5</v>
      </c>
      <c r="T239" s="4">
        <v>3.76</v>
      </c>
    </row>
    <row r="240" spans="1:30" hidden="1" outlineLevel="1" collapsed="1" x14ac:dyDescent="0.2">
      <c r="A240" t="s">
        <v>41</v>
      </c>
      <c r="B240" s="4" t="s">
        <v>30</v>
      </c>
      <c r="C240" s="4" t="s">
        <v>553</v>
      </c>
      <c r="D240" s="4" t="s">
        <v>41</v>
      </c>
      <c r="E240" s="4">
        <v>2.42805E-2</v>
      </c>
      <c r="F240" s="4">
        <v>9.4156000000000003E-4</v>
      </c>
      <c r="G240" s="4">
        <v>1</v>
      </c>
      <c r="H240" s="4">
        <v>1</v>
      </c>
      <c r="I240" s="4">
        <v>1</v>
      </c>
      <c r="J240" s="4">
        <v>2</v>
      </c>
      <c r="K240" s="4" t="s">
        <v>518</v>
      </c>
      <c r="L240" s="4" t="s">
        <v>554</v>
      </c>
      <c r="M240" s="4" t="s">
        <v>41</v>
      </c>
      <c r="N240" s="4">
        <v>0</v>
      </c>
      <c r="O240" s="4">
        <v>787.51101000000006</v>
      </c>
      <c r="P240" s="4" t="s">
        <v>30</v>
      </c>
      <c r="Q240" s="4" t="s">
        <v>30</v>
      </c>
      <c r="R240" s="4">
        <v>7.6860000000000003E-4</v>
      </c>
      <c r="S240" s="4">
        <v>1.5299999999999999E-2</v>
      </c>
      <c r="T240" s="4">
        <v>1.5</v>
      </c>
    </row>
    <row r="241" spans="1:20" hidden="1" outlineLevel="1" collapsed="1" x14ac:dyDescent="0.2">
      <c r="A241" t="s">
        <v>41</v>
      </c>
      <c r="B241" s="4" t="s">
        <v>30</v>
      </c>
      <c r="C241" s="4" t="s">
        <v>555</v>
      </c>
      <c r="D241" s="4" t="s">
        <v>556</v>
      </c>
      <c r="E241" s="4">
        <v>8.0156399999999994E-6</v>
      </c>
      <c r="F241" s="4">
        <v>9.4156000000000003E-4</v>
      </c>
      <c r="G241" s="4">
        <v>1</v>
      </c>
      <c r="H241" s="4">
        <v>1</v>
      </c>
      <c r="I241" s="4">
        <v>1</v>
      </c>
      <c r="J241" s="4">
        <v>1</v>
      </c>
      <c r="K241" s="4" t="s">
        <v>518</v>
      </c>
      <c r="L241" s="4" t="s">
        <v>557</v>
      </c>
      <c r="M241" s="4" t="s">
        <v>41</v>
      </c>
      <c r="N241" s="4">
        <v>2</v>
      </c>
      <c r="O241" s="4">
        <v>1778.01322</v>
      </c>
      <c r="P241" s="4" t="s">
        <v>30</v>
      </c>
      <c r="Q241" s="4" t="s">
        <v>30</v>
      </c>
      <c r="R241" s="4">
        <v>7.6860000000000003E-4</v>
      </c>
      <c r="S241" s="4">
        <v>2.5440000000000001E-6</v>
      </c>
      <c r="T241" s="4">
        <v>3.82</v>
      </c>
    </row>
    <row r="242" spans="1:20" hidden="1" outlineLevel="1" collapsed="1" x14ac:dyDescent="0.2">
      <c r="A242" t="s">
        <v>41</v>
      </c>
      <c r="B242" s="4" t="s">
        <v>30</v>
      </c>
      <c r="C242" s="4" t="s">
        <v>558</v>
      </c>
      <c r="D242" s="4" t="s">
        <v>41</v>
      </c>
      <c r="E242" s="4">
        <v>1.7024500000000001E-2</v>
      </c>
      <c r="F242" s="4">
        <v>9.4156000000000003E-4</v>
      </c>
      <c r="G242" s="4">
        <v>1</v>
      </c>
      <c r="H242" s="4">
        <v>1</v>
      </c>
      <c r="I242" s="4">
        <v>1</v>
      </c>
      <c r="J242" s="4">
        <v>1</v>
      </c>
      <c r="K242" s="4" t="s">
        <v>518</v>
      </c>
      <c r="L242" s="4" t="s">
        <v>559</v>
      </c>
      <c r="M242" s="4" t="s">
        <v>41</v>
      </c>
      <c r="N242" s="4">
        <v>0</v>
      </c>
      <c r="O242" s="4">
        <v>958.52039000000002</v>
      </c>
      <c r="P242" s="4" t="s">
        <v>30</v>
      </c>
      <c r="Q242" s="4" t="s">
        <v>30</v>
      </c>
      <c r="R242" s="4">
        <v>7.6860000000000003E-4</v>
      </c>
      <c r="S242" s="4">
        <v>1.043E-2</v>
      </c>
      <c r="T242" s="4">
        <v>1.77</v>
      </c>
    </row>
    <row r="243" spans="1:20" hidden="1" outlineLevel="1" collapsed="1" x14ac:dyDescent="0.2">
      <c r="A243" t="s">
        <v>41</v>
      </c>
      <c r="B243" s="4" t="s">
        <v>30</v>
      </c>
      <c r="C243" s="4" t="s">
        <v>560</v>
      </c>
      <c r="D243" s="4" t="s">
        <v>41</v>
      </c>
      <c r="E243" s="4">
        <v>6.2188300000000002E-2</v>
      </c>
      <c r="F243" s="4">
        <v>3.95853E-3</v>
      </c>
      <c r="G243" s="4">
        <v>1</v>
      </c>
      <c r="H243" s="4">
        <v>1</v>
      </c>
      <c r="I243" s="4">
        <v>1</v>
      </c>
      <c r="J243" s="4">
        <v>1</v>
      </c>
      <c r="K243" s="4" t="s">
        <v>518</v>
      </c>
      <c r="L243" s="4" t="s">
        <v>561</v>
      </c>
      <c r="M243" s="4" t="s">
        <v>41</v>
      </c>
      <c r="N243" s="4">
        <v>1</v>
      </c>
      <c r="O243" s="4">
        <v>1086.61535</v>
      </c>
      <c r="P243" s="4" t="s">
        <v>30</v>
      </c>
      <c r="Q243" s="4" t="s">
        <v>30</v>
      </c>
      <c r="R243" s="4">
        <v>3.026E-3</v>
      </c>
      <c r="S243" s="4">
        <v>4.2779999999999999E-2</v>
      </c>
      <c r="T243" s="4">
        <v>2.14</v>
      </c>
    </row>
    <row r="244" spans="1:20" hidden="1" outlineLevel="1" collapsed="1" x14ac:dyDescent="0.2">
      <c r="A244" t="s">
        <v>41</v>
      </c>
      <c r="B244" s="4" t="s">
        <v>30</v>
      </c>
      <c r="C244" s="4" t="s">
        <v>562</v>
      </c>
      <c r="D244" s="4" t="s">
        <v>41</v>
      </c>
      <c r="E244" s="4">
        <v>2.9030499999999999E-3</v>
      </c>
      <c r="F244" s="4">
        <v>9.4156000000000003E-4</v>
      </c>
      <c r="G244" s="4">
        <v>1</v>
      </c>
      <c r="H244" s="4">
        <v>1</v>
      </c>
      <c r="I244" s="4">
        <v>1</v>
      </c>
      <c r="J244" s="4">
        <v>1</v>
      </c>
      <c r="K244" s="4" t="s">
        <v>518</v>
      </c>
      <c r="L244" s="4" t="s">
        <v>563</v>
      </c>
      <c r="M244" s="4" t="s">
        <v>41</v>
      </c>
      <c r="N244" s="4">
        <v>2</v>
      </c>
      <c r="O244" s="4">
        <v>1285.7474299999999</v>
      </c>
      <c r="P244" s="4" t="s">
        <v>30</v>
      </c>
      <c r="Q244" s="4" t="s">
        <v>30</v>
      </c>
      <c r="R244" s="4">
        <v>7.6860000000000003E-4</v>
      </c>
      <c r="S244" s="4">
        <v>1.524E-3</v>
      </c>
      <c r="T244" s="4">
        <v>2.21</v>
      </c>
    </row>
    <row r="245" spans="1:20" hidden="1" outlineLevel="1" collapsed="1" x14ac:dyDescent="0.2">
      <c r="A245" t="s">
        <v>41</v>
      </c>
      <c r="B245" s="4" t="s">
        <v>30</v>
      </c>
      <c r="C245" s="4" t="s">
        <v>564</v>
      </c>
      <c r="D245" s="4" t="s">
        <v>41</v>
      </c>
      <c r="E245" s="4">
        <v>0.11486200000000001</v>
      </c>
      <c r="F245" s="4">
        <v>9.6284500000000002E-3</v>
      </c>
      <c r="G245" s="4">
        <v>1</v>
      </c>
      <c r="H245" s="4">
        <v>1</v>
      </c>
      <c r="I245" s="4">
        <v>1</v>
      </c>
      <c r="J245" s="4">
        <v>1</v>
      </c>
      <c r="K245" s="4" t="s">
        <v>518</v>
      </c>
      <c r="L245" s="4" t="s">
        <v>565</v>
      </c>
      <c r="M245" s="4" t="s">
        <v>41</v>
      </c>
      <c r="N245" s="4">
        <v>1</v>
      </c>
      <c r="O245" s="4">
        <v>1595.77991</v>
      </c>
      <c r="P245" s="4" t="s">
        <v>30</v>
      </c>
      <c r="Q245" s="4" t="s">
        <v>30</v>
      </c>
      <c r="R245" s="4">
        <v>7.2350000000000001E-3</v>
      </c>
      <c r="S245" s="4">
        <v>8.3470000000000003E-2</v>
      </c>
      <c r="T245" s="4">
        <v>1.89</v>
      </c>
    </row>
    <row r="246" spans="1:20" hidden="1" outlineLevel="1" collapsed="1" x14ac:dyDescent="0.2">
      <c r="A246" t="s">
        <v>41</v>
      </c>
      <c r="B246" s="4" t="s">
        <v>30</v>
      </c>
      <c r="C246" s="4" t="s">
        <v>566</v>
      </c>
      <c r="D246" s="4" t="s">
        <v>41</v>
      </c>
      <c r="E246" s="4">
        <v>7.3314599999999997E-3</v>
      </c>
      <c r="F246" s="4">
        <v>9.4156000000000003E-4</v>
      </c>
      <c r="G246" s="4">
        <v>1</v>
      </c>
      <c r="H246" s="4">
        <v>1</v>
      </c>
      <c r="I246" s="4">
        <v>1</v>
      </c>
      <c r="J246" s="4">
        <v>1</v>
      </c>
      <c r="K246" s="4" t="s">
        <v>518</v>
      </c>
      <c r="L246" s="4" t="s">
        <v>567</v>
      </c>
      <c r="M246" s="4" t="s">
        <v>41</v>
      </c>
      <c r="N246" s="4">
        <v>2</v>
      </c>
      <c r="O246" s="4">
        <v>1751.88102</v>
      </c>
      <c r="P246" s="4" t="s">
        <v>30</v>
      </c>
      <c r="Q246" s="4" t="s">
        <v>30</v>
      </c>
      <c r="R246" s="4">
        <v>7.6860000000000003E-4</v>
      </c>
      <c r="S246" s="4">
        <v>4.1700000000000001E-3</v>
      </c>
      <c r="T246" s="4">
        <v>1.8</v>
      </c>
    </row>
    <row r="247" spans="1:20" hidden="1" outlineLevel="1" collapsed="1" x14ac:dyDescent="0.2">
      <c r="A247" t="s">
        <v>41</v>
      </c>
      <c r="B247" s="4" t="s">
        <v>30</v>
      </c>
      <c r="C247" s="4" t="s">
        <v>568</v>
      </c>
      <c r="D247" s="4" t="s">
        <v>41</v>
      </c>
      <c r="E247" s="4">
        <v>5.7000099999999998E-2</v>
      </c>
      <c r="F247" s="4">
        <v>3.95853E-3</v>
      </c>
      <c r="G247" s="4">
        <v>1</v>
      </c>
      <c r="H247" s="4">
        <v>1</v>
      </c>
      <c r="I247" s="4">
        <v>1</v>
      </c>
      <c r="J247" s="4">
        <v>1</v>
      </c>
      <c r="K247" s="4" t="s">
        <v>518</v>
      </c>
      <c r="L247" s="4" t="s">
        <v>569</v>
      </c>
      <c r="M247" s="4" t="s">
        <v>41</v>
      </c>
      <c r="N247" s="4">
        <v>1</v>
      </c>
      <c r="O247" s="4">
        <v>1102.6102599999999</v>
      </c>
      <c r="P247" s="4" t="s">
        <v>30</v>
      </c>
      <c r="Q247" s="4" t="s">
        <v>30</v>
      </c>
      <c r="R247" s="4">
        <v>3.026E-3</v>
      </c>
      <c r="S247" s="4">
        <v>3.8890000000000001E-2</v>
      </c>
      <c r="T247" s="4">
        <v>1.87</v>
      </c>
    </row>
    <row r="248" spans="1:20" hidden="1" outlineLevel="1" collapsed="1" x14ac:dyDescent="0.2">
      <c r="A248" t="s">
        <v>41</v>
      </c>
      <c r="B248" s="4" t="s">
        <v>30</v>
      </c>
      <c r="C248" s="4" t="s">
        <v>570</v>
      </c>
      <c r="D248" s="4" t="s">
        <v>41</v>
      </c>
      <c r="E248" s="4">
        <v>1.6793300000000001E-2</v>
      </c>
      <c r="F248" s="4">
        <v>9.4156000000000003E-4</v>
      </c>
      <c r="G248" s="4">
        <v>1</v>
      </c>
      <c r="H248" s="4">
        <v>1</v>
      </c>
      <c r="I248" s="4">
        <v>1</v>
      </c>
      <c r="J248" s="4">
        <v>1</v>
      </c>
      <c r="K248" s="4" t="s">
        <v>518</v>
      </c>
      <c r="L248" s="4" t="s">
        <v>571</v>
      </c>
      <c r="M248" s="4" t="s">
        <v>41</v>
      </c>
      <c r="N248" s="4">
        <v>0</v>
      </c>
      <c r="O248" s="4">
        <v>1911.99567</v>
      </c>
      <c r="P248" s="4" t="s">
        <v>30</v>
      </c>
      <c r="Q248" s="4" t="s">
        <v>30</v>
      </c>
      <c r="R248" s="4">
        <v>7.6860000000000003E-4</v>
      </c>
      <c r="S248" s="4">
        <v>1.03E-2</v>
      </c>
      <c r="T248" s="4">
        <v>2.77</v>
      </c>
    </row>
    <row r="249" spans="1:20" hidden="1" outlineLevel="1" collapsed="1" x14ac:dyDescent="0.2">
      <c r="A249" t="s">
        <v>41</v>
      </c>
      <c r="B249" s="4" t="s">
        <v>30</v>
      </c>
      <c r="C249" s="4" t="s">
        <v>572</v>
      </c>
      <c r="D249" s="4" t="s">
        <v>41</v>
      </c>
      <c r="E249" s="4">
        <v>2.74039E-5</v>
      </c>
      <c r="F249" s="4">
        <v>9.4156000000000003E-4</v>
      </c>
      <c r="G249" s="4">
        <v>1</v>
      </c>
      <c r="H249" s="4">
        <v>1</v>
      </c>
      <c r="I249" s="4">
        <v>1</v>
      </c>
      <c r="J249" s="4">
        <v>4</v>
      </c>
      <c r="K249" s="4" t="s">
        <v>518</v>
      </c>
      <c r="L249" s="4" t="s">
        <v>573</v>
      </c>
      <c r="M249" s="4" t="s">
        <v>41</v>
      </c>
      <c r="N249" s="4">
        <v>0</v>
      </c>
      <c r="O249" s="4">
        <v>1362.68211</v>
      </c>
      <c r="P249" s="4" t="s">
        <v>30</v>
      </c>
      <c r="Q249" s="4" t="s">
        <v>30</v>
      </c>
      <c r="R249" s="4">
        <v>7.6860000000000003E-4</v>
      </c>
      <c r="S249" s="4">
        <v>9.6830000000000003E-6</v>
      </c>
      <c r="T249" s="4">
        <v>2.76</v>
      </c>
    </row>
    <row r="250" spans="1:20" hidden="1" outlineLevel="1" collapsed="1" x14ac:dyDescent="0.2">
      <c r="A250" t="s">
        <v>41</v>
      </c>
      <c r="B250" s="4" t="s">
        <v>30</v>
      </c>
      <c r="C250" s="4" t="s">
        <v>572</v>
      </c>
      <c r="D250" s="4" t="s">
        <v>346</v>
      </c>
      <c r="E250" s="4">
        <v>3.7168800000000001E-3</v>
      </c>
      <c r="F250" s="4">
        <v>9.4156000000000003E-4</v>
      </c>
      <c r="G250" s="4">
        <v>1</v>
      </c>
      <c r="H250" s="4">
        <v>1</v>
      </c>
      <c r="I250" s="4">
        <v>1</v>
      </c>
      <c r="J250" s="4">
        <v>7</v>
      </c>
      <c r="K250" s="4" t="s">
        <v>518</v>
      </c>
      <c r="L250" s="4" t="s">
        <v>573</v>
      </c>
      <c r="M250" s="4" t="s">
        <v>41</v>
      </c>
      <c r="N250" s="4">
        <v>0</v>
      </c>
      <c r="O250" s="4">
        <v>1378.6770200000001</v>
      </c>
      <c r="P250" s="4" t="s">
        <v>30</v>
      </c>
      <c r="Q250" s="4" t="s">
        <v>30</v>
      </c>
      <c r="R250" s="4">
        <v>7.6860000000000003E-4</v>
      </c>
      <c r="S250" s="4">
        <v>2.0010000000000002E-3</v>
      </c>
      <c r="T250" s="4">
        <v>1.44</v>
      </c>
    </row>
    <row r="251" spans="1:20" hidden="1" outlineLevel="1" collapsed="1" x14ac:dyDescent="0.2">
      <c r="A251" t="s">
        <v>41</v>
      </c>
      <c r="B251" s="4" t="s">
        <v>30</v>
      </c>
      <c r="C251" s="4" t="s">
        <v>574</v>
      </c>
      <c r="D251" s="4" t="s">
        <v>41</v>
      </c>
      <c r="E251" s="4">
        <v>9.5449700000000001E-4</v>
      </c>
      <c r="F251" s="4">
        <v>9.4156000000000003E-4</v>
      </c>
      <c r="G251" s="4">
        <v>1</v>
      </c>
      <c r="H251" s="4">
        <v>1</v>
      </c>
      <c r="I251" s="4">
        <v>1</v>
      </c>
      <c r="J251" s="4">
        <v>1</v>
      </c>
      <c r="K251" s="4" t="s">
        <v>518</v>
      </c>
      <c r="L251" s="4" t="s">
        <v>575</v>
      </c>
      <c r="M251" s="4" t="s">
        <v>41</v>
      </c>
      <c r="N251" s="4">
        <v>1</v>
      </c>
      <c r="O251" s="4">
        <v>1496.79684</v>
      </c>
      <c r="P251" s="4" t="s">
        <v>30</v>
      </c>
      <c r="Q251" s="4" t="s">
        <v>30</v>
      </c>
      <c r="R251" s="4">
        <v>7.6860000000000003E-4</v>
      </c>
      <c r="S251" s="4">
        <v>4.548E-4</v>
      </c>
      <c r="T251" s="4">
        <v>3.09</v>
      </c>
    </row>
    <row r="252" spans="1:20" hidden="1" outlineLevel="1" collapsed="1" x14ac:dyDescent="0.2">
      <c r="A252" t="s">
        <v>41</v>
      </c>
      <c r="B252" s="4" t="s">
        <v>30</v>
      </c>
      <c r="C252" s="4" t="s">
        <v>576</v>
      </c>
      <c r="D252" s="4" t="s">
        <v>41</v>
      </c>
      <c r="E252" s="4">
        <v>6.1761400000000001E-3</v>
      </c>
      <c r="F252" s="4">
        <v>9.4156000000000003E-4</v>
      </c>
      <c r="G252" s="4">
        <v>1</v>
      </c>
      <c r="H252" s="4">
        <v>1</v>
      </c>
      <c r="I252" s="4">
        <v>1</v>
      </c>
      <c r="J252" s="4">
        <v>7</v>
      </c>
      <c r="K252" s="4" t="s">
        <v>518</v>
      </c>
      <c r="L252" s="4" t="s">
        <v>577</v>
      </c>
      <c r="M252" s="4" t="s">
        <v>41</v>
      </c>
      <c r="N252" s="4">
        <v>1</v>
      </c>
      <c r="O252" s="4">
        <v>1683.8184200000001</v>
      </c>
      <c r="P252" s="4" t="s">
        <v>30</v>
      </c>
      <c r="Q252" s="4" t="s">
        <v>30</v>
      </c>
      <c r="R252" s="4">
        <v>7.6860000000000003E-4</v>
      </c>
      <c r="S252" s="4">
        <v>3.4650000000000002E-3</v>
      </c>
      <c r="T252" s="4">
        <v>2.27</v>
      </c>
    </row>
    <row r="253" spans="1:20" hidden="1" outlineLevel="1" collapsed="1" x14ac:dyDescent="0.2">
      <c r="A253" t="s">
        <v>41</v>
      </c>
      <c r="B253" s="4" t="s">
        <v>30</v>
      </c>
      <c r="C253" s="4" t="s">
        <v>578</v>
      </c>
      <c r="D253" s="4" t="s">
        <v>347</v>
      </c>
      <c r="E253" s="4">
        <v>8.0392599999999995E-4</v>
      </c>
      <c r="F253" s="4">
        <v>9.4156000000000003E-4</v>
      </c>
      <c r="G253" s="4">
        <v>1</v>
      </c>
      <c r="H253" s="4">
        <v>1</v>
      </c>
      <c r="I253" s="4">
        <v>1</v>
      </c>
      <c r="J253" s="4">
        <v>1</v>
      </c>
      <c r="K253" s="4" t="s">
        <v>518</v>
      </c>
      <c r="L253" s="4" t="s">
        <v>579</v>
      </c>
      <c r="M253" s="4" t="s">
        <v>580</v>
      </c>
      <c r="N253" s="4">
        <v>0</v>
      </c>
      <c r="O253" s="4">
        <v>1267.5929699999999</v>
      </c>
      <c r="P253" s="4" t="s">
        <v>30</v>
      </c>
      <c r="Q253" s="4" t="s">
        <v>30</v>
      </c>
      <c r="R253" s="4">
        <v>7.6860000000000003E-4</v>
      </c>
      <c r="S253" s="4">
        <v>3.7889999999999999E-4</v>
      </c>
      <c r="T253" s="4">
        <v>2.96</v>
      </c>
    </row>
    <row r="254" spans="1:20" hidden="1" outlineLevel="1" collapsed="1" x14ac:dyDescent="0.2">
      <c r="A254" t="s">
        <v>41</v>
      </c>
      <c r="B254" s="4" t="s">
        <v>30</v>
      </c>
      <c r="C254" s="4" t="s">
        <v>581</v>
      </c>
      <c r="D254" s="4" t="s">
        <v>41</v>
      </c>
      <c r="E254" s="4">
        <v>1.78589E-2</v>
      </c>
      <c r="F254" s="4">
        <v>9.4156000000000003E-4</v>
      </c>
      <c r="G254" s="4">
        <v>1</v>
      </c>
      <c r="H254" s="4">
        <v>1</v>
      </c>
      <c r="I254" s="4">
        <v>1</v>
      </c>
      <c r="J254" s="4">
        <v>1</v>
      </c>
      <c r="K254" s="4" t="s">
        <v>518</v>
      </c>
      <c r="L254" s="4" t="s">
        <v>582</v>
      </c>
      <c r="M254" s="4" t="s">
        <v>41</v>
      </c>
      <c r="N254" s="4">
        <v>2</v>
      </c>
      <c r="O254" s="4">
        <v>1618.89113</v>
      </c>
      <c r="P254" s="4" t="s">
        <v>30</v>
      </c>
      <c r="Q254" s="4" t="s">
        <v>30</v>
      </c>
      <c r="R254" s="4">
        <v>7.6860000000000003E-4</v>
      </c>
      <c r="S254" s="4">
        <v>1.095E-2</v>
      </c>
      <c r="T254" s="4">
        <v>1.85</v>
      </c>
    </row>
    <row r="255" spans="1:20" hidden="1" outlineLevel="1" collapsed="1" x14ac:dyDescent="0.2">
      <c r="A255" t="s">
        <v>41</v>
      </c>
      <c r="B255" s="4" t="s">
        <v>30</v>
      </c>
      <c r="C255" s="4" t="s">
        <v>581</v>
      </c>
      <c r="D255" s="4" t="s">
        <v>583</v>
      </c>
      <c r="E255" s="4">
        <v>2.36273E-2</v>
      </c>
      <c r="F255" s="4">
        <v>9.4156000000000003E-4</v>
      </c>
      <c r="G255" s="4">
        <v>1</v>
      </c>
      <c r="H255" s="4">
        <v>1</v>
      </c>
      <c r="I255" s="4">
        <v>1</v>
      </c>
      <c r="J255" s="4">
        <v>1</v>
      </c>
      <c r="K255" s="4" t="s">
        <v>518</v>
      </c>
      <c r="L255" s="4" t="s">
        <v>582</v>
      </c>
      <c r="M255" s="4" t="s">
        <v>584</v>
      </c>
      <c r="N255" s="4">
        <v>2</v>
      </c>
      <c r="O255" s="4">
        <v>1698.8574599999999</v>
      </c>
      <c r="P255" s="4" t="s">
        <v>30</v>
      </c>
      <c r="Q255" s="4" t="s">
        <v>30</v>
      </c>
      <c r="R255" s="4">
        <v>7.6860000000000003E-4</v>
      </c>
      <c r="S255" s="4">
        <v>1.4919999999999999E-2</v>
      </c>
      <c r="T255" s="4">
        <v>2.73</v>
      </c>
    </row>
    <row r="256" spans="1:20" hidden="1" outlineLevel="1" collapsed="1" x14ac:dyDescent="0.2">
      <c r="A256" t="s">
        <v>41</v>
      </c>
      <c r="B256" s="4" t="s">
        <v>30</v>
      </c>
      <c r="C256" s="4" t="s">
        <v>585</v>
      </c>
      <c r="D256" s="4" t="s">
        <v>41</v>
      </c>
      <c r="E256" s="4">
        <v>5.1882400000000002E-2</v>
      </c>
      <c r="F256" s="4">
        <v>3.61743E-3</v>
      </c>
      <c r="G256" s="4">
        <v>1</v>
      </c>
      <c r="H256" s="4">
        <v>1</v>
      </c>
      <c r="I256" s="4">
        <v>1</v>
      </c>
      <c r="J256" s="4">
        <v>1</v>
      </c>
      <c r="K256" s="4" t="s">
        <v>518</v>
      </c>
      <c r="L256" s="4" t="s">
        <v>586</v>
      </c>
      <c r="M256" s="4" t="s">
        <v>41</v>
      </c>
      <c r="N256" s="4">
        <v>1</v>
      </c>
      <c r="O256" s="4">
        <v>943.61212</v>
      </c>
      <c r="P256" s="4" t="s">
        <v>30</v>
      </c>
      <c r="Q256" s="4" t="s">
        <v>30</v>
      </c>
      <c r="R256" s="4">
        <v>2.7789999999999998E-3</v>
      </c>
      <c r="S256" s="4">
        <v>3.5150000000000001E-2</v>
      </c>
      <c r="T256" s="4">
        <v>1.94</v>
      </c>
    </row>
    <row r="257" spans="1:30" hidden="1" outlineLevel="1" collapsed="1" x14ac:dyDescent="0.2">
      <c r="A257" t="s">
        <v>41</v>
      </c>
      <c r="B257" s="4" t="s">
        <v>30</v>
      </c>
      <c r="C257" s="4" t="s">
        <v>587</v>
      </c>
      <c r="D257" s="4" t="s">
        <v>588</v>
      </c>
      <c r="E257" s="4">
        <v>4.0145100000000003E-2</v>
      </c>
      <c r="F257" s="4">
        <v>1.57544E-3</v>
      </c>
      <c r="G257" s="4">
        <v>1</v>
      </c>
      <c r="H257" s="4">
        <v>1</v>
      </c>
      <c r="I257" s="4">
        <v>1</v>
      </c>
      <c r="J257" s="4">
        <v>1</v>
      </c>
      <c r="K257" s="4" t="s">
        <v>518</v>
      </c>
      <c r="L257" s="4" t="s">
        <v>589</v>
      </c>
      <c r="M257" s="4" t="s">
        <v>590</v>
      </c>
      <c r="N257" s="4">
        <v>1</v>
      </c>
      <c r="O257" s="4">
        <v>2148.0631100000001</v>
      </c>
      <c r="P257" s="4" t="s">
        <v>30</v>
      </c>
      <c r="Q257" s="4" t="s">
        <v>30</v>
      </c>
      <c r="R257" s="4">
        <v>1.245E-3</v>
      </c>
      <c r="S257" s="4">
        <v>2.6540000000000001E-2</v>
      </c>
      <c r="T257" s="4">
        <v>2.37</v>
      </c>
    </row>
    <row r="258" spans="1:30" hidden="1" outlineLevel="1" collapsed="1" x14ac:dyDescent="0.2">
      <c r="A258" t="s">
        <v>41</v>
      </c>
      <c r="B258" s="4" t="s">
        <v>30</v>
      </c>
      <c r="C258" s="4" t="s">
        <v>591</v>
      </c>
      <c r="D258" s="4" t="s">
        <v>41</v>
      </c>
      <c r="E258" s="4">
        <v>2.7859E-3</v>
      </c>
      <c r="F258" s="4">
        <v>9.4156000000000003E-4</v>
      </c>
      <c r="G258" s="4">
        <v>1</v>
      </c>
      <c r="H258" s="4">
        <v>1</v>
      </c>
      <c r="I258" s="4">
        <v>1</v>
      </c>
      <c r="J258" s="4">
        <v>9</v>
      </c>
      <c r="K258" s="4" t="s">
        <v>518</v>
      </c>
      <c r="L258" s="4" t="s">
        <v>592</v>
      </c>
      <c r="M258" s="4" t="s">
        <v>41</v>
      </c>
      <c r="N258" s="4">
        <v>1</v>
      </c>
      <c r="O258" s="4">
        <v>1141.6476500000001</v>
      </c>
      <c r="P258" s="4" t="s">
        <v>30</v>
      </c>
      <c r="Q258" s="4" t="s">
        <v>30</v>
      </c>
      <c r="R258" s="4">
        <v>7.6860000000000003E-4</v>
      </c>
      <c r="S258" s="4">
        <v>1.4580000000000001E-3</v>
      </c>
      <c r="T258" s="4">
        <v>3.04</v>
      </c>
    </row>
    <row r="259" spans="1:30" hidden="1" outlineLevel="1" collapsed="1" x14ac:dyDescent="0.2">
      <c r="A259" t="s">
        <v>41</v>
      </c>
      <c r="B259" s="4" t="s">
        <v>30</v>
      </c>
      <c r="C259" s="4" t="s">
        <v>593</v>
      </c>
      <c r="D259" s="4" t="s">
        <v>41</v>
      </c>
      <c r="E259" s="4">
        <v>7.0130200000000004E-2</v>
      </c>
      <c r="F259" s="4">
        <v>4.8908199999999997E-3</v>
      </c>
      <c r="G259" s="4">
        <v>1</v>
      </c>
      <c r="H259" s="4">
        <v>1</v>
      </c>
      <c r="I259" s="4">
        <v>1</v>
      </c>
      <c r="J259" s="4">
        <v>1</v>
      </c>
      <c r="K259" s="4" t="s">
        <v>518</v>
      </c>
      <c r="L259" s="4" t="s">
        <v>594</v>
      </c>
      <c r="M259" s="4" t="s">
        <v>41</v>
      </c>
      <c r="N259" s="4">
        <v>2</v>
      </c>
      <c r="O259" s="4">
        <v>2485.3119200000001</v>
      </c>
      <c r="P259" s="4" t="s">
        <v>30</v>
      </c>
      <c r="Q259" s="4" t="s">
        <v>30</v>
      </c>
      <c r="R259" s="4">
        <v>3.7160000000000001E-3</v>
      </c>
      <c r="S259" s="4">
        <v>4.8710000000000003E-2</v>
      </c>
      <c r="T259" s="4">
        <v>2.78</v>
      </c>
    </row>
    <row r="260" spans="1:30" hidden="1" outlineLevel="1" collapsed="1" x14ac:dyDescent="0.2">
      <c r="A260" t="s">
        <v>41</v>
      </c>
      <c r="B260" s="4" t="s">
        <v>30</v>
      </c>
      <c r="C260" s="4" t="s">
        <v>595</v>
      </c>
      <c r="D260" s="4" t="s">
        <v>41</v>
      </c>
      <c r="E260" s="4">
        <v>7.5574400000000003E-4</v>
      </c>
      <c r="F260" s="4">
        <v>9.4156000000000003E-4</v>
      </c>
      <c r="G260" s="4">
        <v>1</v>
      </c>
      <c r="H260" s="4">
        <v>1</v>
      </c>
      <c r="I260" s="4">
        <v>1</v>
      </c>
      <c r="J260" s="4">
        <v>1</v>
      </c>
      <c r="K260" s="4" t="s">
        <v>518</v>
      </c>
      <c r="L260" s="4" t="s">
        <v>596</v>
      </c>
      <c r="M260" s="4" t="s">
        <v>41</v>
      </c>
      <c r="N260" s="4">
        <v>1</v>
      </c>
      <c r="O260" s="4">
        <v>1014.59422</v>
      </c>
      <c r="P260" s="4" t="s">
        <v>30</v>
      </c>
      <c r="Q260" s="4" t="s">
        <v>30</v>
      </c>
      <c r="R260" s="4">
        <v>7.6860000000000003E-4</v>
      </c>
      <c r="S260" s="4">
        <v>3.5429999999999999E-4</v>
      </c>
      <c r="T260" s="4">
        <v>2.73</v>
      </c>
    </row>
    <row r="261" spans="1:30" hidden="1" outlineLevel="1" collapsed="1" x14ac:dyDescent="0.2">
      <c r="A261" t="s">
        <v>41</v>
      </c>
      <c r="B261" s="4" t="s">
        <v>30</v>
      </c>
      <c r="C261" s="4" t="s">
        <v>597</v>
      </c>
      <c r="D261" s="4" t="s">
        <v>41</v>
      </c>
      <c r="E261" s="4">
        <v>6.6602099999999997E-3</v>
      </c>
      <c r="F261" s="4">
        <v>9.4156000000000003E-4</v>
      </c>
      <c r="G261" s="4">
        <v>1</v>
      </c>
      <c r="H261" s="4">
        <v>1</v>
      </c>
      <c r="I261" s="4">
        <v>1</v>
      </c>
      <c r="J261" s="4">
        <v>1</v>
      </c>
      <c r="K261" s="4" t="s">
        <v>518</v>
      </c>
      <c r="L261" s="4" t="s">
        <v>598</v>
      </c>
      <c r="M261" s="4" t="s">
        <v>41</v>
      </c>
      <c r="N261" s="4">
        <v>1</v>
      </c>
      <c r="O261" s="4">
        <v>1217.66707</v>
      </c>
      <c r="P261" s="4" t="s">
        <v>30</v>
      </c>
      <c r="Q261" s="4" t="s">
        <v>30</v>
      </c>
      <c r="R261" s="4">
        <v>7.6860000000000003E-4</v>
      </c>
      <c r="S261" s="4">
        <v>3.7659999999999998E-3</v>
      </c>
      <c r="T261" s="4">
        <v>2.64</v>
      </c>
    </row>
    <row r="262" spans="1:30" hidden="1" outlineLevel="1" collapsed="1" x14ac:dyDescent="0.2">
      <c r="A262" t="s">
        <v>41</v>
      </c>
      <c r="B262" s="4" t="s">
        <v>30</v>
      </c>
      <c r="C262" s="4" t="s">
        <v>599</v>
      </c>
      <c r="D262" s="4" t="s">
        <v>41</v>
      </c>
      <c r="E262" s="4">
        <v>1.4848E-2</v>
      </c>
      <c r="F262" s="4">
        <v>9.4156000000000003E-4</v>
      </c>
      <c r="G262" s="4">
        <v>1</v>
      </c>
      <c r="H262" s="4">
        <v>1</v>
      </c>
      <c r="I262" s="4">
        <v>1</v>
      </c>
      <c r="J262" s="4">
        <v>1</v>
      </c>
      <c r="K262" s="4" t="s">
        <v>518</v>
      </c>
      <c r="L262" s="4" t="s">
        <v>600</v>
      </c>
      <c r="M262" s="4" t="s">
        <v>41</v>
      </c>
      <c r="N262" s="4">
        <v>2</v>
      </c>
      <c r="O262" s="4">
        <v>1345.7620300000001</v>
      </c>
      <c r="P262" s="4" t="s">
        <v>30</v>
      </c>
      <c r="Q262" s="4" t="s">
        <v>30</v>
      </c>
      <c r="R262" s="4">
        <v>7.6860000000000003E-4</v>
      </c>
      <c r="S262" s="4">
        <v>8.9929999999999993E-3</v>
      </c>
      <c r="T262" s="4">
        <v>2.5499999999999998</v>
      </c>
    </row>
    <row r="263" spans="1:30" collapsed="1" x14ac:dyDescent="0.2">
      <c r="A263" s="3" t="s">
        <v>30</v>
      </c>
      <c r="B263" s="3" t="s">
        <v>31</v>
      </c>
      <c r="C263" s="3" t="s">
        <v>601</v>
      </c>
      <c r="D263" s="3" t="s">
        <v>602</v>
      </c>
      <c r="E263" s="3">
        <v>0</v>
      </c>
      <c r="F263" s="3">
        <v>70.986999999999995</v>
      </c>
      <c r="G263" s="3">
        <v>37</v>
      </c>
      <c r="H263" s="3">
        <v>24</v>
      </c>
      <c r="I263" s="3">
        <v>24</v>
      </c>
      <c r="J263" s="3">
        <v>40</v>
      </c>
      <c r="K263" s="3">
        <v>24</v>
      </c>
      <c r="L263" s="3">
        <v>451</v>
      </c>
      <c r="M263" s="3">
        <v>52.9</v>
      </c>
      <c r="N263" s="3">
        <v>4.6100000000000003</v>
      </c>
      <c r="O263" s="3">
        <v>69.180000000000007</v>
      </c>
      <c r="P263" s="3">
        <v>24</v>
      </c>
      <c r="Q263" s="3" t="s">
        <v>34</v>
      </c>
      <c r="R263" s="3" t="s">
        <v>520</v>
      </c>
      <c r="S263" s="3" t="s">
        <v>36</v>
      </c>
      <c r="T263" s="3" t="s">
        <v>603</v>
      </c>
      <c r="U263" s="3" t="s">
        <v>604</v>
      </c>
      <c r="V263" s="3" t="s">
        <v>601</v>
      </c>
      <c r="W263" s="3" t="s">
        <v>605</v>
      </c>
      <c r="X263" s="3" t="s">
        <v>606</v>
      </c>
      <c r="Y263" s="3" t="s">
        <v>41</v>
      </c>
      <c r="Z263" s="3" t="s">
        <v>41</v>
      </c>
      <c r="AA263" s="3">
        <v>0</v>
      </c>
      <c r="AB263" s="3" t="s">
        <v>30</v>
      </c>
      <c r="AC263" s="3">
        <v>1</v>
      </c>
      <c r="AD263" s="3" t="s">
        <v>41</v>
      </c>
    </row>
    <row r="264" spans="1:30" hidden="1" outlineLevel="1" collapsed="1" x14ac:dyDescent="0.2">
      <c r="A264" t="s">
        <v>41</v>
      </c>
      <c r="B264" s="2" t="s">
        <v>43</v>
      </c>
      <c r="C264" s="2" t="s">
        <v>44</v>
      </c>
      <c r="D264" s="2" t="s">
        <v>29</v>
      </c>
      <c r="E264" s="2" t="s">
        <v>45</v>
      </c>
      <c r="F264" s="2" t="s">
        <v>46</v>
      </c>
      <c r="G264" s="2" t="s">
        <v>28</v>
      </c>
      <c r="H264" s="2" t="s">
        <v>47</v>
      </c>
      <c r="I264" s="2" t="s">
        <v>8</v>
      </c>
      <c r="J264" s="2" t="s">
        <v>9</v>
      </c>
      <c r="K264" s="2" t="s">
        <v>48</v>
      </c>
      <c r="L264" s="2" t="s">
        <v>49</v>
      </c>
      <c r="M264" s="2" t="s">
        <v>50</v>
      </c>
      <c r="N264" s="2" t="s">
        <v>51</v>
      </c>
      <c r="O264" s="2" t="s">
        <v>52</v>
      </c>
      <c r="P264" s="2" t="s">
        <v>27</v>
      </c>
      <c r="Q264" s="2" t="s">
        <v>53</v>
      </c>
      <c r="R264" s="2" t="s">
        <v>54</v>
      </c>
      <c r="S264" s="2" t="s">
        <v>55</v>
      </c>
      <c r="T264" s="2" t="s">
        <v>56</v>
      </c>
    </row>
    <row r="265" spans="1:30" hidden="1" outlineLevel="1" collapsed="1" x14ac:dyDescent="0.2">
      <c r="A265" t="s">
        <v>41</v>
      </c>
      <c r="B265" s="4" t="s">
        <v>30</v>
      </c>
      <c r="C265" s="4" t="s">
        <v>607</v>
      </c>
      <c r="D265" s="4" t="s">
        <v>41</v>
      </c>
      <c r="E265" s="4">
        <v>2.0195600000000001E-2</v>
      </c>
      <c r="F265" s="4">
        <v>9.4156000000000003E-4</v>
      </c>
      <c r="G265" s="4">
        <v>1</v>
      </c>
      <c r="H265" s="4">
        <v>1</v>
      </c>
      <c r="I265" s="4">
        <v>1</v>
      </c>
      <c r="J265" s="4">
        <v>1</v>
      </c>
      <c r="K265" s="4" t="s">
        <v>601</v>
      </c>
      <c r="L265" s="4" t="s">
        <v>608</v>
      </c>
      <c r="M265" s="4" t="s">
        <v>41</v>
      </c>
      <c r="N265" s="4">
        <v>0</v>
      </c>
      <c r="O265" s="4">
        <v>865.43016999999998</v>
      </c>
      <c r="P265" s="4" t="s">
        <v>30</v>
      </c>
      <c r="Q265" s="4" t="s">
        <v>30</v>
      </c>
      <c r="R265" s="4">
        <v>7.6860000000000003E-4</v>
      </c>
      <c r="S265" s="4">
        <v>1.2540000000000001E-2</v>
      </c>
      <c r="T265" s="4">
        <v>1.72</v>
      </c>
    </row>
    <row r="266" spans="1:30" hidden="1" outlineLevel="1" collapsed="1" x14ac:dyDescent="0.2">
      <c r="A266" t="s">
        <v>41</v>
      </c>
      <c r="B266" s="4" t="s">
        <v>30</v>
      </c>
      <c r="C266" s="4" t="s">
        <v>609</v>
      </c>
      <c r="D266" s="4" t="s">
        <v>41</v>
      </c>
      <c r="E266" s="4">
        <v>4.6297899999999999E-3</v>
      </c>
      <c r="F266" s="4">
        <v>9.4156000000000003E-4</v>
      </c>
      <c r="G266" s="4">
        <v>1</v>
      </c>
      <c r="H266" s="4">
        <v>1</v>
      </c>
      <c r="I266" s="4">
        <v>1</v>
      </c>
      <c r="J266" s="4">
        <v>1</v>
      </c>
      <c r="K266" s="4" t="s">
        <v>601</v>
      </c>
      <c r="L266" s="4" t="s">
        <v>610</v>
      </c>
      <c r="M266" s="4" t="s">
        <v>41</v>
      </c>
      <c r="N266" s="4">
        <v>0</v>
      </c>
      <c r="O266" s="4">
        <v>872.50876000000005</v>
      </c>
      <c r="P266" s="4" t="s">
        <v>30</v>
      </c>
      <c r="Q266" s="4" t="s">
        <v>30</v>
      </c>
      <c r="R266" s="4">
        <v>7.6860000000000003E-4</v>
      </c>
      <c r="S266" s="4">
        <v>2.5240000000000002E-3</v>
      </c>
      <c r="T266" s="4">
        <v>1.68</v>
      </c>
    </row>
    <row r="267" spans="1:30" hidden="1" outlineLevel="1" collapsed="1" x14ac:dyDescent="0.2">
      <c r="A267" t="s">
        <v>41</v>
      </c>
      <c r="B267" s="4" t="s">
        <v>30</v>
      </c>
      <c r="C267" s="4" t="s">
        <v>611</v>
      </c>
      <c r="D267" s="4" t="s">
        <v>41</v>
      </c>
      <c r="E267" s="4">
        <v>2.99864E-2</v>
      </c>
      <c r="F267" s="4">
        <v>1.57544E-3</v>
      </c>
      <c r="G267" s="4">
        <v>1</v>
      </c>
      <c r="H267" s="4">
        <v>1</v>
      </c>
      <c r="I267" s="4">
        <v>1</v>
      </c>
      <c r="J267" s="4">
        <v>1</v>
      </c>
      <c r="K267" s="4" t="s">
        <v>601</v>
      </c>
      <c r="L267" s="4" t="s">
        <v>612</v>
      </c>
      <c r="M267" s="4" t="s">
        <v>41</v>
      </c>
      <c r="N267" s="4">
        <v>0</v>
      </c>
      <c r="O267" s="4">
        <v>1113.62625</v>
      </c>
      <c r="P267" s="4" t="s">
        <v>30</v>
      </c>
      <c r="Q267" s="4" t="s">
        <v>30</v>
      </c>
      <c r="R267" s="4">
        <v>1.245E-3</v>
      </c>
      <c r="S267" s="4">
        <v>1.925E-2</v>
      </c>
      <c r="T267" s="4">
        <v>1.42</v>
      </c>
    </row>
    <row r="268" spans="1:30" hidden="1" outlineLevel="1" collapsed="1" x14ac:dyDescent="0.2">
      <c r="A268" t="s">
        <v>41</v>
      </c>
      <c r="B268" s="4" t="s">
        <v>30</v>
      </c>
      <c r="C268" s="4" t="s">
        <v>613</v>
      </c>
      <c r="D268" s="4" t="s">
        <v>41</v>
      </c>
      <c r="E268" s="4">
        <v>2.0537400000000001E-5</v>
      </c>
      <c r="F268" s="4">
        <v>9.4156000000000003E-4</v>
      </c>
      <c r="G268" s="4">
        <v>1</v>
      </c>
      <c r="H268" s="4">
        <v>1</v>
      </c>
      <c r="I268" s="4">
        <v>1</v>
      </c>
      <c r="J268" s="4">
        <v>2</v>
      </c>
      <c r="K268" s="4" t="s">
        <v>601</v>
      </c>
      <c r="L268" s="4" t="s">
        <v>614</v>
      </c>
      <c r="M268" s="4" t="s">
        <v>41</v>
      </c>
      <c r="N268" s="4">
        <v>2</v>
      </c>
      <c r="O268" s="4">
        <v>1388.7743700000001</v>
      </c>
      <c r="P268" s="4" t="s">
        <v>30</v>
      </c>
      <c r="Q268" s="4" t="s">
        <v>30</v>
      </c>
      <c r="R268" s="4">
        <v>7.6860000000000003E-4</v>
      </c>
      <c r="S268" s="4">
        <v>7.0650000000000001E-6</v>
      </c>
      <c r="T268" s="4">
        <v>4.2699999999999996</v>
      </c>
    </row>
    <row r="269" spans="1:30" hidden="1" outlineLevel="1" collapsed="1" x14ac:dyDescent="0.2">
      <c r="A269" t="s">
        <v>41</v>
      </c>
      <c r="B269" s="4" t="s">
        <v>30</v>
      </c>
      <c r="C269" s="4" t="s">
        <v>615</v>
      </c>
      <c r="D269" s="4" t="s">
        <v>41</v>
      </c>
      <c r="E269" s="4">
        <v>1.31426E-5</v>
      </c>
      <c r="F269" s="4">
        <v>9.4156000000000003E-4</v>
      </c>
      <c r="G269" s="4">
        <v>1</v>
      </c>
      <c r="H269" s="4">
        <v>1</v>
      </c>
      <c r="I269" s="4">
        <v>1</v>
      </c>
      <c r="J269" s="4">
        <v>2</v>
      </c>
      <c r="K269" s="4" t="s">
        <v>601</v>
      </c>
      <c r="L269" s="4" t="s">
        <v>616</v>
      </c>
      <c r="M269" s="4" t="s">
        <v>41</v>
      </c>
      <c r="N269" s="4">
        <v>1</v>
      </c>
      <c r="O269" s="4">
        <v>1260.67941</v>
      </c>
      <c r="P269" s="4" t="s">
        <v>30</v>
      </c>
      <c r="Q269" s="4" t="s">
        <v>30</v>
      </c>
      <c r="R269" s="4">
        <v>7.6860000000000003E-4</v>
      </c>
      <c r="S269" s="4">
        <v>4.3529999999999997E-6</v>
      </c>
      <c r="T269" s="4">
        <v>3.6</v>
      </c>
    </row>
    <row r="270" spans="1:30" hidden="1" outlineLevel="1" collapsed="1" x14ac:dyDescent="0.2">
      <c r="A270" t="s">
        <v>41</v>
      </c>
      <c r="B270" s="4" t="s">
        <v>30</v>
      </c>
      <c r="C270" s="4" t="s">
        <v>617</v>
      </c>
      <c r="D270" s="4" t="s">
        <v>41</v>
      </c>
      <c r="E270" s="4">
        <v>1.63408E-4</v>
      </c>
      <c r="F270" s="4">
        <v>9.4156000000000003E-4</v>
      </c>
      <c r="G270" s="4">
        <v>1</v>
      </c>
      <c r="H270" s="4">
        <v>1</v>
      </c>
      <c r="I270" s="4">
        <v>1</v>
      </c>
      <c r="J270" s="4">
        <v>1</v>
      </c>
      <c r="K270" s="4" t="s">
        <v>601</v>
      </c>
      <c r="L270" s="4" t="s">
        <v>618</v>
      </c>
      <c r="M270" s="4" t="s">
        <v>41</v>
      </c>
      <c r="N270" s="4">
        <v>1</v>
      </c>
      <c r="O270" s="4">
        <v>1848.99532</v>
      </c>
      <c r="P270" s="4" t="s">
        <v>30</v>
      </c>
      <c r="Q270" s="4" t="s">
        <v>30</v>
      </c>
      <c r="R270" s="4">
        <v>7.6860000000000003E-4</v>
      </c>
      <c r="S270" s="4">
        <v>6.7009999999999997E-5</v>
      </c>
      <c r="T270" s="4">
        <v>2.93</v>
      </c>
    </row>
    <row r="271" spans="1:30" hidden="1" outlineLevel="1" collapsed="1" x14ac:dyDescent="0.2">
      <c r="A271" t="s">
        <v>41</v>
      </c>
      <c r="B271" s="4" t="s">
        <v>30</v>
      </c>
      <c r="C271" s="4" t="s">
        <v>619</v>
      </c>
      <c r="D271" s="4" t="s">
        <v>41</v>
      </c>
      <c r="E271" s="4">
        <v>3.60211E-2</v>
      </c>
      <c r="F271" s="4">
        <v>1.57544E-3</v>
      </c>
      <c r="G271" s="4">
        <v>1</v>
      </c>
      <c r="H271" s="4">
        <v>1</v>
      </c>
      <c r="I271" s="4">
        <v>1</v>
      </c>
      <c r="J271" s="4">
        <v>1</v>
      </c>
      <c r="K271" s="4" t="s">
        <v>601</v>
      </c>
      <c r="L271" s="4" t="s">
        <v>620</v>
      </c>
      <c r="M271" s="4" t="s">
        <v>41</v>
      </c>
      <c r="N271" s="4">
        <v>2</v>
      </c>
      <c r="O271" s="4">
        <v>2204.2172700000001</v>
      </c>
      <c r="P271" s="4" t="s">
        <v>30</v>
      </c>
      <c r="Q271" s="4" t="s">
        <v>30</v>
      </c>
      <c r="R271" s="4">
        <v>1.245E-3</v>
      </c>
      <c r="S271" s="4">
        <v>2.3529999999999999E-2</v>
      </c>
      <c r="T271" s="4">
        <v>2.59</v>
      </c>
    </row>
    <row r="272" spans="1:30" hidden="1" outlineLevel="1" collapsed="1" x14ac:dyDescent="0.2">
      <c r="A272" t="s">
        <v>41</v>
      </c>
      <c r="B272" s="4" t="s">
        <v>30</v>
      </c>
      <c r="C272" s="4" t="s">
        <v>621</v>
      </c>
      <c r="D272" s="4" t="s">
        <v>41</v>
      </c>
      <c r="E272" s="4">
        <v>0.102171</v>
      </c>
      <c r="F272" s="4">
        <v>8.96893E-3</v>
      </c>
      <c r="G272" s="4">
        <v>1</v>
      </c>
      <c r="H272" s="4">
        <v>1</v>
      </c>
      <c r="I272" s="4">
        <v>1</v>
      </c>
      <c r="J272" s="4">
        <v>1</v>
      </c>
      <c r="K272" s="4" t="s">
        <v>601</v>
      </c>
      <c r="L272" s="4" t="s">
        <v>622</v>
      </c>
      <c r="M272" s="4" t="s">
        <v>41</v>
      </c>
      <c r="N272" s="4">
        <v>2</v>
      </c>
      <c r="O272" s="4">
        <v>1741.9694400000001</v>
      </c>
      <c r="P272" s="4" t="s">
        <v>30</v>
      </c>
      <c r="Q272" s="4" t="s">
        <v>30</v>
      </c>
      <c r="R272" s="4">
        <v>6.3559999999999997E-3</v>
      </c>
      <c r="S272" s="4">
        <v>7.3429999999999995E-2</v>
      </c>
      <c r="T272" s="4">
        <v>1.69</v>
      </c>
    </row>
    <row r="273" spans="1:20" hidden="1" outlineLevel="1" collapsed="1" x14ac:dyDescent="0.2">
      <c r="A273" t="s">
        <v>41</v>
      </c>
      <c r="B273" s="4" t="s">
        <v>30</v>
      </c>
      <c r="C273" s="4" t="s">
        <v>623</v>
      </c>
      <c r="D273" s="4" t="s">
        <v>41</v>
      </c>
      <c r="E273" s="4">
        <v>8.5569300000000001E-2</v>
      </c>
      <c r="F273" s="4">
        <v>6.4912700000000004E-3</v>
      </c>
      <c r="G273" s="4">
        <v>1</v>
      </c>
      <c r="H273" s="4">
        <v>1</v>
      </c>
      <c r="I273" s="4">
        <v>1</v>
      </c>
      <c r="J273" s="4">
        <v>1</v>
      </c>
      <c r="K273" s="4" t="s">
        <v>601</v>
      </c>
      <c r="L273" s="4" t="s">
        <v>624</v>
      </c>
      <c r="M273" s="4" t="s">
        <v>41</v>
      </c>
      <c r="N273" s="4">
        <v>0</v>
      </c>
      <c r="O273" s="4">
        <v>1105.63642</v>
      </c>
      <c r="P273" s="4" t="s">
        <v>30</v>
      </c>
      <c r="Q273" s="4" t="s">
        <v>30</v>
      </c>
      <c r="R273" s="4">
        <v>4.535E-3</v>
      </c>
      <c r="S273" s="4">
        <v>6.0539999999999997E-2</v>
      </c>
      <c r="T273" s="4">
        <v>1.0900000000000001</v>
      </c>
    </row>
    <row r="274" spans="1:20" hidden="1" outlineLevel="1" collapsed="1" x14ac:dyDescent="0.2">
      <c r="A274" t="s">
        <v>41</v>
      </c>
      <c r="B274" s="4" t="s">
        <v>30</v>
      </c>
      <c r="C274" s="4" t="s">
        <v>625</v>
      </c>
      <c r="D274" s="4" t="s">
        <v>41</v>
      </c>
      <c r="E274" s="4">
        <v>2.19082E-3</v>
      </c>
      <c r="F274" s="4">
        <v>9.4156000000000003E-4</v>
      </c>
      <c r="G274" s="4">
        <v>1</v>
      </c>
      <c r="H274" s="4">
        <v>1</v>
      </c>
      <c r="I274" s="4">
        <v>1</v>
      </c>
      <c r="J274" s="4">
        <v>1</v>
      </c>
      <c r="K274" s="4" t="s">
        <v>601</v>
      </c>
      <c r="L274" s="4" t="s">
        <v>626</v>
      </c>
      <c r="M274" s="4" t="s">
        <v>41</v>
      </c>
      <c r="N274" s="4">
        <v>0</v>
      </c>
      <c r="O274" s="4">
        <v>1261.6382699999999</v>
      </c>
      <c r="P274" s="4" t="s">
        <v>30</v>
      </c>
      <c r="Q274" s="4" t="s">
        <v>30</v>
      </c>
      <c r="R274" s="4">
        <v>7.6860000000000003E-4</v>
      </c>
      <c r="S274" s="4">
        <v>1.124E-3</v>
      </c>
      <c r="T274" s="4">
        <v>2.13</v>
      </c>
    </row>
    <row r="275" spans="1:20" hidden="1" outlineLevel="1" collapsed="1" x14ac:dyDescent="0.2">
      <c r="A275" t="s">
        <v>41</v>
      </c>
      <c r="B275" s="4" t="s">
        <v>30</v>
      </c>
      <c r="C275" s="4" t="s">
        <v>627</v>
      </c>
      <c r="D275" s="4" t="s">
        <v>189</v>
      </c>
      <c r="E275" s="4">
        <v>2.7261799999999999E-2</v>
      </c>
      <c r="F275" s="4">
        <v>1.57544E-3</v>
      </c>
      <c r="G275" s="4">
        <v>1</v>
      </c>
      <c r="H275" s="4">
        <v>1</v>
      </c>
      <c r="I275" s="4">
        <v>1</v>
      </c>
      <c r="J275" s="4">
        <v>1</v>
      </c>
      <c r="K275" s="4" t="s">
        <v>601</v>
      </c>
      <c r="L275" s="4" t="s">
        <v>628</v>
      </c>
      <c r="M275" s="4" t="s">
        <v>41</v>
      </c>
      <c r="N275" s="4">
        <v>1</v>
      </c>
      <c r="O275" s="4">
        <v>1878.0041100000001</v>
      </c>
      <c r="P275" s="4" t="s">
        <v>30</v>
      </c>
      <c r="Q275" s="4" t="s">
        <v>30</v>
      </c>
      <c r="R275" s="4">
        <v>1.245E-3</v>
      </c>
      <c r="S275" s="4">
        <v>1.7350000000000001E-2</v>
      </c>
      <c r="T275" s="4">
        <v>2.34</v>
      </c>
    </row>
    <row r="276" spans="1:20" hidden="1" outlineLevel="1" collapsed="1" x14ac:dyDescent="0.2">
      <c r="A276" t="s">
        <v>41</v>
      </c>
      <c r="B276" s="4" t="s">
        <v>30</v>
      </c>
      <c r="C276" s="4" t="s">
        <v>629</v>
      </c>
      <c r="D276" s="4" t="s">
        <v>41</v>
      </c>
      <c r="E276" s="4">
        <v>8.3338099999999998E-2</v>
      </c>
      <c r="F276" s="4">
        <v>5.41684E-3</v>
      </c>
      <c r="G276" s="4">
        <v>1</v>
      </c>
      <c r="H276" s="4">
        <v>1</v>
      </c>
      <c r="I276" s="4">
        <v>1</v>
      </c>
      <c r="J276" s="4">
        <v>1</v>
      </c>
      <c r="K276" s="4" t="s">
        <v>601</v>
      </c>
      <c r="L276" s="4" t="s">
        <v>630</v>
      </c>
      <c r="M276" s="4" t="s">
        <v>41</v>
      </c>
      <c r="N276" s="4">
        <v>2</v>
      </c>
      <c r="O276" s="4">
        <v>2433.3057699999999</v>
      </c>
      <c r="P276" s="4" t="s">
        <v>30</v>
      </c>
      <c r="Q276" s="4" t="s">
        <v>30</v>
      </c>
      <c r="R276" s="4">
        <v>4.1079999999999997E-3</v>
      </c>
      <c r="S276" s="4">
        <v>5.8970000000000002E-2</v>
      </c>
      <c r="T276" s="4">
        <v>2.97</v>
      </c>
    </row>
    <row r="277" spans="1:20" hidden="1" outlineLevel="1" collapsed="1" x14ac:dyDescent="0.2">
      <c r="A277" t="s">
        <v>41</v>
      </c>
      <c r="B277" s="4" t="s">
        <v>30</v>
      </c>
      <c r="C277" s="4" t="s">
        <v>631</v>
      </c>
      <c r="D277" s="4" t="s">
        <v>41</v>
      </c>
      <c r="E277" s="4">
        <v>1.9228699999999999E-3</v>
      </c>
      <c r="F277" s="4">
        <v>9.4156000000000003E-4</v>
      </c>
      <c r="G277" s="4">
        <v>1</v>
      </c>
      <c r="H277" s="4">
        <v>1</v>
      </c>
      <c r="I277" s="4">
        <v>1</v>
      </c>
      <c r="J277" s="4">
        <v>1</v>
      </c>
      <c r="K277" s="4" t="s">
        <v>601</v>
      </c>
      <c r="L277" s="4" t="s">
        <v>632</v>
      </c>
      <c r="M277" s="4" t="s">
        <v>41</v>
      </c>
      <c r="N277" s="4">
        <v>1</v>
      </c>
      <c r="O277" s="4">
        <v>1086.61535</v>
      </c>
      <c r="P277" s="4" t="s">
        <v>30</v>
      </c>
      <c r="Q277" s="4" t="s">
        <v>30</v>
      </c>
      <c r="R277" s="4">
        <v>7.6860000000000003E-4</v>
      </c>
      <c r="S277" s="4">
        <v>9.7659999999999999E-4</v>
      </c>
      <c r="T277" s="4">
        <v>2.52</v>
      </c>
    </row>
    <row r="278" spans="1:20" hidden="1" outlineLevel="1" collapsed="1" x14ac:dyDescent="0.2">
      <c r="A278" t="s">
        <v>41</v>
      </c>
      <c r="B278" s="4" t="s">
        <v>30</v>
      </c>
      <c r="C278" s="4" t="s">
        <v>633</v>
      </c>
      <c r="D278" s="4" t="s">
        <v>41</v>
      </c>
      <c r="E278" s="4">
        <v>1.2598699999999999E-2</v>
      </c>
      <c r="F278" s="4">
        <v>9.4156000000000003E-4</v>
      </c>
      <c r="G278" s="4">
        <v>1</v>
      </c>
      <c r="H278" s="4">
        <v>1</v>
      </c>
      <c r="I278" s="4">
        <v>1</v>
      </c>
      <c r="J278" s="4">
        <v>1</v>
      </c>
      <c r="K278" s="4" t="s">
        <v>601</v>
      </c>
      <c r="L278" s="4" t="s">
        <v>634</v>
      </c>
      <c r="M278" s="4" t="s">
        <v>41</v>
      </c>
      <c r="N278" s="4">
        <v>2</v>
      </c>
      <c r="O278" s="4">
        <v>1583.9115300000001</v>
      </c>
      <c r="P278" s="4" t="s">
        <v>30</v>
      </c>
      <c r="Q278" s="4" t="s">
        <v>30</v>
      </c>
      <c r="R278" s="4">
        <v>7.6860000000000003E-4</v>
      </c>
      <c r="S278" s="4">
        <v>7.4939999999999998E-3</v>
      </c>
      <c r="T278" s="4">
        <v>2.1800000000000002</v>
      </c>
    </row>
    <row r="279" spans="1:20" hidden="1" outlineLevel="1" collapsed="1" x14ac:dyDescent="0.2">
      <c r="A279" t="s">
        <v>41</v>
      </c>
      <c r="B279" s="4" t="s">
        <v>30</v>
      </c>
      <c r="C279" s="4" t="s">
        <v>635</v>
      </c>
      <c r="D279" s="4" t="s">
        <v>41</v>
      </c>
      <c r="E279" s="4">
        <v>1.28236E-3</v>
      </c>
      <c r="F279" s="4">
        <v>9.4156000000000003E-4</v>
      </c>
      <c r="G279" s="4">
        <v>1</v>
      </c>
      <c r="H279" s="4">
        <v>1</v>
      </c>
      <c r="I279" s="4">
        <v>1</v>
      </c>
      <c r="J279" s="4">
        <v>2</v>
      </c>
      <c r="K279" s="4" t="s">
        <v>601</v>
      </c>
      <c r="L279" s="4" t="s">
        <v>636</v>
      </c>
      <c r="M279" s="4" t="s">
        <v>41</v>
      </c>
      <c r="N279" s="4">
        <v>0</v>
      </c>
      <c r="O279" s="4">
        <v>1601.7693400000001</v>
      </c>
      <c r="P279" s="4" t="s">
        <v>30</v>
      </c>
      <c r="Q279" s="4" t="s">
        <v>30</v>
      </c>
      <c r="R279" s="4">
        <v>7.6860000000000003E-4</v>
      </c>
      <c r="S279" s="4">
        <v>6.2859999999999999E-4</v>
      </c>
      <c r="T279" s="4">
        <v>2.61</v>
      </c>
    </row>
    <row r="280" spans="1:20" hidden="1" outlineLevel="1" collapsed="1" x14ac:dyDescent="0.2">
      <c r="A280" t="s">
        <v>41</v>
      </c>
      <c r="B280" s="4" t="s">
        <v>30</v>
      </c>
      <c r="C280" s="4" t="s">
        <v>637</v>
      </c>
      <c r="D280" s="4" t="s">
        <v>41</v>
      </c>
      <c r="E280" s="4">
        <v>3.9874300000000001E-2</v>
      </c>
      <c r="F280" s="4">
        <v>1.57544E-3</v>
      </c>
      <c r="G280" s="4">
        <v>1</v>
      </c>
      <c r="H280" s="4">
        <v>1</v>
      </c>
      <c r="I280" s="4">
        <v>1</v>
      </c>
      <c r="J280" s="4">
        <v>1</v>
      </c>
      <c r="K280" s="4" t="s">
        <v>601</v>
      </c>
      <c r="L280" s="4" t="s">
        <v>638</v>
      </c>
      <c r="M280" s="4" t="s">
        <v>41</v>
      </c>
      <c r="N280" s="4">
        <v>1</v>
      </c>
      <c r="O280" s="4">
        <v>1929.9803999999999</v>
      </c>
      <c r="P280" s="4" t="s">
        <v>30</v>
      </c>
      <c r="Q280" s="4" t="s">
        <v>30</v>
      </c>
      <c r="R280" s="4">
        <v>1.245E-3</v>
      </c>
      <c r="S280" s="4">
        <v>2.6270000000000002E-2</v>
      </c>
      <c r="T280" s="4">
        <v>2.02</v>
      </c>
    </row>
    <row r="281" spans="1:20" hidden="1" outlineLevel="1" collapsed="1" x14ac:dyDescent="0.2">
      <c r="A281" t="s">
        <v>41</v>
      </c>
      <c r="B281" s="4" t="s">
        <v>30</v>
      </c>
      <c r="C281" s="4" t="s">
        <v>639</v>
      </c>
      <c r="D281" s="4" t="s">
        <v>41</v>
      </c>
      <c r="E281" s="4">
        <v>1.23908E-3</v>
      </c>
      <c r="F281" s="4">
        <v>9.4156000000000003E-4</v>
      </c>
      <c r="G281" s="4">
        <v>1</v>
      </c>
      <c r="H281" s="4">
        <v>1</v>
      </c>
      <c r="I281" s="4">
        <v>1</v>
      </c>
      <c r="J281" s="4">
        <v>1</v>
      </c>
      <c r="K281" s="4" t="s">
        <v>601</v>
      </c>
      <c r="L281" s="4" t="s">
        <v>640</v>
      </c>
      <c r="M281" s="4" t="s">
        <v>41</v>
      </c>
      <c r="N281" s="4">
        <v>1</v>
      </c>
      <c r="O281" s="4">
        <v>1192.58042</v>
      </c>
      <c r="P281" s="4" t="s">
        <v>30</v>
      </c>
      <c r="Q281" s="4" t="s">
        <v>30</v>
      </c>
      <c r="R281" s="4">
        <v>7.6860000000000003E-4</v>
      </c>
      <c r="S281" s="4">
        <v>6.0550000000000003E-4</v>
      </c>
      <c r="T281" s="4">
        <v>2.4300000000000002</v>
      </c>
    </row>
    <row r="282" spans="1:20" hidden="1" outlineLevel="1" collapsed="1" x14ac:dyDescent="0.2">
      <c r="A282" t="s">
        <v>41</v>
      </c>
      <c r="B282" s="4" t="s">
        <v>30</v>
      </c>
      <c r="C282" s="4" t="s">
        <v>641</v>
      </c>
      <c r="D282" s="4" t="s">
        <v>41</v>
      </c>
      <c r="E282" s="4">
        <v>3.67463E-4</v>
      </c>
      <c r="F282" s="4">
        <v>9.4156000000000003E-4</v>
      </c>
      <c r="G282" s="4">
        <v>1</v>
      </c>
      <c r="H282" s="4">
        <v>1</v>
      </c>
      <c r="I282" s="4">
        <v>1</v>
      </c>
      <c r="J282" s="4">
        <v>2</v>
      </c>
      <c r="K282" s="4" t="s">
        <v>601</v>
      </c>
      <c r="L282" s="4" t="s">
        <v>642</v>
      </c>
      <c r="M282" s="4" t="s">
        <v>41</v>
      </c>
      <c r="N282" s="4">
        <v>2</v>
      </c>
      <c r="O282" s="4">
        <v>1763.877</v>
      </c>
      <c r="P282" s="4" t="s">
        <v>30</v>
      </c>
      <c r="Q282" s="4" t="s">
        <v>30</v>
      </c>
      <c r="R282" s="4">
        <v>7.6860000000000003E-4</v>
      </c>
      <c r="S282" s="4">
        <v>1.6139999999999999E-4</v>
      </c>
      <c r="T282" s="4">
        <v>3.23</v>
      </c>
    </row>
    <row r="283" spans="1:20" hidden="1" outlineLevel="1" collapsed="1" x14ac:dyDescent="0.2">
      <c r="A283" t="s">
        <v>41</v>
      </c>
      <c r="B283" s="4" t="s">
        <v>30</v>
      </c>
      <c r="C283" s="4" t="s">
        <v>643</v>
      </c>
      <c r="D283" s="4" t="s">
        <v>41</v>
      </c>
      <c r="E283" s="4">
        <v>9.4796500000000005E-4</v>
      </c>
      <c r="F283" s="4">
        <v>9.4156000000000003E-4</v>
      </c>
      <c r="G283" s="4">
        <v>1</v>
      </c>
      <c r="H283" s="4">
        <v>1</v>
      </c>
      <c r="I283" s="4">
        <v>1</v>
      </c>
      <c r="J283" s="4">
        <v>1</v>
      </c>
      <c r="K283" s="4" t="s">
        <v>601</v>
      </c>
      <c r="L283" s="4" t="s">
        <v>644</v>
      </c>
      <c r="M283" s="4" t="s">
        <v>41</v>
      </c>
      <c r="N283" s="4">
        <v>2</v>
      </c>
      <c r="O283" s="4">
        <v>1676.8449700000001</v>
      </c>
      <c r="P283" s="4" t="s">
        <v>30</v>
      </c>
      <c r="Q283" s="4" t="s">
        <v>30</v>
      </c>
      <c r="R283" s="4">
        <v>7.6860000000000003E-4</v>
      </c>
      <c r="S283" s="4">
        <v>4.5340000000000002E-4</v>
      </c>
      <c r="T283" s="4">
        <v>3.39</v>
      </c>
    </row>
    <row r="284" spans="1:20" hidden="1" outlineLevel="1" collapsed="1" x14ac:dyDescent="0.2">
      <c r="A284" t="s">
        <v>41</v>
      </c>
      <c r="B284" s="4" t="s">
        <v>30</v>
      </c>
      <c r="C284" s="4" t="s">
        <v>645</v>
      </c>
      <c r="D284" s="4" t="s">
        <v>41</v>
      </c>
      <c r="E284" s="4">
        <v>4.8177600000000001E-2</v>
      </c>
      <c r="F284" s="4">
        <v>2.21053E-3</v>
      </c>
      <c r="G284" s="4">
        <v>1</v>
      </c>
      <c r="H284" s="4">
        <v>1</v>
      </c>
      <c r="I284" s="4">
        <v>1</v>
      </c>
      <c r="J284" s="4">
        <v>1</v>
      </c>
      <c r="K284" s="4" t="s">
        <v>601</v>
      </c>
      <c r="L284" s="4" t="s">
        <v>646</v>
      </c>
      <c r="M284" s="4" t="s">
        <v>41</v>
      </c>
      <c r="N284" s="4">
        <v>1</v>
      </c>
      <c r="O284" s="4">
        <v>1739.8962799999999</v>
      </c>
      <c r="P284" s="4" t="s">
        <v>30</v>
      </c>
      <c r="Q284" s="4" t="s">
        <v>30</v>
      </c>
      <c r="R284" s="4">
        <v>1.714E-3</v>
      </c>
      <c r="S284" s="4">
        <v>3.2390000000000002E-2</v>
      </c>
      <c r="T284" s="4">
        <v>1.84</v>
      </c>
    </row>
    <row r="285" spans="1:20" hidden="1" outlineLevel="1" collapsed="1" x14ac:dyDescent="0.2">
      <c r="A285" t="s">
        <v>41</v>
      </c>
      <c r="B285" s="4" t="s">
        <v>30</v>
      </c>
      <c r="C285" s="4" t="s">
        <v>647</v>
      </c>
      <c r="D285" s="4" t="s">
        <v>41</v>
      </c>
      <c r="E285" s="4">
        <v>1.03648E-3</v>
      </c>
      <c r="F285" s="4">
        <v>9.4156000000000003E-4</v>
      </c>
      <c r="G285" s="4">
        <v>1</v>
      </c>
      <c r="H285" s="4">
        <v>1</v>
      </c>
      <c r="I285" s="4">
        <v>1</v>
      </c>
      <c r="J285" s="4">
        <v>13</v>
      </c>
      <c r="K285" s="4" t="s">
        <v>601</v>
      </c>
      <c r="L285" s="4" t="s">
        <v>648</v>
      </c>
      <c r="M285" s="4" t="s">
        <v>41</v>
      </c>
      <c r="N285" s="4">
        <v>0</v>
      </c>
      <c r="O285" s="4">
        <v>1132.5844400000001</v>
      </c>
      <c r="P285" s="4" t="s">
        <v>30</v>
      </c>
      <c r="Q285" s="4" t="s">
        <v>30</v>
      </c>
      <c r="R285" s="4">
        <v>7.6860000000000003E-4</v>
      </c>
      <c r="S285" s="4">
        <v>4.9899999999999999E-4</v>
      </c>
      <c r="T285" s="4">
        <v>2.52</v>
      </c>
    </row>
    <row r="286" spans="1:20" hidden="1" outlineLevel="1" collapsed="1" x14ac:dyDescent="0.2">
      <c r="A286" t="s">
        <v>41</v>
      </c>
      <c r="B286" s="4" t="s">
        <v>30</v>
      </c>
      <c r="C286" s="4" t="s">
        <v>649</v>
      </c>
      <c r="D286" s="4" t="s">
        <v>41</v>
      </c>
      <c r="E286" s="4">
        <v>2.3953500000000001E-3</v>
      </c>
      <c r="F286" s="4">
        <v>9.4156000000000003E-4</v>
      </c>
      <c r="G286" s="4">
        <v>1</v>
      </c>
      <c r="H286" s="4">
        <v>1</v>
      </c>
      <c r="I286" s="4">
        <v>1</v>
      </c>
      <c r="J286" s="4">
        <v>1</v>
      </c>
      <c r="K286" s="4" t="s">
        <v>601</v>
      </c>
      <c r="L286" s="4" t="s">
        <v>650</v>
      </c>
      <c r="M286" s="4" t="s">
        <v>41</v>
      </c>
      <c r="N286" s="4">
        <v>1</v>
      </c>
      <c r="O286" s="4">
        <v>1490.8437899999999</v>
      </c>
      <c r="P286" s="4" t="s">
        <v>30</v>
      </c>
      <c r="Q286" s="4" t="s">
        <v>30</v>
      </c>
      <c r="R286" s="4">
        <v>7.6860000000000003E-4</v>
      </c>
      <c r="S286" s="4">
        <v>1.2390000000000001E-3</v>
      </c>
      <c r="T286" s="4">
        <v>2.37</v>
      </c>
    </row>
    <row r="287" spans="1:20" hidden="1" outlineLevel="1" collapsed="1" x14ac:dyDescent="0.2">
      <c r="A287" t="s">
        <v>41</v>
      </c>
      <c r="B287" s="4" t="s">
        <v>30</v>
      </c>
      <c r="C287" s="4" t="s">
        <v>651</v>
      </c>
      <c r="D287" s="4" t="s">
        <v>41</v>
      </c>
      <c r="E287" s="4">
        <v>4.4736200000000002E-3</v>
      </c>
      <c r="F287" s="4">
        <v>9.4156000000000003E-4</v>
      </c>
      <c r="G287" s="4">
        <v>1</v>
      </c>
      <c r="H287" s="4">
        <v>1</v>
      </c>
      <c r="I287" s="4">
        <v>1</v>
      </c>
      <c r="J287" s="4">
        <v>1</v>
      </c>
      <c r="K287" s="4" t="s">
        <v>601</v>
      </c>
      <c r="L287" s="4" t="s">
        <v>652</v>
      </c>
      <c r="M287" s="4" t="s">
        <v>41</v>
      </c>
      <c r="N287" s="4">
        <v>0</v>
      </c>
      <c r="O287" s="4">
        <v>1020.53604</v>
      </c>
      <c r="P287" s="4" t="s">
        <v>30</v>
      </c>
      <c r="Q287" s="4" t="s">
        <v>30</v>
      </c>
      <c r="R287" s="4">
        <v>7.6860000000000003E-4</v>
      </c>
      <c r="S287" s="4">
        <v>2.4399999999999999E-3</v>
      </c>
      <c r="T287" s="4">
        <v>2.0499999999999998</v>
      </c>
    </row>
    <row r="288" spans="1:20" hidden="1" outlineLevel="1" collapsed="1" x14ac:dyDescent="0.2">
      <c r="A288" t="s">
        <v>41</v>
      </c>
      <c r="B288" s="4" t="s">
        <v>30</v>
      </c>
      <c r="C288" s="4" t="s">
        <v>653</v>
      </c>
      <c r="D288" s="4" t="s">
        <v>41</v>
      </c>
      <c r="E288" s="4">
        <v>1.4021000000000001E-3</v>
      </c>
      <c r="F288" s="4">
        <v>9.4156000000000003E-4</v>
      </c>
      <c r="G288" s="4">
        <v>1</v>
      </c>
      <c r="H288" s="4">
        <v>1</v>
      </c>
      <c r="I288" s="4">
        <v>1</v>
      </c>
      <c r="J288" s="4">
        <v>1</v>
      </c>
      <c r="K288" s="4" t="s">
        <v>601</v>
      </c>
      <c r="L288" s="4" t="s">
        <v>654</v>
      </c>
      <c r="M288" s="4" t="s">
        <v>41</v>
      </c>
      <c r="N288" s="4">
        <v>0</v>
      </c>
      <c r="O288" s="4">
        <v>1351.5367100000001</v>
      </c>
      <c r="P288" s="4" t="s">
        <v>30</v>
      </c>
      <c r="Q288" s="4" t="s">
        <v>30</v>
      </c>
      <c r="R288" s="4">
        <v>7.6860000000000003E-4</v>
      </c>
      <c r="S288" s="4">
        <v>6.9269999999999998E-4</v>
      </c>
      <c r="T288" s="4">
        <v>1.97</v>
      </c>
    </row>
    <row r="289" spans="1:30" collapsed="1" x14ac:dyDescent="0.2">
      <c r="A289" s="3" t="s">
        <v>30</v>
      </c>
      <c r="B289" s="3" t="s">
        <v>31</v>
      </c>
      <c r="C289" s="3" t="s">
        <v>655</v>
      </c>
      <c r="D289" s="3" t="s">
        <v>656</v>
      </c>
      <c r="E289" s="3">
        <v>0</v>
      </c>
      <c r="F289" s="3">
        <v>62.588999999999999</v>
      </c>
      <c r="G289" s="3">
        <v>67</v>
      </c>
      <c r="H289" s="3">
        <v>17</v>
      </c>
      <c r="I289" s="3">
        <v>20</v>
      </c>
      <c r="J289" s="3">
        <v>54</v>
      </c>
      <c r="K289" s="3">
        <v>17</v>
      </c>
      <c r="L289" s="3">
        <v>213</v>
      </c>
      <c r="M289" s="3">
        <v>24.6</v>
      </c>
      <c r="N289" s="3">
        <v>4.96</v>
      </c>
      <c r="O289" s="3">
        <v>91.79</v>
      </c>
      <c r="P289" s="3">
        <v>17</v>
      </c>
      <c r="Q289" s="3" t="s">
        <v>34</v>
      </c>
      <c r="R289" s="3" t="s">
        <v>35</v>
      </c>
      <c r="S289" s="3" t="s">
        <v>36</v>
      </c>
      <c r="T289" s="3" t="s">
        <v>657</v>
      </c>
      <c r="U289" s="3" t="s">
        <v>658</v>
      </c>
      <c r="V289" s="3" t="s">
        <v>655</v>
      </c>
      <c r="W289" s="3" t="s">
        <v>659</v>
      </c>
      <c r="X289" s="3" t="s">
        <v>660</v>
      </c>
      <c r="Y289" s="3" t="s">
        <v>41</v>
      </c>
      <c r="Z289" s="3" t="s">
        <v>41</v>
      </c>
      <c r="AA289" s="3">
        <v>0</v>
      </c>
      <c r="AB289" s="3" t="s">
        <v>30</v>
      </c>
      <c r="AC289" s="3">
        <v>1</v>
      </c>
      <c r="AD289" s="3" t="s">
        <v>661</v>
      </c>
    </row>
    <row r="290" spans="1:30" hidden="1" outlineLevel="1" collapsed="1" x14ac:dyDescent="0.2">
      <c r="A290" t="s">
        <v>41</v>
      </c>
      <c r="B290" s="2" t="s">
        <v>43</v>
      </c>
      <c r="C290" s="2" t="s">
        <v>44</v>
      </c>
      <c r="D290" s="2" t="s">
        <v>29</v>
      </c>
      <c r="E290" s="2" t="s">
        <v>45</v>
      </c>
      <c r="F290" s="2" t="s">
        <v>46</v>
      </c>
      <c r="G290" s="2" t="s">
        <v>28</v>
      </c>
      <c r="H290" s="2" t="s">
        <v>47</v>
      </c>
      <c r="I290" s="2" t="s">
        <v>8</v>
      </c>
      <c r="J290" s="2" t="s">
        <v>9</v>
      </c>
      <c r="K290" s="2" t="s">
        <v>48</v>
      </c>
      <c r="L290" s="2" t="s">
        <v>49</v>
      </c>
      <c r="M290" s="2" t="s">
        <v>50</v>
      </c>
      <c r="N290" s="2" t="s">
        <v>51</v>
      </c>
      <c r="O290" s="2" t="s">
        <v>52</v>
      </c>
      <c r="P290" s="2" t="s">
        <v>27</v>
      </c>
      <c r="Q290" s="2" t="s">
        <v>53</v>
      </c>
      <c r="R290" s="2" t="s">
        <v>54</v>
      </c>
      <c r="S290" s="2" t="s">
        <v>55</v>
      </c>
      <c r="T290" s="2" t="s">
        <v>56</v>
      </c>
    </row>
    <row r="291" spans="1:30" hidden="1" outlineLevel="1" collapsed="1" x14ac:dyDescent="0.2">
      <c r="A291" t="s">
        <v>41</v>
      </c>
      <c r="B291" s="4" t="s">
        <v>30</v>
      </c>
      <c r="C291" s="4" t="s">
        <v>662</v>
      </c>
      <c r="D291" s="4" t="s">
        <v>41</v>
      </c>
      <c r="E291" s="4">
        <v>3.1234899999999999E-2</v>
      </c>
      <c r="F291" s="4">
        <v>1.57544E-3</v>
      </c>
      <c r="G291" s="4">
        <v>1</v>
      </c>
      <c r="H291" s="4">
        <v>1</v>
      </c>
      <c r="I291" s="4">
        <v>1</v>
      </c>
      <c r="J291" s="4">
        <v>2</v>
      </c>
      <c r="K291" s="4" t="s">
        <v>655</v>
      </c>
      <c r="L291" s="4" t="s">
        <v>663</v>
      </c>
      <c r="M291" s="4" t="s">
        <v>41</v>
      </c>
      <c r="N291" s="4">
        <v>0</v>
      </c>
      <c r="O291" s="4">
        <v>817.40502000000004</v>
      </c>
      <c r="P291" s="4" t="s">
        <v>30</v>
      </c>
      <c r="Q291" s="4" t="s">
        <v>30</v>
      </c>
      <c r="R291" s="4">
        <v>1.245E-3</v>
      </c>
      <c r="S291" s="4">
        <v>2.01E-2</v>
      </c>
      <c r="T291" s="4">
        <v>1.47</v>
      </c>
    </row>
    <row r="292" spans="1:30" hidden="1" outlineLevel="1" collapsed="1" x14ac:dyDescent="0.2">
      <c r="A292" t="s">
        <v>41</v>
      </c>
      <c r="B292" s="4" t="s">
        <v>30</v>
      </c>
      <c r="C292" s="4" t="s">
        <v>664</v>
      </c>
      <c r="D292" s="4" t="s">
        <v>41</v>
      </c>
      <c r="E292" s="4">
        <v>2.1168799999999998E-3</v>
      </c>
      <c r="F292" s="4">
        <v>9.4156000000000003E-4</v>
      </c>
      <c r="G292" s="4">
        <v>1</v>
      </c>
      <c r="H292" s="4">
        <v>1</v>
      </c>
      <c r="I292" s="4">
        <v>1</v>
      </c>
      <c r="J292" s="4">
        <v>1</v>
      </c>
      <c r="K292" s="4" t="s">
        <v>655</v>
      </c>
      <c r="L292" s="4" t="s">
        <v>665</v>
      </c>
      <c r="M292" s="4" t="s">
        <v>41</v>
      </c>
      <c r="N292" s="4">
        <v>1</v>
      </c>
      <c r="O292" s="4">
        <v>1800.94904</v>
      </c>
      <c r="P292" s="4" t="s">
        <v>30</v>
      </c>
      <c r="Q292" s="4" t="s">
        <v>30</v>
      </c>
      <c r="R292" s="4">
        <v>7.6860000000000003E-4</v>
      </c>
      <c r="S292" s="4">
        <v>1.0870000000000001E-3</v>
      </c>
      <c r="T292" s="4">
        <v>2.69</v>
      </c>
    </row>
    <row r="293" spans="1:30" hidden="1" outlineLevel="1" collapsed="1" x14ac:dyDescent="0.2">
      <c r="A293" t="s">
        <v>41</v>
      </c>
      <c r="B293" s="4" t="s">
        <v>30</v>
      </c>
      <c r="C293" s="4" t="s">
        <v>666</v>
      </c>
      <c r="D293" s="4" t="s">
        <v>41</v>
      </c>
      <c r="E293" s="4">
        <v>1.1332600000000001E-3</v>
      </c>
      <c r="F293" s="4">
        <v>9.4156000000000003E-4</v>
      </c>
      <c r="G293" s="4">
        <v>1</v>
      </c>
      <c r="H293" s="4">
        <v>1</v>
      </c>
      <c r="I293" s="4">
        <v>1</v>
      </c>
      <c r="J293" s="4">
        <v>1</v>
      </c>
      <c r="K293" s="4" t="s">
        <v>655</v>
      </c>
      <c r="L293" s="4" t="s">
        <v>667</v>
      </c>
      <c r="M293" s="4" t="s">
        <v>41</v>
      </c>
      <c r="N293" s="4">
        <v>0</v>
      </c>
      <c r="O293" s="4">
        <v>1247.61139</v>
      </c>
      <c r="P293" s="4" t="s">
        <v>30</v>
      </c>
      <c r="Q293" s="4" t="s">
        <v>30</v>
      </c>
      <c r="R293" s="4">
        <v>7.6860000000000003E-4</v>
      </c>
      <c r="S293" s="4">
        <v>5.4929999999999996E-4</v>
      </c>
      <c r="T293" s="4">
        <v>2.1800000000000002</v>
      </c>
    </row>
    <row r="294" spans="1:30" hidden="1" outlineLevel="1" collapsed="1" x14ac:dyDescent="0.2">
      <c r="A294" t="s">
        <v>41</v>
      </c>
      <c r="B294" s="4" t="s">
        <v>30</v>
      </c>
      <c r="C294" s="4" t="s">
        <v>666</v>
      </c>
      <c r="D294" s="4" t="s">
        <v>161</v>
      </c>
      <c r="E294" s="4">
        <v>4.1808199999999997E-2</v>
      </c>
      <c r="F294" s="4">
        <v>1.57544E-3</v>
      </c>
      <c r="G294" s="4">
        <v>1</v>
      </c>
      <c r="H294" s="4">
        <v>1</v>
      </c>
      <c r="I294" s="4">
        <v>1</v>
      </c>
      <c r="J294" s="4">
        <v>1</v>
      </c>
      <c r="K294" s="4" t="s">
        <v>655</v>
      </c>
      <c r="L294" s="4" t="s">
        <v>667</v>
      </c>
      <c r="M294" s="4" t="s">
        <v>41</v>
      </c>
      <c r="N294" s="4">
        <v>0</v>
      </c>
      <c r="O294" s="4">
        <v>1327.57772</v>
      </c>
      <c r="P294" s="4" t="s">
        <v>30</v>
      </c>
      <c r="Q294" s="4" t="s">
        <v>30</v>
      </c>
      <c r="R294" s="4">
        <v>1.245E-3</v>
      </c>
      <c r="S294" s="4">
        <v>2.7720000000000002E-2</v>
      </c>
      <c r="T294" s="4">
        <v>1.88</v>
      </c>
    </row>
    <row r="295" spans="1:30" hidden="1" outlineLevel="1" collapsed="1" x14ac:dyDescent="0.2">
      <c r="A295" t="s">
        <v>41</v>
      </c>
      <c r="B295" s="4" t="s">
        <v>30</v>
      </c>
      <c r="C295" s="4" t="s">
        <v>668</v>
      </c>
      <c r="D295" s="4" t="s">
        <v>669</v>
      </c>
      <c r="E295" s="4">
        <v>9.0678200000000007E-3</v>
      </c>
      <c r="F295" s="4">
        <v>9.4156000000000003E-4</v>
      </c>
      <c r="G295" s="4">
        <v>1</v>
      </c>
      <c r="H295" s="4">
        <v>1</v>
      </c>
      <c r="I295" s="4">
        <v>1</v>
      </c>
      <c r="J295" s="4">
        <v>2</v>
      </c>
      <c r="K295" s="4" t="s">
        <v>655</v>
      </c>
      <c r="L295" s="4" t="s">
        <v>670</v>
      </c>
      <c r="M295" s="4" t="s">
        <v>671</v>
      </c>
      <c r="N295" s="4">
        <v>1</v>
      </c>
      <c r="O295" s="4">
        <v>1568.75674</v>
      </c>
      <c r="P295" s="4" t="s">
        <v>30</v>
      </c>
      <c r="Q295" s="4" t="s">
        <v>30</v>
      </c>
      <c r="R295" s="4">
        <v>7.6860000000000003E-4</v>
      </c>
      <c r="S295" s="4">
        <v>5.2370000000000003E-3</v>
      </c>
      <c r="T295" s="4">
        <v>3.33</v>
      </c>
    </row>
    <row r="296" spans="1:30" hidden="1" outlineLevel="1" collapsed="1" x14ac:dyDescent="0.2">
      <c r="A296" t="s">
        <v>41</v>
      </c>
      <c r="B296" s="4" t="s">
        <v>30</v>
      </c>
      <c r="C296" s="4" t="s">
        <v>672</v>
      </c>
      <c r="D296" s="4" t="s">
        <v>41</v>
      </c>
      <c r="E296" s="4">
        <v>3.7327399999999998E-5</v>
      </c>
      <c r="F296" s="4">
        <v>9.4156000000000003E-4</v>
      </c>
      <c r="G296" s="4">
        <v>1</v>
      </c>
      <c r="H296" s="4">
        <v>1</v>
      </c>
      <c r="I296" s="4">
        <v>1</v>
      </c>
      <c r="J296" s="4">
        <v>10</v>
      </c>
      <c r="K296" s="4" t="s">
        <v>655</v>
      </c>
      <c r="L296" s="4" t="s">
        <v>673</v>
      </c>
      <c r="M296" s="4" t="s">
        <v>41</v>
      </c>
      <c r="N296" s="4">
        <v>1</v>
      </c>
      <c r="O296" s="4">
        <v>1681.7850100000001</v>
      </c>
      <c r="P296" s="4" t="s">
        <v>30</v>
      </c>
      <c r="Q296" s="4" t="s">
        <v>30</v>
      </c>
      <c r="R296" s="4">
        <v>7.6860000000000003E-4</v>
      </c>
      <c r="S296" s="4">
        <v>1.3519999999999999E-5</v>
      </c>
      <c r="T296" s="4">
        <v>3.49</v>
      </c>
    </row>
    <row r="297" spans="1:30" hidden="1" outlineLevel="1" collapsed="1" x14ac:dyDescent="0.2">
      <c r="A297" t="s">
        <v>41</v>
      </c>
      <c r="B297" s="4" t="s">
        <v>30</v>
      </c>
      <c r="C297" s="4" t="s">
        <v>672</v>
      </c>
      <c r="D297" s="4" t="s">
        <v>674</v>
      </c>
      <c r="E297" s="4">
        <v>6.3216699999999999E-4</v>
      </c>
      <c r="F297" s="4">
        <v>9.4156000000000003E-4</v>
      </c>
      <c r="G297" s="4">
        <v>1</v>
      </c>
      <c r="H297" s="4">
        <v>1</v>
      </c>
      <c r="I297" s="4">
        <v>1</v>
      </c>
      <c r="J297" s="4">
        <v>14</v>
      </c>
      <c r="K297" s="4" t="s">
        <v>655</v>
      </c>
      <c r="L297" s="4" t="s">
        <v>673</v>
      </c>
      <c r="M297" s="4" t="s">
        <v>41</v>
      </c>
      <c r="N297" s="4">
        <v>1</v>
      </c>
      <c r="O297" s="4">
        <v>1697.7799299999999</v>
      </c>
      <c r="P297" s="4" t="s">
        <v>30</v>
      </c>
      <c r="Q297" s="4" t="s">
        <v>30</v>
      </c>
      <c r="R297" s="4">
        <v>7.6860000000000003E-4</v>
      </c>
      <c r="S297" s="4">
        <v>2.923E-4</v>
      </c>
      <c r="T297" s="4">
        <v>2.91</v>
      </c>
    </row>
    <row r="298" spans="1:30" hidden="1" outlineLevel="1" collapsed="1" x14ac:dyDescent="0.2">
      <c r="A298" t="s">
        <v>41</v>
      </c>
      <c r="B298" s="4" t="s">
        <v>30</v>
      </c>
      <c r="C298" s="4" t="s">
        <v>675</v>
      </c>
      <c r="D298" s="4" t="s">
        <v>41</v>
      </c>
      <c r="E298" s="4">
        <v>4.5955700000000002E-2</v>
      </c>
      <c r="F298" s="4">
        <v>2.21053E-3</v>
      </c>
      <c r="G298" s="4">
        <v>1</v>
      </c>
      <c r="H298" s="4">
        <v>1</v>
      </c>
      <c r="I298" s="4">
        <v>1</v>
      </c>
      <c r="J298" s="4">
        <v>1</v>
      </c>
      <c r="K298" s="4" t="s">
        <v>655</v>
      </c>
      <c r="L298" s="4" t="s">
        <v>676</v>
      </c>
      <c r="M298" s="4" t="s">
        <v>41</v>
      </c>
      <c r="N298" s="4">
        <v>1</v>
      </c>
      <c r="O298" s="4">
        <v>1540.76018</v>
      </c>
      <c r="P298" s="4" t="s">
        <v>30</v>
      </c>
      <c r="Q298" s="4" t="s">
        <v>30</v>
      </c>
      <c r="R298" s="4">
        <v>1.714E-3</v>
      </c>
      <c r="S298" s="4">
        <v>3.0689999999999999E-2</v>
      </c>
      <c r="T298" s="4">
        <v>1.61</v>
      </c>
    </row>
    <row r="299" spans="1:30" hidden="1" outlineLevel="1" collapsed="1" x14ac:dyDescent="0.2">
      <c r="A299" t="s">
        <v>41</v>
      </c>
      <c r="B299" s="4" t="s">
        <v>30</v>
      </c>
      <c r="C299" s="4" t="s">
        <v>677</v>
      </c>
      <c r="D299" s="4" t="s">
        <v>41</v>
      </c>
      <c r="E299" s="4">
        <v>2.6845100000000002E-5</v>
      </c>
      <c r="F299" s="4">
        <v>9.4156000000000003E-4</v>
      </c>
      <c r="G299" s="4">
        <v>1</v>
      </c>
      <c r="H299" s="4">
        <v>1</v>
      </c>
      <c r="I299" s="4">
        <v>1</v>
      </c>
      <c r="J299" s="4">
        <v>1</v>
      </c>
      <c r="K299" s="4" t="s">
        <v>655</v>
      </c>
      <c r="L299" s="4" t="s">
        <v>678</v>
      </c>
      <c r="M299" s="4" t="s">
        <v>41</v>
      </c>
      <c r="N299" s="4">
        <v>1</v>
      </c>
      <c r="O299" s="4">
        <v>2645.2100799999998</v>
      </c>
      <c r="P299" s="4" t="s">
        <v>30</v>
      </c>
      <c r="Q299" s="4" t="s">
        <v>30</v>
      </c>
      <c r="R299" s="4">
        <v>7.6860000000000003E-4</v>
      </c>
      <c r="S299" s="4">
        <v>9.4560000000000006E-6</v>
      </c>
      <c r="T299" s="4">
        <v>4.1100000000000003</v>
      </c>
    </row>
    <row r="300" spans="1:30" hidden="1" outlineLevel="1" collapsed="1" x14ac:dyDescent="0.2">
      <c r="A300" t="s">
        <v>41</v>
      </c>
      <c r="B300" s="4" t="s">
        <v>30</v>
      </c>
      <c r="C300" s="4" t="s">
        <v>679</v>
      </c>
      <c r="D300" s="4" t="s">
        <v>41</v>
      </c>
      <c r="E300" s="4">
        <v>5.7000099999999998E-2</v>
      </c>
      <c r="F300" s="4">
        <v>3.95853E-3</v>
      </c>
      <c r="G300" s="4">
        <v>1</v>
      </c>
      <c r="H300" s="4">
        <v>1</v>
      </c>
      <c r="I300" s="4">
        <v>1</v>
      </c>
      <c r="J300" s="4">
        <v>1</v>
      </c>
      <c r="K300" s="4" t="s">
        <v>655</v>
      </c>
      <c r="L300" s="4" t="s">
        <v>680</v>
      </c>
      <c r="M300" s="4" t="s">
        <v>41</v>
      </c>
      <c r="N300" s="4">
        <v>1</v>
      </c>
      <c r="O300" s="4">
        <v>1171.6681100000001</v>
      </c>
      <c r="P300" s="4" t="s">
        <v>30</v>
      </c>
      <c r="Q300" s="4" t="s">
        <v>30</v>
      </c>
      <c r="R300" s="4">
        <v>3.026E-3</v>
      </c>
      <c r="S300" s="4">
        <v>3.8800000000000001E-2</v>
      </c>
      <c r="T300" s="4">
        <v>1.74</v>
      </c>
    </row>
    <row r="301" spans="1:30" hidden="1" outlineLevel="1" collapsed="1" x14ac:dyDescent="0.2">
      <c r="A301" t="s">
        <v>41</v>
      </c>
      <c r="B301" s="4" t="s">
        <v>30</v>
      </c>
      <c r="C301" s="4" t="s">
        <v>681</v>
      </c>
      <c r="D301" s="4" t="s">
        <v>41</v>
      </c>
      <c r="E301" s="4">
        <v>4.2990800000000001E-7</v>
      </c>
      <c r="F301" s="4">
        <v>9.4156000000000003E-4</v>
      </c>
      <c r="G301" s="4">
        <v>1</v>
      </c>
      <c r="H301" s="4">
        <v>1</v>
      </c>
      <c r="I301" s="4">
        <v>1</v>
      </c>
      <c r="J301" s="4">
        <v>11</v>
      </c>
      <c r="K301" s="4" t="s">
        <v>655</v>
      </c>
      <c r="L301" s="4" t="s">
        <v>682</v>
      </c>
      <c r="M301" s="4" t="s">
        <v>41</v>
      </c>
      <c r="N301" s="4">
        <v>2</v>
      </c>
      <c r="O301" s="4">
        <v>1809.94535</v>
      </c>
      <c r="P301" s="4" t="s">
        <v>30</v>
      </c>
      <c r="Q301" s="4" t="s">
        <v>30</v>
      </c>
      <c r="R301" s="4">
        <v>7.6860000000000003E-4</v>
      </c>
      <c r="S301" s="4">
        <v>1.066E-7</v>
      </c>
      <c r="T301" s="4">
        <v>4.18</v>
      </c>
    </row>
    <row r="302" spans="1:30" hidden="1" outlineLevel="1" collapsed="1" x14ac:dyDescent="0.2">
      <c r="A302" t="s">
        <v>41</v>
      </c>
      <c r="B302" s="4" t="s">
        <v>30</v>
      </c>
      <c r="C302" s="4" t="s">
        <v>683</v>
      </c>
      <c r="D302" s="4" t="s">
        <v>41</v>
      </c>
      <c r="E302" s="4">
        <v>9.2000399999999996E-2</v>
      </c>
      <c r="F302" s="4">
        <v>8.0658499999999994E-3</v>
      </c>
      <c r="G302" s="4">
        <v>1</v>
      </c>
      <c r="H302" s="4">
        <v>1</v>
      </c>
      <c r="I302" s="4">
        <v>1</v>
      </c>
      <c r="J302" s="4">
        <v>1</v>
      </c>
      <c r="K302" s="4" t="s">
        <v>655</v>
      </c>
      <c r="L302" s="4" t="s">
        <v>684</v>
      </c>
      <c r="M302" s="4" t="s">
        <v>41</v>
      </c>
      <c r="N302" s="4">
        <v>1</v>
      </c>
      <c r="O302" s="4">
        <v>828.45739000000003</v>
      </c>
      <c r="P302" s="4" t="s">
        <v>30</v>
      </c>
      <c r="Q302" s="4" t="s">
        <v>30</v>
      </c>
      <c r="R302" s="4">
        <v>6.1000000000000004E-3</v>
      </c>
      <c r="S302" s="4">
        <v>6.5430000000000002E-2</v>
      </c>
      <c r="T302" s="4">
        <v>1.1399999999999999</v>
      </c>
    </row>
    <row r="303" spans="1:30" hidden="1" outlineLevel="1" collapsed="1" x14ac:dyDescent="0.2">
      <c r="A303" t="s">
        <v>41</v>
      </c>
      <c r="B303" s="4" t="s">
        <v>30</v>
      </c>
      <c r="C303" s="4" t="s">
        <v>685</v>
      </c>
      <c r="D303" s="4" t="s">
        <v>41</v>
      </c>
      <c r="E303" s="4">
        <v>6.7976199999999996E-6</v>
      </c>
      <c r="F303" s="4">
        <v>9.4156000000000003E-4</v>
      </c>
      <c r="G303" s="4">
        <v>1</v>
      </c>
      <c r="H303" s="4">
        <v>1</v>
      </c>
      <c r="I303" s="4">
        <v>1</v>
      </c>
      <c r="J303" s="4">
        <v>1</v>
      </c>
      <c r="K303" s="4" t="s">
        <v>655</v>
      </c>
      <c r="L303" s="4" t="s">
        <v>686</v>
      </c>
      <c r="M303" s="4" t="s">
        <v>41</v>
      </c>
      <c r="N303" s="4">
        <v>1</v>
      </c>
      <c r="O303" s="4">
        <v>1764.9378099999999</v>
      </c>
      <c r="P303" s="4" t="s">
        <v>30</v>
      </c>
      <c r="Q303" s="4" t="s">
        <v>30</v>
      </c>
      <c r="R303" s="4">
        <v>7.6860000000000003E-4</v>
      </c>
      <c r="S303" s="4">
        <v>2.1390000000000002E-6</v>
      </c>
      <c r="T303" s="4">
        <v>2.62</v>
      </c>
    </row>
    <row r="304" spans="1:30" hidden="1" outlineLevel="1" collapsed="1" x14ac:dyDescent="0.2">
      <c r="A304" t="s">
        <v>41</v>
      </c>
      <c r="B304" s="4" t="s">
        <v>30</v>
      </c>
      <c r="C304" s="4" t="s">
        <v>687</v>
      </c>
      <c r="D304" s="4" t="s">
        <v>688</v>
      </c>
      <c r="E304" s="4">
        <v>1.0118800000000001E-2</v>
      </c>
      <c r="F304" s="4">
        <v>9.4156000000000003E-4</v>
      </c>
      <c r="G304" s="4">
        <v>1</v>
      </c>
      <c r="H304" s="4">
        <v>1</v>
      </c>
      <c r="I304" s="4">
        <v>1</v>
      </c>
      <c r="J304" s="4">
        <v>1</v>
      </c>
      <c r="K304" s="4" t="s">
        <v>655</v>
      </c>
      <c r="L304" s="4" t="s">
        <v>689</v>
      </c>
      <c r="M304" s="4" t="s">
        <v>690</v>
      </c>
      <c r="N304" s="4">
        <v>2</v>
      </c>
      <c r="O304" s="4">
        <v>2086.0831600000001</v>
      </c>
      <c r="P304" s="4" t="s">
        <v>30</v>
      </c>
      <c r="Q304" s="4" t="s">
        <v>30</v>
      </c>
      <c r="R304" s="4">
        <v>7.6860000000000003E-4</v>
      </c>
      <c r="S304" s="4">
        <v>5.9150000000000001E-3</v>
      </c>
      <c r="T304" s="4">
        <v>2.65</v>
      </c>
    </row>
    <row r="305" spans="1:30" hidden="1" outlineLevel="1" collapsed="1" x14ac:dyDescent="0.2">
      <c r="A305" t="s">
        <v>41</v>
      </c>
      <c r="B305" s="4" t="s">
        <v>30</v>
      </c>
      <c r="C305" s="4" t="s">
        <v>691</v>
      </c>
      <c r="D305" s="4" t="s">
        <v>692</v>
      </c>
      <c r="E305" s="4">
        <v>1.1764800000000001E-2</v>
      </c>
      <c r="F305" s="4">
        <v>9.4156000000000003E-4</v>
      </c>
      <c r="G305" s="4">
        <v>1</v>
      </c>
      <c r="H305" s="4">
        <v>1</v>
      </c>
      <c r="I305" s="4">
        <v>2</v>
      </c>
      <c r="J305" s="4">
        <v>2</v>
      </c>
      <c r="K305" s="4" t="s">
        <v>655</v>
      </c>
      <c r="L305" s="4" t="s">
        <v>693</v>
      </c>
      <c r="M305" s="4" t="s">
        <v>694</v>
      </c>
      <c r="N305" s="4">
        <v>2</v>
      </c>
      <c r="O305" s="4">
        <v>2104.0395800000001</v>
      </c>
      <c r="P305" s="4" t="s">
        <v>30</v>
      </c>
      <c r="Q305" s="4" t="s">
        <v>30</v>
      </c>
      <c r="R305" s="4">
        <v>7.6860000000000003E-4</v>
      </c>
      <c r="S305" s="4">
        <v>6.9959999999999996E-3</v>
      </c>
      <c r="T305" s="4">
        <v>3.74</v>
      </c>
    </row>
    <row r="306" spans="1:30" hidden="1" outlineLevel="1" collapsed="1" x14ac:dyDescent="0.2">
      <c r="A306" t="s">
        <v>41</v>
      </c>
      <c r="B306" s="4" t="s">
        <v>30</v>
      </c>
      <c r="C306" s="4" t="s">
        <v>695</v>
      </c>
      <c r="D306" s="4" t="s">
        <v>41</v>
      </c>
      <c r="E306" s="4">
        <v>0.11119800000000001</v>
      </c>
      <c r="F306" s="4">
        <v>9.1506199999999999E-3</v>
      </c>
      <c r="G306" s="4">
        <v>1</v>
      </c>
      <c r="H306" s="4">
        <v>1</v>
      </c>
      <c r="I306" s="4">
        <v>1</v>
      </c>
      <c r="J306" s="4">
        <v>1</v>
      </c>
      <c r="K306" s="4" t="s">
        <v>655</v>
      </c>
      <c r="L306" s="4" t="s">
        <v>696</v>
      </c>
      <c r="M306" s="4" t="s">
        <v>41</v>
      </c>
      <c r="N306" s="4">
        <v>1</v>
      </c>
      <c r="O306" s="4">
        <v>995.53089</v>
      </c>
      <c r="P306" s="4" t="s">
        <v>30</v>
      </c>
      <c r="Q306" s="4" t="s">
        <v>30</v>
      </c>
      <c r="R306" s="4">
        <v>6.8910000000000004E-3</v>
      </c>
      <c r="S306" s="4">
        <v>8.0829999999999999E-2</v>
      </c>
      <c r="T306" s="4">
        <v>1.44</v>
      </c>
    </row>
    <row r="307" spans="1:30" hidden="1" outlineLevel="1" collapsed="1" x14ac:dyDescent="0.2">
      <c r="A307" t="s">
        <v>41</v>
      </c>
      <c r="B307" s="4" t="s">
        <v>30</v>
      </c>
      <c r="C307" s="4" t="s">
        <v>697</v>
      </c>
      <c r="D307" s="4" t="s">
        <v>41</v>
      </c>
      <c r="E307" s="4">
        <v>1.6452399999999999E-2</v>
      </c>
      <c r="F307" s="4">
        <v>9.4156000000000003E-4</v>
      </c>
      <c r="G307" s="4">
        <v>1</v>
      </c>
      <c r="H307" s="4">
        <v>1</v>
      </c>
      <c r="I307" s="4">
        <v>1</v>
      </c>
      <c r="J307" s="4">
        <v>1</v>
      </c>
      <c r="K307" s="4" t="s">
        <v>655</v>
      </c>
      <c r="L307" s="4" t="s">
        <v>698</v>
      </c>
      <c r="M307" s="4" t="s">
        <v>41</v>
      </c>
      <c r="N307" s="4">
        <v>2</v>
      </c>
      <c r="O307" s="4">
        <v>1293.7313799999999</v>
      </c>
      <c r="P307" s="4" t="s">
        <v>30</v>
      </c>
      <c r="Q307" s="4" t="s">
        <v>30</v>
      </c>
      <c r="R307" s="4">
        <v>7.6860000000000003E-4</v>
      </c>
      <c r="S307" s="4">
        <v>1.001E-2</v>
      </c>
      <c r="T307" s="4">
        <v>1.53</v>
      </c>
    </row>
    <row r="308" spans="1:30" hidden="1" outlineLevel="1" collapsed="1" x14ac:dyDescent="0.2">
      <c r="A308" t="s">
        <v>41</v>
      </c>
      <c r="B308" s="4" t="s">
        <v>30</v>
      </c>
      <c r="C308" s="4" t="s">
        <v>699</v>
      </c>
      <c r="D308" s="4" t="s">
        <v>41</v>
      </c>
      <c r="E308" s="4">
        <v>2.2258099999999999E-4</v>
      </c>
      <c r="F308" s="4">
        <v>9.4156000000000003E-4</v>
      </c>
      <c r="G308" s="4">
        <v>1</v>
      </c>
      <c r="H308" s="4">
        <v>1</v>
      </c>
      <c r="I308" s="4">
        <v>1</v>
      </c>
      <c r="J308" s="4">
        <v>1</v>
      </c>
      <c r="K308" s="4" t="s">
        <v>655</v>
      </c>
      <c r="L308" s="4" t="s">
        <v>700</v>
      </c>
      <c r="M308" s="4" t="s">
        <v>41</v>
      </c>
      <c r="N308" s="4">
        <v>0</v>
      </c>
      <c r="O308" s="4">
        <v>2452.2453399999999</v>
      </c>
      <c r="P308" s="4" t="s">
        <v>30</v>
      </c>
      <c r="Q308" s="4" t="s">
        <v>30</v>
      </c>
      <c r="R308" s="4">
        <v>7.6860000000000003E-4</v>
      </c>
      <c r="S308" s="4">
        <v>9.399E-5</v>
      </c>
      <c r="T308" s="4">
        <v>3.88</v>
      </c>
    </row>
    <row r="309" spans="1:30" hidden="1" outlineLevel="1" collapsed="1" x14ac:dyDescent="0.2">
      <c r="A309" t="s">
        <v>41</v>
      </c>
      <c r="B309" s="4" t="s">
        <v>30</v>
      </c>
      <c r="C309" s="4" t="s">
        <v>701</v>
      </c>
      <c r="D309" s="4" t="s">
        <v>41</v>
      </c>
      <c r="E309" s="4">
        <v>4.7853899999999998E-2</v>
      </c>
      <c r="F309" s="4">
        <v>2.21053E-3</v>
      </c>
      <c r="G309" s="4">
        <v>1</v>
      </c>
      <c r="H309" s="4">
        <v>1</v>
      </c>
      <c r="I309" s="4">
        <v>1</v>
      </c>
      <c r="J309" s="4">
        <v>1</v>
      </c>
      <c r="K309" s="4" t="s">
        <v>655</v>
      </c>
      <c r="L309" s="4" t="s">
        <v>702</v>
      </c>
      <c r="M309" s="4" t="s">
        <v>41</v>
      </c>
      <c r="N309" s="4">
        <v>1</v>
      </c>
      <c r="O309" s="4">
        <v>791.42575999999997</v>
      </c>
      <c r="P309" s="4" t="s">
        <v>30</v>
      </c>
      <c r="Q309" s="4" t="s">
        <v>30</v>
      </c>
      <c r="R309" s="4">
        <v>1.714E-3</v>
      </c>
      <c r="S309" s="4">
        <v>3.2210000000000003E-2</v>
      </c>
      <c r="T309" s="4">
        <v>1.28</v>
      </c>
    </row>
    <row r="310" spans="1:30" collapsed="1" x14ac:dyDescent="0.2">
      <c r="A310" s="3" t="s">
        <v>30</v>
      </c>
      <c r="B310" s="3" t="s">
        <v>31</v>
      </c>
      <c r="C310" s="3" t="s">
        <v>703</v>
      </c>
      <c r="D310" s="3" t="s">
        <v>704</v>
      </c>
      <c r="E310" s="3">
        <v>0</v>
      </c>
      <c r="F310" s="3">
        <v>57.390999999999998</v>
      </c>
      <c r="G310" s="3">
        <v>30</v>
      </c>
      <c r="H310" s="3">
        <v>25</v>
      </c>
      <c r="I310" s="3">
        <v>28</v>
      </c>
      <c r="J310" s="3">
        <v>34</v>
      </c>
      <c r="K310" s="3">
        <v>25</v>
      </c>
      <c r="L310" s="3">
        <v>749</v>
      </c>
      <c r="M310" s="3">
        <v>87.6</v>
      </c>
      <c r="N310" s="3">
        <v>5.44</v>
      </c>
      <c r="O310" s="3">
        <v>34.89</v>
      </c>
      <c r="P310" s="3">
        <v>25</v>
      </c>
      <c r="Q310" s="3" t="s">
        <v>705</v>
      </c>
      <c r="R310" s="3" t="s">
        <v>520</v>
      </c>
      <c r="S310" s="3" t="s">
        <v>36</v>
      </c>
      <c r="T310" s="3" t="s">
        <v>706</v>
      </c>
      <c r="U310" s="3" t="s">
        <v>707</v>
      </c>
      <c r="V310" s="3" t="s">
        <v>703</v>
      </c>
      <c r="W310" s="3" t="s">
        <v>708</v>
      </c>
      <c r="X310" s="3" t="s">
        <v>709</v>
      </c>
      <c r="Y310" s="3" t="s">
        <v>41</v>
      </c>
      <c r="Z310" s="3" t="s">
        <v>41</v>
      </c>
      <c r="AA310" s="3">
        <v>0</v>
      </c>
      <c r="AB310" s="3" t="s">
        <v>30</v>
      </c>
      <c r="AC310" s="3">
        <v>1</v>
      </c>
      <c r="AD310" s="3" t="s">
        <v>41</v>
      </c>
    </row>
    <row r="311" spans="1:30" hidden="1" outlineLevel="1" collapsed="1" x14ac:dyDescent="0.2">
      <c r="A311" t="s">
        <v>41</v>
      </c>
      <c r="B311" s="2" t="s">
        <v>43</v>
      </c>
      <c r="C311" s="2" t="s">
        <v>44</v>
      </c>
      <c r="D311" s="2" t="s">
        <v>29</v>
      </c>
      <c r="E311" s="2" t="s">
        <v>45</v>
      </c>
      <c r="F311" s="2" t="s">
        <v>46</v>
      </c>
      <c r="G311" s="2" t="s">
        <v>28</v>
      </c>
      <c r="H311" s="2" t="s">
        <v>47</v>
      </c>
      <c r="I311" s="2" t="s">
        <v>8</v>
      </c>
      <c r="J311" s="2" t="s">
        <v>9</v>
      </c>
      <c r="K311" s="2" t="s">
        <v>48</v>
      </c>
      <c r="L311" s="2" t="s">
        <v>49</v>
      </c>
      <c r="M311" s="2" t="s">
        <v>50</v>
      </c>
      <c r="N311" s="2" t="s">
        <v>51</v>
      </c>
      <c r="O311" s="2" t="s">
        <v>52</v>
      </c>
      <c r="P311" s="2" t="s">
        <v>27</v>
      </c>
      <c r="Q311" s="2" t="s">
        <v>53</v>
      </c>
      <c r="R311" s="2" t="s">
        <v>54</v>
      </c>
      <c r="S311" s="2" t="s">
        <v>55</v>
      </c>
      <c r="T311" s="2" t="s">
        <v>56</v>
      </c>
    </row>
    <row r="312" spans="1:30" hidden="1" outlineLevel="1" collapsed="1" x14ac:dyDescent="0.2">
      <c r="A312" t="s">
        <v>41</v>
      </c>
      <c r="B312" s="4" t="s">
        <v>30</v>
      </c>
      <c r="C312" s="4" t="s">
        <v>710</v>
      </c>
      <c r="D312" s="4" t="s">
        <v>41</v>
      </c>
      <c r="E312" s="4">
        <v>1.78589E-2</v>
      </c>
      <c r="F312" s="4">
        <v>9.4156000000000003E-4</v>
      </c>
      <c r="G312" s="4">
        <v>1</v>
      </c>
      <c r="H312" s="4">
        <v>1</v>
      </c>
      <c r="I312" s="4">
        <v>1</v>
      </c>
      <c r="J312" s="4">
        <v>1</v>
      </c>
      <c r="K312" s="4" t="s">
        <v>703</v>
      </c>
      <c r="L312" s="4" t="s">
        <v>711</v>
      </c>
      <c r="M312" s="4" t="s">
        <v>41</v>
      </c>
      <c r="N312" s="4">
        <v>0</v>
      </c>
      <c r="O312" s="4">
        <v>918.47784999999999</v>
      </c>
      <c r="P312" s="4" t="s">
        <v>30</v>
      </c>
      <c r="Q312" s="4" t="s">
        <v>30</v>
      </c>
      <c r="R312" s="4">
        <v>7.6860000000000003E-4</v>
      </c>
      <c r="S312" s="4">
        <v>1.099E-2</v>
      </c>
      <c r="T312" s="4">
        <v>1.49</v>
      </c>
    </row>
    <row r="313" spans="1:30" hidden="1" outlineLevel="1" collapsed="1" x14ac:dyDescent="0.2">
      <c r="A313" t="s">
        <v>41</v>
      </c>
      <c r="B313" s="4" t="s">
        <v>30</v>
      </c>
      <c r="C313" s="4" t="s">
        <v>712</v>
      </c>
      <c r="D313" s="4" t="s">
        <v>41</v>
      </c>
      <c r="E313" s="4">
        <v>3.10233E-2</v>
      </c>
      <c r="F313" s="4">
        <v>1.57544E-3</v>
      </c>
      <c r="G313" s="4">
        <v>1</v>
      </c>
      <c r="H313" s="4">
        <v>1</v>
      </c>
      <c r="I313" s="4">
        <v>1</v>
      </c>
      <c r="J313" s="4">
        <v>1</v>
      </c>
      <c r="K313" s="4" t="s">
        <v>703</v>
      </c>
      <c r="L313" s="4" t="s">
        <v>713</v>
      </c>
      <c r="M313" s="4" t="s">
        <v>41</v>
      </c>
      <c r="N313" s="4">
        <v>2</v>
      </c>
      <c r="O313" s="4">
        <v>1435.79438</v>
      </c>
      <c r="P313" s="4" t="s">
        <v>30</v>
      </c>
      <c r="Q313" s="4" t="s">
        <v>30</v>
      </c>
      <c r="R313" s="4">
        <v>1.245E-3</v>
      </c>
      <c r="S313" s="4">
        <v>2.0070000000000001E-2</v>
      </c>
      <c r="T313" s="4">
        <v>1.99</v>
      </c>
    </row>
    <row r="314" spans="1:30" hidden="1" outlineLevel="1" collapsed="1" x14ac:dyDescent="0.2">
      <c r="A314" t="s">
        <v>41</v>
      </c>
      <c r="B314" s="4" t="s">
        <v>30</v>
      </c>
      <c r="C314" s="4" t="s">
        <v>714</v>
      </c>
      <c r="D314" s="4" t="s">
        <v>715</v>
      </c>
      <c r="E314" s="4">
        <v>8.7024100000000007E-3</v>
      </c>
      <c r="F314" s="4">
        <v>9.4156000000000003E-4</v>
      </c>
      <c r="G314" s="4">
        <v>1</v>
      </c>
      <c r="H314" s="4">
        <v>1</v>
      </c>
      <c r="I314" s="4">
        <v>1</v>
      </c>
      <c r="J314" s="4">
        <v>2</v>
      </c>
      <c r="K314" s="4" t="s">
        <v>703</v>
      </c>
      <c r="L314" s="4" t="s">
        <v>716</v>
      </c>
      <c r="M314" s="4" t="s">
        <v>41</v>
      </c>
      <c r="N314" s="4">
        <v>1</v>
      </c>
      <c r="O314" s="4">
        <v>1620.8083899999999</v>
      </c>
      <c r="P314" s="4" t="s">
        <v>30</v>
      </c>
      <c r="Q314" s="4" t="s">
        <v>30</v>
      </c>
      <c r="R314" s="4">
        <v>7.6860000000000003E-4</v>
      </c>
      <c r="S314" s="4">
        <v>5.0080000000000003E-3</v>
      </c>
      <c r="T314" s="4">
        <v>2.13</v>
      </c>
    </row>
    <row r="315" spans="1:30" hidden="1" outlineLevel="1" collapsed="1" x14ac:dyDescent="0.2">
      <c r="A315" t="s">
        <v>41</v>
      </c>
      <c r="B315" s="4" t="s">
        <v>30</v>
      </c>
      <c r="C315" s="4" t="s">
        <v>714</v>
      </c>
      <c r="D315" s="4" t="s">
        <v>717</v>
      </c>
      <c r="E315" s="4">
        <v>7.3314599999999997E-3</v>
      </c>
      <c r="F315" s="4">
        <v>9.4156000000000003E-4</v>
      </c>
      <c r="G315" s="4">
        <v>1</v>
      </c>
      <c r="H315" s="4">
        <v>1</v>
      </c>
      <c r="I315" s="4">
        <v>1</v>
      </c>
      <c r="J315" s="4">
        <v>1</v>
      </c>
      <c r="K315" s="4" t="s">
        <v>703</v>
      </c>
      <c r="L315" s="4" t="s">
        <v>716</v>
      </c>
      <c r="M315" s="4" t="s">
        <v>41</v>
      </c>
      <c r="N315" s="4">
        <v>1</v>
      </c>
      <c r="O315" s="4">
        <v>1636.8033</v>
      </c>
      <c r="P315" s="4" t="s">
        <v>30</v>
      </c>
      <c r="Q315" s="4" t="s">
        <v>30</v>
      </c>
      <c r="R315" s="4">
        <v>7.6860000000000003E-4</v>
      </c>
      <c r="S315" s="4">
        <v>4.163E-3</v>
      </c>
      <c r="T315" s="4">
        <v>1.74</v>
      </c>
    </row>
    <row r="316" spans="1:30" hidden="1" outlineLevel="1" collapsed="1" x14ac:dyDescent="0.2">
      <c r="A316" t="s">
        <v>41</v>
      </c>
      <c r="B316" s="4" t="s">
        <v>30</v>
      </c>
      <c r="C316" s="4" t="s">
        <v>718</v>
      </c>
      <c r="D316" s="4" t="s">
        <v>41</v>
      </c>
      <c r="E316" s="4">
        <v>2.56558E-3</v>
      </c>
      <c r="F316" s="4">
        <v>9.4156000000000003E-4</v>
      </c>
      <c r="G316" s="4">
        <v>1</v>
      </c>
      <c r="H316" s="4">
        <v>1</v>
      </c>
      <c r="I316" s="4">
        <v>1</v>
      </c>
      <c r="J316" s="4">
        <v>1</v>
      </c>
      <c r="K316" s="4" t="s">
        <v>703</v>
      </c>
      <c r="L316" s="4" t="s">
        <v>719</v>
      </c>
      <c r="M316" s="4" t="s">
        <v>41</v>
      </c>
      <c r="N316" s="4">
        <v>0</v>
      </c>
      <c r="O316" s="4">
        <v>1630.8105</v>
      </c>
      <c r="P316" s="4" t="s">
        <v>30</v>
      </c>
      <c r="Q316" s="4" t="s">
        <v>30</v>
      </c>
      <c r="R316" s="4">
        <v>7.6860000000000003E-4</v>
      </c>
      <c r="S316" s="4">
        <v>1.33E-3</v>
      </c>
      <c r="T316" s="4">
        <v>3.49</v>
      </c>
    </row>
    <row r="317" spans="1:30" hidden="1" outlineLevel="1" collapsed="1" x14ac:dyDescent="0.2">
      <c r="A317" t="s">
        <v>41</v>
      </c>
      <c r="B317" s="4" t="s">
        <v>30</v>
      </c>
      <c r="C317" s="4" t="s">
        <v>720</v>
      </c>
      <c r="D317" s="4" t="s">
        <v>41</v>
      </c>
      <c r="E317" s="4">
        <v>3.0251200000000001E-3</v>
      </c>
      <c r="F317" s="4">
        <v>9.4156000000000003E-4</v>
      </c>
      <c r="G317" s="4">
        <v>1</v>
      </c>
      <c r="H317" s="4">
        <v>1</v>
      </c>
      <c r="I317" s="4">
        <v>1</v>
      </c>
      <c r="J317" s="4">
        <v>2</v>
      </c>
      <c r="K317" s="4" t="s">
        <v>703</v>
      </c>
      <c r="L317" s="4" t="s">
        <v>721</v>
      </c>
      <c r="M317" s="4" t="s">
        <v>41</v>
      </c>
      <c r="N317" s="4">
        <v>1</v>
      </c>
      <c r="O317" s="4">
        <v>1758.9054599999999</v>
      </c>
      <c r="P317" s="4" t="s">
        <v>30</v>
      </c>
      <c r="Q317" s="4" t="s">
        <v>30</v>
      </c>
      <c r="R317" s="4">
        <v>7.6860000000000003E-4</v>
      </c>
      <c r="S317" s="4">
        <v>1.598E-3</v>
      </c>
      <c r="T317" s="4">
        <v>2.0099999999999998</v>
      </c>
    </row>
    <row r="318" spans="1:30" hidden="1" outlineLevel="1" collapsed="1" x14ac:dyDescent="0.2">
      <c r="A318" t="s">
        <v>41</v>
      </c>
      <c r="B318" s="4" t="s">
        <v>30</v>
      </c>
      <c r="C318" s="4" t="s">
        <v>720</v>
      </c>
      <c r="D318" s="4" t="s">
        <v>242</v>
      </c>
      <c r="E318" s="4">
        <v>3.82867E-2</v>
      </c>
      <c r="F318" s="4">
        <v>1.57544E-3</v>
      </c>
      <c r="G318" s="4">
        <v>1</v>
      </c>
      <c r="H318" s="4">
        <v>1</v>
      </c>
      <c r="I318" s="4">
        <v>1</v>
      </c>
      <c r="J318" s="4">
        <v>2</v>
      </c>
      <c r="K318" s="4" t="s">
        <v>703</v>
      </c>
      <c r="L318" s="4" t="s">
        <v>721</v>
      </c>
      <c r="M318" s="4" t="s">
        <v>41</v>
      </c>
      <c r="N318" s="4">
        <v>1</v>
      </c>
      <c r="O318" s="4">
        <v>1774.9003700000001</v>
      </c>
      <c r="P318" s="4" t="s">
        <v>30</v>
      </c>
      <c r="Q318" s="4" t="s">
        <v>30</v>
      </c>
      <c r="R318" s="4">
        <v>1.245E-3</v>
      </c>
      <c r="S318" s="4">
        <v>2.513E-2</v>
      </c>
      <c r="T318" s="4">
        <v>2.0099999999999998</v>
      </c>
    </row>
    <row r="319" spans="1:30" hidden="1" outlineLevel="1" collapsed="1" x14ac:dyDescent="0.2">
      <c r="A319" t="s">
        <v>41</v>
      </c>
      <c r="B319" s="4" t="s">
        <v>30</v>
      </c>
      <c r="C319" s="4" t="s">
        <v>722</v>
      </c>
      <c r="D319" s="4" t="s">
        <v>41</v>
      </c>
      <c r="E319" s="4">
        <v>8.4670100000000005E-3</v>
      </c>
      <c r="F319" s="4">
        <v>9.4156000000000003E-4</v>
      </c>
      <c r="G319" s="4">
        <v>1</v>
      </c>
      <c r="H319" s="4">
        <v>1</v>
      </c>
      <c r="I319" s="4">
        <v>1</v>
      </c>
      <c r="J319" s="4">
        <v>2</v>
      </c>
      <c r="K319" s="4" t="s">
        <v>703</v>
      </c>
      <c r="L319" s="4" t="s">
        <v>723</v>
      </c>
      <c r="M319" s="4" t="s">
        <v>41</v>
      </c>
      <c r="N319" s="4">
        <v>1</v>
      </c>
      <c r="O319" s="4">
        <v>1286.69506</v>
      </c>
      <c r="P319" s="4" t="s">
        <v>30</v>
      </c>
      <c r="Q319" s="4" t="s">
        <v>30</v>
      </c>
      <c r="R319" s="4">
        <v>7.6860000000000003E-4</v>
      </c>
      <c r="S319" s="4">
        <v>4.8710000000000003E-3</v>
      </c>
      <c r="T319" s="4">
        <v>1.62</v>
      </c>
    </row>
    <row r="320" spans="1:30" hidden="1" outlineLevel="1" collapsed="1" x14ac:dyDescent="0.2">
      <c r="A320" t="s">
        <v>41</v>
      </c>
      <c r="B320" s="4" t="s">
        <v>30</v>
      </c>
      <c r="C320" s="4" t="s">
        <v>724</v>
      </c>
      <c r="D320" s="4" t="s">
        <v>41</v>
      </c>
      <c r="E320" s="4">
        <v>2.63492E-2</v>
      </c>
      <c r="F320" s="4">
        <v>1.57544E-3</v>
      </c>
      <c r="G320" s="4">
        <v>1</v>
      </c>
      <c r="H320" s="4">
        <v>1</v>
      </c>
      <c r="I320" s="4">
        <v>1</v>
      </c>
      <c r="J320" s="4">
        <v>2</v>
      </c>
      <c r="K320" s="4" t="s">
        <v>703</v>
      </c>
      <c r="L320" s="4" t="s">
        <v>725</v>
      </c>
      <c r="M320" s="4" t="s">
        <v>41</v>
      </c>
      <c r="N320" s="4">
        <v>1</v>
      </c>
      <c r="O320" s="4">
        <v>1622.8496600000001</v>
      </c>
      <c r="P320" s="4" t="s">
        <v>30</v>
      </c>
      <c r="Q320" s="4" t="s">
        <v>30</v>
      </c>
      <c r="R320" s="4">
        <v>1.245E-3</v>
      </c>
      <c r="S320" s="4">
        <v>1.67E-2</v>
      </c>
      <c r="T320" s="4">
        <v>1.86</v>
      </c>
    </row>
    <row r="321" spans="1:20" hidden="1" outlineLevel="1" collapsed="1" x14ac:dyDescent="0.2">
      <c r="A321" t="s">
        <v>41</v>
      </c>
      <c r="B321" s="4" t="s">
        <v>30</v>
      </c>
      <c r="C321" s="4" t="s">
        <v>726</v>
      </c>
      <c r="D321" s="4" t="s">
        <v>41</v>
      </c>
      <c r="E321" s="4">
        <v>5.1882400000000002E-2</v>
      </c>
      <c r="F321" s="4">
        <v>3.61743E-3</v>
      </c>
      <c r="G321" s="4">
        <v>1</v>
      </c>
      <c r="H321" s="4">
        <v>1</v>
      </c>
      <c r="I321" s="4">
        <v>1</v>
      </c>
      <c r="J321" s="4">
        <v>1</v>
      </c>
      <c r="K321" s="4" t="s">
        <v>703</v>
      </c>
      <c r="L321" s="4" t="s">
        <v>727</v>
      </c>
      <c r="M321" s="4" t="s">
        <v>41</v>
      </c>
      <c r="N321" s="4">
        <v>0</v>
      </c>
      <c r="O321" s="4">
        <v>1344.6827800000001</v>
      </c>
      <c r="P321" s="4" t="s">
        <v>30</v>
      </c>
      <c r="Q321" s="4" t="s">
        <v>30</v>
      </c>
      <c r="R321" s="4">
        <v>2.7789999999999998E-3</v>
      </c>
      <c r="S321" s="4">
        <v>3.5069999999999997E-2</v>
      </c>
      <c r="T321" s="4">
        <v>1.49</v>
      </c>
    </row>
    <row r="322" spans="1:20" hidden="1" outlineLevel="1" collapsed="1" x14ac:dyDescent="0.2">
      <c r="A322" t="s">
        <v>41</v>
      </c>
      <c r="B322" s="4" t="s">
        <v>30</v>
      </c>
      <c r="C322" s="4" t="s">
        <v>728</v>
      </c>
      <c r="D322" s="4" t="s">
        <v>91</v>
      </c>
      <c r="E322" s="4">
        <v>1.5757E-3</v>
      </c>
      <c r="F322" s="4">
        <v>9.4156000000000003E-4</v>
      </c>
      <c r="G322" s="4">
        <v>1</v>
      </c>
      <c r="H322" s="4">
        <v>1</v>
      </c>
      <c r="I322" s="4">
        <v>1</v>
      </c>
      <c r="J322" s="4">
        <v>1</v>
      </c>
      <c r="K322" s="4" t="s">
        <v>703</v>
      </c>
      <c r="L322" s="4" t="s">
        <v>729</v>
      </c>
      <c r="M322" s="4" t="s">
        <v>41</v>
      </c>
      <c r="N322" s="4">
        <v>0</v>
      </c>
      <c r="O322" s="4">
        <v>1219.59871</v>
      </c>
      <c r="P322" s="4" t="s">
        <v>30</v>
      </c>
      <c r="Q322" s="4" t="s">
        <v>30</v>
      </c>
      <c r="R322" s="4">
        <v>7.6860000000000003E-4</v>
      </c>
      <c r="S322" s="4">
        <v>7.8620000000000003E-4</v>
      </c>
      <c r="T322" s="4">
        <v>2.1800000000000002</v>
      </c>
    </row>
    <row r="323" spans="1:20" hidden="1" outlineLevel="1" collapsed="1" x14ac:dyDescent="0.2">
      <c r="A323" t="s">
        <v>41</v>
      </c>
      <c r="B323" s="4" t="s">
        <v>30</v>
      </c>
      <c r="C323" s="4" t="s">
        <v>730</v>
      </c>
      <c r="D323" s="4" t="s">
        <v>41</v>
      </c>
      <c r="E323" s="4">
        <v>1.4746799999999999E-2</v>
      </c>
      <c r="F323" s="4">
        <v>9.4156000000000003E-4</v>
      </c>
      <c r="G323" s="4">
        <v>1</v>
      </c>
      <c r="H323" s="4">
        <v>1</v>
      </c>
      <c r="I323" s="4">
        <v>1</v>
      </c>
      <c r="J323" s="4">
        <v>2</v>
      </c>
      <c r="K323" s="4" t="s">
        <v>703</v>
      </c>
      <c r="L323" s="4" t="s">
        <v>731</v>
      </c>
      <c r="M323" s="4" t="s">
        <v>41</v>
      </c>
      <c r="N323" s="4">
        <v>0</v>
      </c>
      <c r="O323" s="4">
        <v>1500.8016500000001</v>
      </c>
      <c r="P323" s="4" t="s">
        <v>30</v>
      </c>
      <c r="Q323" s="4" t="s">
        <v>30</v>
      </c>
      <c r="R323" s="4">
        <v>7.6860000000000003E-4</v>
      </c>
      <c r="S323" s="4">
        <v>8.8880000000000001E-3</v>
      </c>
      <c r="T323" s="4">
        <v>1.55</v>
      </c>
    </row>
    <row r="324" spans="1:20" hidden="1" outlineLevel="1" collapsed="1" x14ac:dyDescent="0.2">
      <c r="A324" t="s">
        <v>41</v>
      </c>
      <c r="B324" s="4" t="s">
        <v>30</v>
      </c>
      <c r="C324" s="4" t="s">
        <v>732</v>
      </c>
      <c r="D324" s="4" t="s">
        <v>41</v>
      </c>
      <c r="E324" s="4">
        <v>7.6971499999999998E-2</v>
      </c>
      <c r="F324" s="4">
        <v>4.8908199999999997E-3</v>
      </c>
      <c r="G324" s="4">
        <v>1</v>
      </c>
      <c r="H324" s="4">
        <v>1</v>
      </c>
      <c r="I324" s="4">
        <v>1</v>
      </c>
      <c r="J324" s="4">
        <v>1</v>
      </c>
      <c r="K324" s="4" t="s">
        <v>703</v>
      </c>
      <c r="L324" s="4" t="s">
        <v>733</v>
      </c>
      <c r="M324" s="4" t="s">
        <v>41</v>
      </c>
      <c r="N324" s="4">
        <v>0</v>
      </c>
      <c r="O324" s="4">
        <v>1138.58511</v>
      </c>
      <c r="P324" s="4" t="s">
        <v>30</v>
      </c>
      <c r="Q324" s="4" t="s">
        <v>30</v>
      </c>
      <c r="R324" s="4">
        <v>3.7160000000000001E-3</v>
      </c>
      <c r="S324" s="4">
        <v>5.407E-2</v>
      </c>
      <c r="T324" s="4">
        <v>2</v>
      </c>
    </row>
    <row r="325" spans="1:20" hidden="1" outlineLevel="1" collapsed="1" x14ac:dyDescent="0.2">
      <c r="A325" t="s">
        <v>41</v>
      </c>
      <c r="B325" s="4" t="s">
        <v>30</v>
      </c>
      <c r="C325" s="4" t="s">
        <v>734</v>
      </c>
      <c r="D325" s="4" t="s">
        <v>41</v>
      </c>
      <c r="E325" s="4">
        <v>1.9669899999999999E-4</v>
      </c>
      <c r="F325" s="4">
        <v>9.4156000000000003E-4</v>
      </c>
      <c r="G325" s="4">
        <v>1</v>
      </c>
      <c r="H325" s="4">
        <v>1</v>
      </c>
      <c r="I325" s="4">
        <v>1</v>
      </c>
      <c r="J325" s="4">
        <v>1</v>
      </c>
      <c r="K325" s="4" t="s">
        <v>703</v>
      </c>
      <c r="L325" s="4" t="s">
        <v>735</v>
      </c>
      <c r="M325" s="4" t="s">
        <v>41</v>
      </c>
      <c r="N325" s="4">
        <v>0</v>
      </c>
      <c r="O325" s="4">
        <v>1494.7547</v>
      </c>
      <c r="P325" s="4" t="s">
        <v>30</v>
      </c>
      <c r="Q325" s="4" t="s">
        <v>30</v>
      </c>
      <c r="R325" s="4">
        <v>7.6860000000000003E-4</v>
      </c>
      <c r="S325" s="4">
        <v>8.2050000000000002E-5</v>
      </c>
      <c r="T325" s="4">
        <v>2.4300000000000002</v>
      </c>
    </row>
    <row r="326" spans="1:20" hidden="1" outlineLevel="1" collapsed="1" x14ac:dyDescent="0.2">
      <c r="A326" t="s">
        <v>41</v>
      </c>
      <c r="B326" s="4" t="s">
        <v>30</v>
      </c>
      <c r="C326" s="4" t="s">
        <v>736</v>
      </c>
      <c r="D326" s="4" t="s">
        <v>41</v>
      </c>
      <c r="E326" s="4">
        <v>3.8731500000000001E-3</v>
      </c>
      <c r="F326" s="4">
        <v>9.4156000000000003E-4</v>
      </c>
      <c r="G326" s="4">
        <v>1</v>
      </c>
      <c r="H326" s="4">
        <v>1</v>
      </c>
      <c r="I326" s="4">
        <v>1</v>
      </c>
      <c r="J326" s="4">
        <v>1</v>
      </c>
      <c r="K326" s="4" t="s">
        <v>703</v>
      </c>
      <c r="L326" s="4" t="s">
        <v>737</v>
      </c>
      <c r="M326" s="4" t="s">
        <v>41</v>
      </c>
      <c r="N326" s="4">
        <v>0</v>
      </c>
      <c r="O326" s="4">
        <v>1253.6194499999999</v>
      </c>
      <c r="P326" s="4" t="s">
        <v>30</v>
      </c>
      <c r="Q326" s="4" t="s">
        <v>30</v>
      </c>
      <c r="R326" s="4">
        <v>7.6860000000000003E-4</v>
      </c>
      <c r="S326" s="4">
        <v>2.088E-3</v>
      </c>
      <c r="T326" s="4">
        <v>1.99</v>
      </c>
    </row>
    <row r="327" spans="1:20" hidden="1" outlineLevel="1" collapsed="1" x14ac:dyDescent="0.2">
      <c r="A327" t="s">
        <v>41</v>
      </c>
      <c r="B327" s="4" t="s">
        <v>30</v>
      </c>
      <c r="C327" s="4" t="s">
        <v>736</v>
      </c>
      <c r="D327" s="4" t="s">
        <v>346</v>
      </c>
      <c r="E327" s="4">
        <v>2.9581300000000001E-2</v>
      </c>
      <c r="F327" s="4">
        <v>1.57544E-3</v>
      </c>
      <c r="G327" s="4">
        <v>1</v>
      </c>
      <c r="H327" s="4">
        <v>1</v>
      </c>
      <c r="I327" s="4">
        <v>1</v>
      </c>
      <c r="J327" s="4">
        <v>1</v>
      </c>
      <c r="K327" s="4" t="s">
        <v>703</v>
      </c>
      <c r="L327" s="4" t="s">
        <v>737</v>
      </c>
      <c r="M327" s="4" t="s">
        <v>41</v>
      </c>
      <c r="N327" s="4">
        <v>0</v>
      </c>
      <c r="O327" s="4">
        <v>1269.61436</v>
      </c>
      <c r="P327" s="4" t="s">
        <v>30</v>
      </c>
      <c r="Q327" s="4" t="s">
        <v>30</v>
      </c>
      <c r="R327" s="4">
        <v>1.245E-3</v>
      </c>
      <c r="S327" s="4">
        <v>1.9E-2</v>
      </c>
      <c r="T327" s="4">
        <v>1.36</v>
      </c>
    </row>
    <row r="328" spans="1:20" hidden="1" outlineLevel="1" collapsed="1" x14ac:dyDescent="0.2">
      <c r="A328" t="s">
        <v>41</v>
      </c>
      <c r="B328" s="4" t="s">
        <v>30</v>
      </c>
      <c r="C328" s="4" t="s">
        <v>738</v>
      </c>
      <c r="D328" s="4" t="s">
        <v>41</v>
      </c>
      <c r="E328" s="4">
        <v>4.9494000000000003E-2</v>
      </c>
      <c r="F328" s="4">
        <v>2.21053E-3</v>
      </c>
      <c r="G328" s="4">
        <v>1</v>
      </c>
      <c r="H328" s="4">
        <v>1</v>
      </c>
      <c r="I328" s="4">
        <v>1</v>
      </c>
      <c r="J328" s="4">
        <v>1</v>
      </c>
      <c r="K328" s="4" t="s">
        <v>703</v>
      </c>
      <c r="L328" s="4" t="s">
        <v>739</v>
      </c>
      <c r="M328" s="4" t="s">
        <v>41</v>
      </c>
      <c r="N328" s="4">
        <v>2</v>
      </c>
      <c r="O328" s="4">
        <v>1432.7642000000001</v>
      </c>
      <c r="P328" s="4" t="s">
        <v>30</v>
      </c>
      <c r="Q328" s="4" t="s">
        <v>30</v>
      </c>
      <c r="R328" s="4">
        <v>1.714E-3</v>
      </c>
      <c r="S328" s="4">
        <v>3.3300000000000003E-2</v>
      </c>
      <c r="T328" s="4">
        <v>2.64</v>
      </c>
    </row>
    <row r="329" spans="1:20" hidden="1" outlineLevel="1" collapsed="1" x14ac:dyDescent="0.2">
      <c r="A329" t="s">
        <v>41</v>
      </c>
      <c r="B329" s="4" t="s">
        <v>30</v>
      </c>
      <c r="C329" s="4" t="s">
        <v>740</v>
      </c>
      <c r="D329" s="4" t="s">
        <v>41</v>
      </c>
      <c r="E329" s="4">
        <v>7.9565800000000006E-2</v>
      </c>
      <c r="F329" s="4">
        <v>4.8908199999999997E-3</v>
      </c>
      <c r="G329" s="4">
        <v>1</v>
      </c>
      <c r="H329" s="4">
        <v>1</v>
      </c>
      <c r="I329" s="4">
        <v>1</v>
      </c>
      <c r="J329" s="4">
        <v>1</v>
      </c>
      <c r="K329" s="4" t="s">
        <v>703</v>
      </c>
      <c r="L329" s="4" t="s">
        <v>741</v>
      </c>
      <c r="M329" s="4" t="s">
        <v>41</v>
      </c>
      <c r="N329" s="4">
        <v>1</v>
      </c>
      <c r="O329" s="4">
        <v>1413.7121</v>
      </c>
      <c r="P329" s="4" t="s">
        <v>30</v>
      </c>
      <c r="Q329" s="4" t="s">
        <v>30</v>
      </c>
      <c r="R329" s="4">
        <v>3.7160000000000001E-3</v>
      </c>
      <c r="S329" s="4">
        <v>5.5969999999999999E-2</v>
      </c>
      <c r="T329" s="4">
        <v>1.84</v>
      </c>
    </row>
    <row r="330" spans="1:20" hidden="1" outlineLevel="1" collapsed="1" x14ac:dyDescent="0.2">
      <c r="A330" t="s">
        <v>41</v>
      </c>
      <c r="B330" s="4" t="s">
        <v>30</v>
      </c>
      <c r="C330" s="4" t="s">
        <v>742</v>
      </c>
      <c r="D330" s="4" t="s">
        <v>41</v>
      </c>
      <c r="E330" s="4">
        <v>9.1397400000000004E-2</v>
      </c>
      <c r="F330" s="4">
        <v>8.0658499999999994E-3</v>
      </c>
      <c r="G330" s="4">
        <v>1</v>
      </c>
      <c r="H330" s="4">
        <v>1</v>
      </c>
      <c r="I330" s="4">
        <v>1</v>
      </c>
      <c r="J330" s="4">
        <v>1</v>
      </c>
      <c r="K330" s="4" t="s">
        <v>703</v>
      </c>
      <c r="L330" s="4" t="s">
        <v>743</v>
      </c>
      <c r="M330" s="4" t="s">
        <v>41</v>
      </c>
      <c r="N330" s="4">
        <v>0</v>
      </c>
      <c r="O330" s="4">
        <v>957.53637000000003</v>
      </c>
      <c r="P330" s="4" t="s">
        <v>30</v>
      </c>
      <c r="Q330" s="4" t="s">
        <v>30</v>
      </c>
      <c r="R330" s="4">
        <v>6.1000000000000004E-3</v>
      </c>
      <c r="S330" s="4">
        <v>6.5320000000000003E-2</v>
      </c>
      <c r="T330" s="4">
        <v>1.01</v>
      </c>
    </row>
    <row r="331" spans="1:20" hidden="1" outlineLevel="1" collapsed="1" x14ac:dyDescent="0.2">
      <c r="A331" t="s">
        <v>41</v>
      </c>
      <c r="B331" s="4" t="s">
        <v>30</v>
      </c>
      <c r="C331" s="4" t="s">
        <v>744</v>
      </c>
      <c r="D331" s="4" t="s">
        <v>41</v>
      </c>
      <c r="E331" s="4">
        <v>1.3308E-2</v>
      </c>
      <c r="F331" s="4">
        <v>9.4156000000000003E-4</v>
      </c>
      <c r="G331" s="4">
        <v>1</v>
      </c>
      <c r="H331" s="4">
        <v>1</v>
      </c>
      <c r="I331" s="4">
        <v>1</v>
      </c>
      <c r="J331" s="4">
        <v>1</v>
      </c>
      <c r="K331" s="4" t="s">
        <v>703</v>
      </c>
      <c r="L331" s="4" t="s">
        <v>745</v>
      </c>
      <c r="M331" s="4" t="s">
        <v>41</v>
      </c>
      <c r="N331" s="4">
        <v>2</v>
      </c>
      <c r="O331" s="4">
        <v>2315.2466199999999</v>
      </c>
      <c r="P331" s="4" t="s">
        <v>30</v>
      </c>
      <c r="Q331" s="4" t="s">
        <v>30</v>
      </c>
      <c r="R331" s="4">
        <v>7.6860000000000003E-4</v>
      </c>
      <c r="S331" s="4">
        <v>7.9979999999999999E-3</v>
      </c>
      <c r="T331" s="4">
        <v>2.2799999999999998</v>
      </c>
    </row>
    <row r="332" spans="1:20" hidden="1" outlineLevel="1" collapsed="1" x14ac:dyDescent="0.2">
      <c r="A332" t="s">
        <v>41</v>
      </c>
      <c r="B332" s="4" t="s">
        <v>30</v>
      </c>
      <c r="C332" s="4" t="s">
        <v>746</v>
      </c>
      <c r="D332" s="4" t="s">
        <v>41</v>
      </c>
      <c r="E332" s="4">
        <v>2.3951699999999999E-2</v>
      </c>
      <c r="F332" s="4">
        <v>9.4156000000000003E-4</v>
      </c>
      <c r="G332" s="4">
        <v>1</v>
      </c>
      <c r="H332" s="4">
        <v>1</v>
      </c>
      <c r="I332" s="4">
        <v>1</v>
      </c>
      <c r="J332" s="4">
        <v>1</v>
      </c>
      <c r="K332" s="4" t="s">
        <v>703</v>
      </c>
      <c r="L332" s="4" t="s">
        <v>747</v>
      </c>
      <c r="M332" s="4" t="s">
        <v>41</v>
      </c>
      <c r="N332" s="4">
        <v>1</v>
      </c>
      <c r="O332" s="4">
        <v>1376.7280900000001</v>
      </c>
      <c r="P332" s="4" t="s">
        <v>30</v>
      </c>
      <c r="Q332" s="4" t="s">
        <v>30</v>
      </c>
      <c r="R332" s="4">
        <v>7.6860000000000003E-4</v>
      </c>
      <c r="S332" s="4">
        <v>1.516E-2</v>
      </c>
      <c r="T332" s="4">
        <v>1.55</v>
      </c>
    </row>
    <row r="333" spans="1:20" hidden="1" outlineLevel="1" collapsed="1" x14ac:dyDescent="0.2">
      <c r="A333" t="s">
        <v>41</v>
      </c>
      <c r="B333" s="4" t="s">
        <v>30</v>
      </c>
      <c r="C333" s="4" t="s">
        <v>748</v>
      </c>
      <c r="D333" s="4" t="s">
        <v>41</v>
      </c>
      <c r="E333" s="4">
        <v>1.11374E-2</v>
      </c>
      <c r="F333" s="4">
        <v>9.4156000000000003E-4</v>
      </c>
      <c r="G333" s="4">
        <v>1</v>
      </c>
      <c r="H333" s="4">
        <v>1</v>
      </c>
      <c r="I333" s="4">
        <v>1</v>
      </c>
      <c r="J333" s="4">
        <v>1</v>
      </c>
      <c r="K333" s="4" t="s">
        <v>703</v>
      </c>
      <c r="L333" s="4" t="s">
        <v>749</v>
      </c>
      <c r="M333" s="4" t="s">
        <v>41</v>
      </c>
      <c r="N333" s="4">
        <v>0</v>
      </c>
      <c r="O333" s="4">
        <v>1054.5203899999999</v>
      </c>
      <c r="P333" s="4" t="s">
        <v>30</v>
      </c>
      <c r="Q333" s="4" t="s">
        <v>30</v>
      </c>
      <c r="R333" s="4">
        <v>7.6860000000000003E-4</v>
      </c>
      <c r="S333" s="4">
        <v>6.5500000000000003E-3</v>
      </c>
      <c r="T333" s="4">
        <v>2.2799999999999998</v>
      </c>
    </row>
    <row r="334" spans="1:20" hidden="1" outlineLevel="1" collapsed="1" x14ac:dyDescent="0.2">
      <c r="A334" t="s">
        <v>41</v>
      </c>
      <c r="B334" s="4" t="s">
        <v>30</v>
      </c>
      <c r="C334" s="4" t="s">
        <v>750</v>
      </c>
      <c r="D334" s="4" t="s">
        <v>41</v>
      </c>
      <c r="E334" s="4">
        <v>2.63492E-2</v>
      </c>
      <c r="F334" s="4">
        <v>1.57544E-3</v>
      </c>
      <c r="G334" s="4">
        <v>1</v>
      </c>
      <c r="H334" s="4">
        <v>1</v>
      </c>
      <c r="I334" s="4">
        <v>1</v>
      </c>
      <c r="J334" s="4">
        <v>1</v>
      </c>
      <c r="K334" s="4" t="s">
        <v>703</v>
      </c>
      <c r="L334" s="4" t="s">
        <v>751</v>
      </c>
      <c r="M334" s="4" t="s">
        <v>41</v>
      </c>
      <c r="N334" s="4">
        <v>0</v>
      </c>
      <c r="O334" s="4">
        <v>975.56218999999999</v>
      </c>
      <c r="P334" s="4" t="s">
        <v>30</v>
      </c>
      <c r="Q334" s="4" t="s">
        <v>30</v>
      </c>
      <c r="R334" s="4">
        <v>1.245E-3</v>
      </c>
      <c r="S334" s="4">
        <v>1.6750000000000001E-2</v>
      </c>
      <c r="T334" s="4">
        <v>1.56</v>
      </c>
    </row>
    <row r="335" spans="1:20" hidden="1" outlineLevel="1" collapsed="1" x14ac:dyDescent="0.2">
      <c r="A335" t="s">
        <v>41</v>
      </c>
      <c r="B335" s="4" t="s">
        <v>30</v>
      </c>
      <c r="C335" s="4" t="s">
        <v>752</v>
      </c>
      <c r="D335" s="4" t="s">
        <v>41</v>
      </c>
      <c r="E335" s="4">
        <v>2.99864E-2</v>
      </c>
      <c r="F335" s="4">
        <v>1.57544E-3</v>
      </c>
      <c r="G335" s="4">
        <v>1</v>
      </c>
      <c r="H335" s="4">
        <v>1</v>
      </c>
      <c r="I335" s="4">
        <v>1</v>
      </c>
      <c r="J335" s="4">
        <v>1</v>
      </c>
      <c r="K335" s="4" t="s">
        <v>703</v>
      </c>
      <c r="L335" s="4" t="s">
        <v>753</v>
      </c>
      <c r="M335" s="4" t="s">
        <v>41</v>
      </c>
      <c r="N335" s="4">
        <v>0</v>
      </c>
      <c r="O335" s="4">
        <v>845.47271000000001</v>
      </c>
      <c r="P335" s="4" t="s">
        <v>30</v>
      </c>
      <c r="Q335" s="4" t="s">
        <v>30</v>
      </c>
      <c r="R335" s="4">
        <v>1.245E-3</v>
      </c>
      <c r="S335" s="4">
        <v>1.9300000000000001E-2</v>
      </c>
      <c r="T335" s="4">
        <v>1.66</v>
      </c>
    </row>
    <row r="336" spans="1:20" hidden="1" outlineLevel="1" collapsed="1" x14ac:dyDescent="0.2">
      <c r="A336" t="s">
        <v>41</v>
      </c>
      <c r="B336" s="4" t="s">
        <v>30</v>
      </c>
      <c r="C336" s="4" t="s">
        <v>754</v>
      </c>
      <c r="D336" s="4" t="s">
        <v>755</v>
      </c>
      <c r="E336" s="4">
        <v>3.10233E-2</v>
      </c>
      <c r="F336" s="4">
        <v>1.57544E-3</v>
      </c>
      <c r="G336" s="4">
        <v>1</v>
      </c>
      <c r="H336" s="4">
        <v>1</v>
      </c>
      <c r="I336" s="4">
        <v>1</v>
      </c>
      <c r="J336" s="4">
        <v>1</v>
      </c>
      <c r="K336" s="4" t="s">
        <v>703</v>
      </c>
      <c r="L336" s="4" t="s">
        <v>756</v>
      </c>
      <c r="M336" s="4" t="s">
        <v>41</v>
      </c>
      <c r="N336" s="4">
        <v>0</v>
      </c>
      <c r="O336" s="4">
        <v>1027.4513199999999</v>
      </c>
      <c r="P336" s="4" t="s">
        <v>30</v>
      </c>
      <c r="Q336" s="4" t="s">
        <v>30</v>
      </c>
      <c r="R336" s="4">
        <v>1.245E-3</v>
      </c>
      <c r="S336" s="4">
        <v>2.0060000000000001E-2</v>
      </c>
      <c r="T336" s="4">
        <v>1.84</v>
      </c>
    </row>
    <row r="337" spans="1:30" hidden="1" outlineLevel="1" collapsed="1" x14ac:dyDescent="0.2">
      <c r="A337" t="s">
        <v>41</v>
      </c>
      <c r="B337" s="4" t="s">
        <v>30</v>
      </c>
      <c r="C337" s="4" t="s">
        <v>757</v>
      </c>
      <c r="D337" s="4" t="s">
        <v>41</v>
      </c>
      <c r="E337" s="4">
        <v>2.63492E-2</v>
      </c>
      <c r="F337" s="4">
        <v>1.57544E-3</v>
      </c>
      <c r="G337" s="4">
        <v>1</v>
      </c>
      <c r="H337" s="4">
        <v>1</v>
      </c>
      <c r="I337" s="4">
        <v>1</v>
      </c>
      <c r="J337" s="4">
        <v>1</v>
      </c>
      <c r="K337" s="4" t="s">
        <v>703</v>
      </c>
      <c r="L337" s="4" t="s">
        <v>758</v>
      </c>
      <c r="M337" s="4" t="s">
        <v>41</v>
      </c>
      <c r="N337" s="4">
        <v>1</v>
      </c>
      <c r="O337" s="4">
        <v>1691.8632600000001</v>
      </c>
      <c r="P337" s="4" t="s">
        <v>30</v>
      </c>
      <c r="Q337" s="4" t="s">
        <v>30</v>
      </c>
      <c r="R337" s="4">
        <v>1.245E-3</v>
      </c>
      <c r="S337" s="4">
        <v>1.678E-2</v>
      </c>
      <c r="T337" s="4">
        <v>2.91</v>
      </c>
    </row>
    <row r="338" spans="1:30" hidden="1" outlineLevel="1" collapsed="1" x14ac:dyDescent="0.2">
      <c r="A338" t="s">
        <v>41</v>
      </c>
      <c r="B338" s="4" t="s">
        <v>30</v>
      </c>
      <c r="C338" s="4" t="s">
        <v>759</v>
      </c>
      <c r="D338" s="4" t="s">
        <v>41</v>
      </c>
      <c r="E338" s="4">
        <v>4.0417700000000001E-2</v>
      </c>
      <c r="F338" s="4">
        <v>1.57544E-3</v>
      </c>
      <c r="G338" s="4">
        <v>1</v>
      </c>
      <c r="H338" s="4">
        <v>1</v>
      </c>
      <c r="I338" s="4">
        <v>1</v>
      </c>
      <c r="J338" s="4">
        <v>1</v>
      </c>
      <c r="K338" s="4" t="s">
        <v>703</v>
      </c>
      <c r="L338" s="4" t="s">
        <v>760</v>
      </c>
      <c r="M338" s="4" t="s">
        <v>41</v>
      </c>
      <c r="N338" s="4">
        <v>2</v>
      </c>
      <c r="O338" s="4">
        <v>2441.1976800000002</v>
      </c>
      <c r="P338" s="4" t="s">
        <v>30</v>
      </c>
      <c r="Q338" s="4" t="s">
        <v>30</v>
      </c>
      <c r="R338" s="4">
        <v>1.245E-3</v>
      </c>
      <c r="S338" s="4">
        <v>2.6759999999999999E-2</v>
      </c>
      <c r="T338" s="4">
        <v>2.39</v>
      </c>
    </row>
    <row r="339" spans="1:30" hidden="1" outlineLevel="1" collapsed="1" x14ac:dyDescent="0.2">
      <c r="A339" t="s">
        <v>41</v>
      </c>
      <c r="B339" s="4" t="s">
        <v>30</v>
      </c>
      <c r="C339" s="4" t="s">
        <v>761</v>
      </c>
      <c r="D339" s="4" t="s">
        <v>41</v>
      </c>
      <c r="E339" s="4">
        <v>2.8398199999999998E-2</v>
      </c>
      <c r="F339" s="4">
        <v>1.57544E-3</v>
      </c>
      <c r="G339" s="4">
        <v>1</v>
      </c>
      <c r="H339" s="4">
        <v>1</v>
      </c>
      <c r="I339" s="4">
        <v>1</v>
      </c>
      <c r="J339" s="4">
        <v>1</v>
      </c>
      <c r="K339" s="4" t="s">
        <v>703</v>
      </c>
      <c r="L339" s="4" t="s">
        <v>762</v>
      </c>
      <c r="M339" s="4" t="s">
        <v>41</v>
      </c>
      <c r="N339" s="4">
        <v>1</v>
      </c>
      <c r="O339" s="4">
        <v>1209.6361400000001</v>
      </c>
      <c r="P339" s="4" t="s">
        <v>30</v>
      </c>
      <c r="Q339" s="4" t="s">
        <v>30</v>
      </c>
      <c r="R339" s="4">
        <v>1.245E-3</v>
      </c>
      <c r="S339" s="4">
        <v>1.8200000000000001E-2</v>
      </c>
      <c r="T339" s="4">
        <v>1.38</v>
      </c>
    </row>
    <row r="340" spans="1:30" collapsed="1" x14ac:dyDescent="0.2">
      <c r="A340" s="3" t="s">
        <v>30</v>
      </c>
      <c r="B340" s="3" t="s">
        <v>31</v>
      </c>
      <c r="C340" s="3" t="s">
        <v>763</v>
      </c>
      <c r="D340" s="3" t="s">
        <v>764</v>
      </c>
      <c r="E340" s="3">
        <v>0</v>
      </c>
      <c r="F340" s="3">
        <v>54.76</v>
      </c>
      <c r="G340" s="3">
        <v>57</v>
      </c>
      <c r="H340" s="3">
        <v>15</v>
      </c>
      <c r="I340" s="3">
        <v>18</v>
      </c>
      <c r="J340" s="3">
        <v>41</v>
      </c>
      <c r="K340" s="3">
        <v>15</v>
      </c>
      <c r="L340" s="3">
        <v>216</v>
      </c>
      <c r="M340" s="3">
        <v>25.4</v>
      </c>
      <c r="N340" s="3">
        <v>4.82</v>
      </c>
      <c r="O340" s="3">
        <v>70.69</v>
      </c>
      <c r="P340" s="3">
        <v>15</v>
      </c>
      <c r="Q340" s="3" t="s">
        <v>34</v>
      </c>
      <c r="R340" s="3" t="s">
        <v>520</v>
      </c>
      <c r="S340" s="3" t="s">
        <v>41</v>
      </c>
      <c r="T340" s="3" t="s">
        <v>765</v>
      </c>
      <c r="U340" s="3" t="s">
        <v>766</v>
      </c>
      <c r="V340" s="3" t="s">
        <v>763</v>
      </c>
      <c r="W340" s="3" t="s">
        <v>767</v>
      </c>
      <c r="X340" s="3" t="s">
        <v>768</v>
      </c>
      <c r="Y340" s="3" t="s">
        <v>41</v>
      </c>
      <c r="Z340" s="3" t="s">
        <v>41</v>
      </c>
      <c r="AA340" s="3">
        <v>0</v>
      </c>
      <c r="AB340" s="3" t="s">
        <v>30</v>
      </c>
      <c r="AC340" s="3">
        <v>1</v>
      </c>
      <c r="AD340" s="3" t="s">
        <v>41</v>
      </c>
    </row>
    <row r="341" spans="1:30" hidden="1" outlineLevel="1" collapsed="1" x14ac:dyDescent="0.2">
      <c r="A341" t="s">
        <v>41</v>
      </c>
      <c r="B341" s="2" t="s">
        <v>43</v>
      </c>
      <c r="C341" s="2" t="s">
        <v>44</v>
      </c>
      <c r="D341" s="2" t="s">
        <v>29</v>
      </c>
      <c r="E341" s="2" t="s">
        <v>45</v>
      </c>
      <c r="F341" s="2" t="s">
        <v>46</v>
      </c>
      <c r="G341" s="2" t="s">
        <v>28</v>
      </c>
      <c r="H341" s="2" t="s">
        <v>47</v>
      </c>
      <c r="I341" s="2" t="s">
        <v>8</v>
      </c>
      <c r="J341" s="2" t="s">
        <v>9</v>
      </c>
      <c r="K341" s="2" t="s">
        <v>48</v>
      </c>
      <c r="L341" s="2" t="s">
        <v>49</v>
      </c>
      <c r="M341" s="2" t="s">
        <v>50</v>
      </c>
      <c r="N341" s="2" t="s">
        <v>51</v>
      </c>
      <c r="O341" s="2" t="s">
        <v>52</v>
      </c>
      <c r="P341" s="2" t="s">
        <v>27</v>
      </c>
      <c r="Q341" s="2" t="s">
        <v>53</v>
      </c>
      <c r="R341" s="2" t="s">
        <v>54</v>
      </c>
      <c r="S341" s="2" t="s">
        <v>55</v>
      </c>
      <c r="T341" s="2" t="s">
        <v>56</v>
      </c>
    </row>
    <row r="342" spans="1:30" hidden="1" outlineLevel="1" collapsed="1" x14ac:dyDescent="0.2">
      <c r="A342" t="s">
        <v>41</v>
      </c>
      <c r="B342" s="4" t="s">
        <v>30</v>
      </c>
      <c r="C342" s="4" t="s">
        <v>769</v>
      </c>
      <c r="D342" s="4" t="s">
        <v>41</v>
      </c>
      <c r="E342" s="4">
        <v>1.1604700000000001E-2</v>
      </c>
      <c r="F342" s="4">
        <v>9.4156000000000003E-4</v>
      </c>
      <c r="G342" s="4">
        <v>1</v>
      </c>
      <c r="H342" s="4">
        <v>1</v>
      </c>
      <c r="I342" s="4">
        <v>1</v>
      </c>
      <c r="J342" s="4">
        <v>1</v>
      </c>
      <c r="K342" s="4" t="s">
        <v>763</v>
      </c>
      <c r="L342" s="4" t="s">
        <v>770</v>
      </c>
      <c r="M342" s="4" t="s">
        <v>41</v>
      </c>
      <c r="N342" s="4">
        <v>0</v>
      </c>
      <c r="O342" s="4">
        <v>1179.56404</v>
      </c>
      <c r="P342" s="4" t="s">
        <v>30</v>
      </c>
      <c r="Q342" s="4" t="s">
        <v>30</v>
      </c>
      <c r="R342" s="4">
        <v>7.6860000000000003E-4</v>
      </c>
      <c r="S342" s="4">
        <v>6.8519999999999996E-3</v>
      </c>
      <c r="T342" s="4">
        <v>1.81</v>
      </c>
    </row>
    <row r="343" spans="1:30" hidden="1" outlineLevel="1" collapsed="1" x14ac:dyDescent="0.2">
      <c r="A343" t="s">
        <v>41</v>
      </c>
      <c r="B343" s="4" t="s">
        <v>30</v>
      </c>
      <c r="C343" s="4" t="s">
        <v>771</v>
      </c>
      <c r="D343" s="4" t="s">
        <v>41</v>
      </c>
      <c r="E343" s="4">
        <v>6.0545099999999998E-2</v>
      </c>
      <c r="F343" s="4">
        <v>3.95853E-3</v>
      </c>
      <c r="G343" s="4">
        <v>1</v>
      </c>
      <c r="H343" s="4">
        <v>1</v>
      </c>
      <c r="I343" s="4">
        <v>1</v>
      </c>
      <c r="J343" s="4">
        <v>1</v>
      </c>
      <c r="K343" s="4" t="s">
        <v>763</v>
      </c>
      <c r="L343" s="4" t="s">
        <v>772</v>
      </c>
      <c r="M343" s="4" t="s">
        <v>41</v>
      </c>
      <c r="N343" s="4">
        <v>2</v>
      </c>
      <c r="O343" s="4">
        <v>1266.6072999999999</v>
      </c>
      <c r="P343" s="4" t="s">
        <v>30</v>
      </c>
      <c r="Q343" s="4" t="s">
        <v>30</v>
      </c>
      <c r="R343" s="4">
        <v>3.026E-3</v>
      </c>
      <c r="S343" s="4">
        <v>4.1360000000000001E-2</v>
      </c>
      <c r="T343" s="4">
        <v>1.82</v>
      </c>
    </row>
    <row r="344" spans="1:30" hidden="1" outlineLevel="1" collapsed="1" x14ac:dyDescent="0.2">
      <c r="A344" t="s">
        <v>41</v>
      </c>
      <c r="B344" s="4" t="s">
        <v>30</v>
      </c>
      <c r="C344" s="4" t="s">
        <v>773</v>
      </c>
      <c r="D344" s="4" t="s">
        <v>41</v>
      </c>
      <c r="E344" s="4">
        <v>3.48499E-5</v>
      </c>
      <c r="F344" s="4">
        <v>9.4156000000000003E-4</v>
      </c>
      <c r="G344" s="4">
        <v>1</v>
      </c>
      <c r="H344" s="4">
        <v>1</v>
      </c>
      <c r="I344" s="4">
        <v>1</v>
      </c>
      <c r="J344" s="4">
        <v>1</v>
      </c>
      <c r="K344" s="4" t="s">
        <v>763</v>
      </c>
      <c r="L344" s="4" t="s">
        <v>774</v>
      </c>
      <c r="M344" s="4" t="s">
        <v>41</v>
      </c>
      <c r="N344" s="4">
        <v>1</v>
      </c>
      <c r="O344" s="4">
        <v>1585.72028</v>
      </c>
      <c r="P344" s="4" t="s">
        <v>30</v>
      </c>
      <c r="Q344" s="4" t="s">
        <v>30</v>
      </c>
      <c r="R344" s="4">
        <v>7.6860000000000003E-4</v>
      </c>
      <c r="S344" s="4">
        <v>1.257E-5</v>
      </c>
      <c r="T344" s="4">
        <v>3.8</v>
      </c>
    </row>
    <row r="345" spans="1:30" hidden="1" outlineLevel="1" collapsed="1" x14ac:dyDescent="0.2">
      <c r="A345" t="s">
        <v>41</v>
      </c>
      <c r="B345" s="4" t="s">
        <v>30</v>
      </c>
      <c r="C345" s="4" t="s">
        <v>773</v>
      </c>
      <c r="D345" s="4" t="s">
        <v>189</v>
      </c>
      <c r="E345" s="4">
        <v>3.5182799999999999E-3</v>
      </c>
      <c r="F345" s="4">
        <v>9.4156000000000003E-4</v>
      </c>
      <c r="G345" s="4">
        <v>1</v>
      </c>
      <c r="H345" s="4">
        <v>1</v>
      </c>
      <c r="I345" s="4">
        <v>1</v>
      </c>
      <c r="J345" s="4">
        <v>3</v>
      </c>
      <c r="K345" s="4" t="s">
        <v>763</v>
      </c>
      <c r="L345" s="4" t="s">
        <v>774</v>
      </c>
      <c r="M345" s="4" t="s">
        <v>41</v>
      </c>
      <c r="N345" s="4">
        <v>1</v>
      </c>
      <c r="O345" s="4">
        <v>1601.7152000000001</v>
      </c>
      <c r="P345" s="4" t="s">
        <v>30</v>
      </c>
      <c r="Q345" s="4" t="s">
        <v>30</v>
      </c>
      <c r="R345" s="4">
        <v>7.6860000000000003E-4</v>
      </c>
      <c r="S345" s="4">
        <v>1.8730000000000001E-3</v>
      </c>
      <c r="T345" s="4">
        <v>2.09</v>
      </c>
    </row>
    <row r="346" spans="1:30" hidden="1" outlineLevel="1" collapsed="1" x14ac:dyDescent="0.2">
      <c r="A346" t="s">
        <v>41</v>
      </c>
      <c r="B346" s="4" t="s">
        <v>30</v>
      </c>
      <c r="C346" s="4" t="s">
        <v>775</v>
      </c>
      <c r="D346" s="4" t="s">
        <v>189</v>
      </c>
      <c r="E346" s="4">
        <v>6.0141E-2</v>
      </c>
      <c r="F346" s="4">
        <v>3.95853E-3</v>
      </c>
      <c r="G346" s="4">
        <v>1</v>
      </c>
      <c r="H346" s="4">
        <v>1</v>
      </c>
      <c r="I346" s="4">
        <v>1</v>
      </c>
      <c r="J346" s="4">
        <v>1</v>
      </c>
      <c r="K346" s="4" t="s">
        <v>763</v>
      </c>
      <c r="L346" s="4" t="s">
        <v>776</v>
      </c>
      <c r="M346" s="4" t="s">
        <v>41</v>
      </c>
      <c r="N346" s="4">
        <v>2</v>
      </c>
      <c r="O346" s="4">
        <v>2169.06448</v>
      </c>
      <c r="P346" s="4" t="s">
        <v>30</v>
      </c>
      <c r="Q346" s="4" t="s">
        <v>30</v>
      </c>
      <c r="R346" s="4">
        <v>3.026E-3</v>
      </c>
      <c r="S346" s="4">
        <v>4.122E-2</v>
      </c>
      <c r="T346" s="4">
        <v>1.48</v>
      </c>
    </row>
    <row r="347" spans="1:30" hidden="1" outlineLevel="1" collapsed="1" x14ac:dyDescent="0.2">
      <c r="A347" t="s">
        <v>41</v>
      </c>
      <c r="B347" s="4" t="s">
        <v>30</v>
      </c>
      <c r="C347" s="4" t="s">
        <v>777</v>
      </c>
      <c r="D347" s="4" t="s">
        <v>41</v>
      </c>
      <c r="E347" s="4">
        <v>7.2987700000000003E-2</v>
      </c>
      <c r="F347" s="4">
        <v>4.8908199999999997E-3</v>
      </c>
      <c r="G347" s="4">
        <v>1</v>
      </c>
      <c r="H347" s="4">
        <v>1</v>
      </c>
      <c r="I347" s="4">
        <v>1</v>
      </c>
      <c r="J347" s="4">
        <v>1</v>
      </c>
      <c r="K347" s="4" t="s">
        <v>763</v>
      </c>
      <c r="L347" s="4" t="s">
        <v>778</v>
      </c>
      <c r="M347" s="4" t="s">
        <v>41</v>
      </c>
      <c r="N347" s="4">
        <v>0</v>
      </c>
      <c r="O347" s="4">
        <v>756.47265000000004</v>
      </c>
      <c r="P347" s="4" t="s">
        <v>30</v>
      </c>
      <c r="Q347" s="4" t="s">
        <v>30</v>
      </c>
      <c r="R347" s="4">
        <v>3.7160000000000001E-3</v>
      </c>
      <c r="S347" s="4">
        <v>5.1090000000000003E-2</v>
      </c>
      <c r="T347" s="4">
        <v>1.29</v>
      </c>
    </row>
    <row r="348" spans="1:30" hidden="1" outlineLevel="1" collapsed="1" x14ac:dyDescent="0.2">
      <c r="A348" t="s">
        <v>41</v>
      </c>
      <c r="B348" s="4" t="s">
        <v>30</v>
      </c>
      <c r="C348" s="4" t="s">
        <v>779</v>
      </c>
      <c r="D348" s="4" t="s">
        <v>41</v>
      </c>
      <c r="E348" s="4">
        <v>1.10256E-3</v>
      </c>
      <c r="F348" s="4">
        <v>9.4156000000000003E-4</v>
      </c>
      <c r="G348" s="4">
        <v>1</v>
      </c>
      <c r="H348" s="4">
        <v>1</v>
      </c>
      <c r="I348" s="4">
        <v>1</v>
      </c>
      <c r="J348" s="4">
        <v>5</v>
      </c>
      <c r="K348" s="4" t="s">
        <v>763</v>
      </c>
      <c r="L348" s="4" t="s">
        <v>780</v>
      </c>
      <c r="M348" s="4" t="s">
        <v>41</v>
      </c>
      <c r="N348" s="4">
        <v>1</v>
      </c>
      <c r="O348" s="4">
        <v>2241.0782199999999</v>
      </c>
      <c r="P348" s="4" t="s">
        <v>30</v>
      </c>
      <c r="Q348" s="4" t="s">
        <v>30</v>
      </c>
      <c r="R348" s="4">
        <v>7.6860000000000003E-4</v>
      </c>
      <c r="S348" s="4">
        <v>5.3169999999999997E-4</v>
      </c>
      <c r="T348" s="4">
        <v>3.21</v>
      </c>
    </row>
    <row r="349" spans="1:30" hidden="1" outlineLevel="1" collapsed="1" x14ac:dyDescent="0.2">
      <c r="A349" t="s">
        <v>41</v>
      </c>
      <c r="B349" s="4" t="s">
        <v>30</v>
      </c>
      <c r="C349" s="4" t="s">
        <v>781</v>
      </c>
      <c r="D349" s="4" t="s">
        <v>346</v>
      </c>
      <c r="E349" s="4">
        <v>5.3297200000000003E-2</v>
      </c>
      <c r="F349" s="4">
        <v>3.95853E-3</v>
      </c>
      <c r="G349" s="4">
        <v>1</v>
      </c>
      <c r="H349" s="4">
        <v>1</v>
      </c>
      <c r="I349" s="4">
        <v>1</v>
      </c>
      <c r="J349" s="4">
        <v>1</v>
      </c>
      <c r="K349" s="4" t="s">
        <v>763</v>
      </c>
      <c r="L349" s="4" t="s">
        <v>782</v>
      </c>
      <c r="M349" s="4" t="s">
        <v>41</v>
      </c>
      <c r="N349" s="4">
        <v>0</v>
      </c>
      <c r="O349" s="4">
        <v>3098.2486800000001</v>
      </c>
      <c r="P349" s="4" t="s">
        <v>30</v>
      </c>
      <c r="Q349" s="4" t="s">
        <v>30</v>
      </c>
      <c r="R349" s="4">
        <v>2.7789999999999998E-3</v>
      </c>
      <c r="S349" s="4">
        <v>3.6089999999999997E-2</v>
      </c>
      <c r="T349" s="4">
        <v>2.82</v>
      </c>
    </row>
    <row r="350" spans="1:30" hidden="1" outlineLevel="1" collapsed="1" x14ac:dyDescent="0.2">
      <c r="A350" t="s">
        <v>41</v>
      </c>
      <c r="B350" s="4" t="s">
        <v>30</v>
      </c>
      <c r="C350" s="4" t="s">
        <v>783</v>
      </c>
      <c r="D350" s="4" t="s">
        <v>346</v>
      </c>
      <c r="E350" s="4">
        <v>8.1504400000000001E-4</v>
      </c>
      <c r="F350" s="4">
        <v>9.4156000000000003E-4</v>
      </c>
      <c r="G350" s="4">
        <v>1</v>
      </c>
      <c r="H350" s="4">
        <v>1</v>
      </c>
      <c r="I350" s="4">
        <v>1</v>
      </c>
      <c r="J350" s="4">
        <v>2</v>
      </c>
      <c r="K350" s="4" t="s">
        <v>763</v>
      </c>
      <c r="L350" s="4" t="s">
        <v>784</v>
      </c>
      <c r="M350" s="4" t="s">
        <v>41</v>
      </c>
      <c r="N350" s="4">
        <v>0</v>
      </c>
      <c r="O350" s="4">
        <v>1473.62024</v>
      </c>
      <c r="P350" s="4" t="s">
        <v>30</v>
      </c>
      <c r="Q350" s="4" t="s">
        <v>30</v>
      </c>
      <c r="R350" s="4">
        <v>7.6860000000000003E-4</v>
      </c>
      <c r="S350" s="4">
        <v>3.8319999999999999E-4</v>
      </c>
      <c r="T350" s="4">
        <v>2.87</v>
      </c>
    </row>
    <row r="351" spans="1:30" hidden="1" outlineLevel="1" collapsed="1" x14ac:dyDescent="0.2">
      <c r="A351" t="s">
        <v>41</v>
      </c>
      <c r="B351" s="4" t="s">
        <v>30</v>
      </c>
      <c r="C351" s="4" t="s">
        <v>785</v>
      </c>
      <c r="D351" s="4" t="s">
        <v>41</v>
      </c>
      <c r="E351" s="4">
        <v>1.1332600000000001E-3</v>
      </c>
      <c r="F351" s="4">
        <v>9.4156000000000003E-4</v>
      </c>
      <c r="G351" s="4">
        <v>1</v>
      </c>
      <c r="H351" s="4">
        <v>1</v>
      </c>
      <c r="I351" s="4">
        <v>1</v>
      </c>
      <c r="J351" s="4">
        <v>4</v>
      </c>
      <c r="K351" s="4" t="s">
        <v>763</v>
      </c>
      <c r="L351" s="4" t="s">
        <v>786</v>
      </c>
      <c r="M351" s="4" t="s">
        <v>41</v>
      </c>
      <c r="N351" s="4">
        <v>1</v>
      </c>
      <c r="O351" s="4">
        <v>2024.9746</v>
      </c>
      <c r="P351" s="4" t="s">
        <v>30</v>
      </c>
      <c r="Q351" s="4" t="s">
        <v>30</v>
      </c>
      <c r="R351" s="4">
        <v>7.6860000000000003E-4</v>
      </c>
      <c r="S351" s="4">
        <v>5.5159999999999996E-4</v>
      </c>
      <c r="T351" s="4">
        <v>2.96</v>
      </c>
    </row>
    <row r="352" spans="1:30" hidden="1" outlineLevel="1" collapsed="1" x14ac:dyDescent="0.2">
      <c r="A352" t="s">
        <v>41</v>
      </c>
      <c r="B352" s="4" t="s">
        <v>30</v>
      </c>
      <c r="C352" s="4" t="s">
        <v>785</v>
      </c>
      <c r="D352" s="4" t="s">
        <v>346</v>
      </c>
      <c r="E352" s="4">
        <v>4.6616699999999997E-3</v>
      </c>
      <c r="F352" s="4">
        <v>9.4156000000000003E-4</v>
      </c>
      <c r="G352" s="4">
        <v>1</v>
      </c>
      <c r="H352" s="4">
        <v>1</v>
      </c>
      <c r="I352" s="4">
        <v>1</v>
      </c>
      <c r="J352" s="4">
        <v>2</v>
      </c>
      <c r="K352" s="4" t="s">
        <v>763</v>
      </c>
      <c r="L352" s="4" t="s">
        <v>786</v>
      </c>
      <c r="M352" s="4" t="s">
        <v>41</v>
      </c>
      <c r="N352" s="4">
        <v>1</v>
      </c>
      <c r="O352" s="4">
        <v>2040.9695200000001</v>
      </c>
      <c r="P352" s="4" t="s">
        <v>30</v>
      </c>
      <c r="Q352" s="4" t="s">
        <v>30</v>
      </c>
      <c r="R352" s="4">
        <v>7.6860000000000003E-4</v>
      </c>
      <c r="S352" s="4">
        <v>2.5509999999999999E-3</v>
      </c>
      <c r="T352" s="4">
        <v>1.73</v>
      </c>
    </row>
    <row r="353" spans="1:30" hidden="1" outlineLevel="1" collapsed="1" x14ac:dyDescent="0.2">
      <c r="A353" t="s">
        <v>41</v>
      </c>
      <c r="B353" s="4" t="s">
        <v>30</v>
      </c>
      <c r="C353" s="4" t="s">
        <v>787</v>
      </c>
      <c r="D353" s="4" t="s">
        <v>41</v>
      </c>
      <c r="E353" s="4">
        <v>1.9517699999999999E-2</v>
      </c>
      <c r="F353" s="4">
        <v>9.4156000000000003E-4</v>
      </c>
      <c r="G353" s="4">
        <v>1</v>
      </c>
      <c r="H353" s="4">
        <v>1</v>
      </c>
      <c r="I353" s="4">
        <v>1</v>
      </c>
      <c r="J353" s="4">
        <v>2</v>
      </c>
      <c r="K353" s="4" t="s">
        <v>763</v>
      </c>
      <c r="L353" s="4" t="s">
        <v>788</v>
      </c>
      <c r="M353" s="4" t="s">
        <v>41</v>
      </c>
      <c r="N353" s="4">
        <v>0</v>
      </c>
      <c r="O353" s="4">
        <v>1105.5557899999999</v>
      </c>
      <c r="P353" s="4" t="s">
        <v>30</v>
      </c>
      <c r="Q353" s="4" t="s">
        <v>30</v>
      </c>
      <c r="R353" s="4">
        <v>7.6860000000000003E-4</v>
      </c>
      <c r="S353" s="4">
        <v>1.208E-2</v>
      </c>
      <c r="T353" s="4">
        <v>2.04</v>
      </c>
    </row>
    <row r="354" spans="1:30" hidden="1" outlineLevel="1" collapsed="1" x14ac:dyDescent="0.2">
      <c r="A354" t="s">
        <v>41</v>
      </c>
      <c r="B354" s="4" t="s">
        <v>30</v>
      </c>
      <c r="C354" s="4" t="s">
        <v>789</v>
      </c>
      <c r="D354" s="4" t="s">
        <v>41</v>
      </c>
      <c r="E354" s="4">
        <v>4.8363200000000001E-4</v>
      </c>
      <c r="F354" s="4">
        <v>9.4156000000000003E-4</v>
      </c>
      <c r="G354" s="4">
        <v>1</v>
      </c>
      <c r="H354" s="4">
        <v>1</v>
      </c>
      <c r="I354" s="4">
        <v>1</v>
      </c>
      <c r="J354" s="4">
        <v>9</v>
      </c>
      <c r="K354" s="4" t="s">
        <v>763</v>
      </c>
      <c r="L354" s="4" t="s">
        <v>790</v>
      </c>
      <c r="M354" s="4" t="s">
        <v>41</v>
      </c>
      <c r="N354" s="4">
        <v>0</v>
      </c>
      <c r="O354" s="4">
        <v>1231.6528599999999</v>
      </c>
      <c r="P354" s="4" t="s">
        <v>30</v>
      </c>
      <c r="Q354" s="4" t="s">
        <v>30</v>
      </c>
      <c r="R354" s="4">
        <v>7.6860000000000003E-4</v>
      </c>
      <c r="S354" s="4">
        <v>2.176E-4</v>
      </c>
      <c r="T354" s="4">
        <v>2.9</v>
      </c>
    </row>
    <row r="355" spans="1:30" hidden="1" outlineLevel="1" collapsed="1" x14ac:dyDescent="0.2">
      <c r="A355" t="s">
        <v>41</v>
      </c>
      <c r="B355" s="4" t="s">
        <v>30</v>
      </c>
      <c r="C355" s="4" t="s">
        <v>791</v>
      </c>
      <c r="D355" s="4" t="s">
        <v>41</v>
      </c>
      <c r="E355" s="4">
        <v>5.9136799999999999E-5</v>
      </c>
      <c r="F355" s="4">
        <v>9.4156000000000003E-4</v>
      </c>
      <c r="G355" s="4">
        <v>1</v>
      </c>
      <c r="H355" s="4">
        <v>1</v>
      </c>
      <c r="I355" s="4">
        <v>1</v>
      </c>
      <c r="J355" s="4">
        <v>4</v>
      </c>
      <c r="K355" s="4" t="s">
        <v>763</v>
      </c>
      <c r="L355" s="4" t="s">
        <v>792</v>
      </c>
      <c r="M355" s="4" t="s">
        <v>41</v>
      </c>
      <c r="N355" s="4">
        <v>1</v>
      </c>
      <c r="O355" s="4">
        <v>1559.86391</v>
      </c>
      <c r="P355" s="4" t="s">
        <v>30</v>
      </c>
      <c r="Q355" s="4" t="s">
        <v>30</v>
      </c>
      <c r="R355" s="4">
        <v>7.6860000000000003E-4</v>
      </c>
      <c r="S355" s="4">
        <v>2.2229999999999999E-5</v>
      </c>
      <c r="T355" s="4">
        <v>3.96</v>
      </c>
    </row>
    <row r="356" spans="1:30" hidden="1" outlineLevel="1" collapsed="1" x14ac:dyDescent="0.2">
      <c r="A356" t="s">
        <v>41</v>
      </c>
      <c r="B356" s="4" t="s">
        <v>30</v>
      </c>
      <c r="C356" s="4" t="s">
        <v>793</v>
      </c>
      <c r="D356" s="4" t="s">
        <v>41</v>
      </c>
      <c r="E356" s="4">
        <v>2.56558E-3</v>
      </c>
      <c r="F356" s="4">
        <v>9.4156000000000003E-4</v>
      </c>
      <c r="G356" s="4">
        <v>1</v>
      </c>
      <c r="H356" s="4">
        <v>1</v>
      </c>
      <c r="I356" s="4">
        <v>1</v>
      </c>
      <c r="J356" s="4">
        <v>1</v>
      </c>
      <c r="K356" s="4" t="s">
        <v>763</v>
      </c>
      <c r="L356" s="4" t="s">
        <v>794</v>
      </c>
      <c r="M356" s="4" t="s">
        <v>41</v>
      </c>
      <c r="N356" s="4">
        <v>1</v>
      </c>
      <c r="O356" s="4">
        <v>1433.76684</v>
      </c>
      <c r="P356" s="4" t="s">
        <v>30</v>
      </c>
      <c r="Q356" s="4" t="s">
        <v>30</v>
      </c>
      <c r="R356" s="4">
        <v>7.6860000000000003E-4</v>
      </c>
      <c r="S356" s="4">
        <v>1.333E-3</v>
      </c>
      <c r="T356" s="4">
        <v>2.5</v>
      </c>
    </row>
    <row r="357" spans="1:30" hidden="1" outlineLevel="1" collapsed="1" x14ac:dyDescent="0.2">
      <c r="A357" t="s">
        <v>41</v>
      </c>
      <c r="B357" s="4" t="s">
        <v>30</v>
      </c>
      <c r="C357" s="4" t="s">
        <v>795</v>
      </c>
      <c r="D357" s="4" t="s">
        <v>41</v>
      </c>
      <c r="E357" s="4">
        <v>2.1023999999999999E-3</v>
      </c>
      <c r="F357" s="4">
        <v>9.4156000000000003E-4</v>
      </c>
      <c r="G357" s="4">
        <v>1</v>
      </c>
      <c r="H357" s="4">
        <v>1</v>
      </c>
      <c r="I357" s="4">
        <v>1</v>
      </c>
      <c r="J357" s="4">
        <v>1</v>
      </c>
      <c r="K357" s="4" t="s">
        <v>763</v>
      </c>
      <c r="L357" s="4" t="s">
        <v>796</v>
      </c>
      <c r="M357" s="4" t="s">
        <v>41</v>
      </c>
      <c r="N357" s="4">
        <v>0</v>
      </c>
      <c r="O357" s="4">
        <v>1768.82106</v>
      </c>
      <c r="P357" s="4" t="s">
        <v>30</v>
      </c>
      <c r="Q357" s="4" t="s">
        <v>30</v>
      </c>
      <c r="R357" s="4">
        <v>7.6860000000000003E-4</v>
      </c>
      <c r="S357" s="4">
        <v>1.077E-3</v>
      </c>
      <c r="T357" s="4">
        <v>1.91</v>
      </c>
    </row>
    <row r="358" spans="1:30" hidden="1" outlineLevel="1" collapsed="1" x14ac:dyDescent="0.2">
      <c r="A358" t="s">
        <v>41</v>
      </c>
      <c r="B358" s="4" t="s">
        <v>30</v>
      </c>
      <c r="C358" s="4" t="s">
        <v>795</v>
      </c>
      <c r="D358" s="4" t="s">
        <v>189</v>
      </c>
      <c r="E358" s="4">
        <v>3.0044199999999998E-3</v>
      </c>
      <c r="F358" s="4">
        <v>9.4156000000000003E-4</v>
      </c>
      <c r="G358" s="4">
        <v>1</v>
      </c>
      <c r="H358" s="4">
        <v>1</v>
      </c>
      <c r="I358" s="4">
        <v>1</v>
      </c>
      <c r="J358" s="4">
        <v>1</v>
      </c>
      <c r="K358" s="4" t="s">
        <v>763</v>
      </c>
      <c r="L358" s="4" t="s">
        <v>796</v>
      </c>
      <c r="M358" s="4" t="s">
        <v>41</v>
      </c>
      <c r="N358" s="4">
        <v>0</v>
      </c>
      <c r="O358" s="4">
        <v>1784.8159800000001</v>
      </c>
      <c r="P358" s="4" t="s">
        <v>30</v>
      </c>
      <c r="Q358" s="4" t="s">
        <v>30</v>
      </c>
      <c r="R358" s="4">
        <v>7.6860000000000003E-4</v>
      </c>
      <c r="S358" s="4">
        <v>1.5900000000000001E-3</v>
      </c>
      <c r="T358" s="4">
        <v>1.74</v>
      </c>
    </row>
    <row r="359" spans="1:30" hidden="1" outlineLevel="1" collapsed="1" x14ac:dyDescent="0.2">
      <c r="A359" t="s">
        <v>41</v>
      </c>
      <c r="B359" s="4" t="s">
        <v>30</v>
      </c>
      <c r="C359" s="4" t="s">
        <v>797</v>
      </c>
      <c r="D359" s="4" t="s">
        <v>41</v>
      </c>
      <c r="E359" s="4">
        <v>6.6044400000000003E-2</v>
      </c>
      <c r="F359" s="4">
        <v>3.95853E-3</v>
      </c>
      <c r="G359" s="4">
        <v>1</v>
      </c>
      <c r="H359" s="4">
        <v>1</v>
      </c>
      <c r="I359" s="4">
        <v>1</v>
      </c>
      <c r="J359" s="4">
        <v>1</v>
      </c>
      <c r="K359" s="4" t="s">
        <v>763</v>
      </c>
      <c r="L359" s="4" t="s">
        <v>798</v>
      </c>
      <c r="M359" s="4" t="s">
        <v>41</v>
      </c>
      <c r="N359" s="4">
        <v>1</v>
      </c>
      <c r="O359" s="4">
        <v>879.49343999999996</v>
      </c>
      <c r="P359" s="4" t="s">
        <v>30</v>
      </c>
      <c r="Q359" s="4" t="s">
        <v>30</v>
      </c>
      <c r="R359" s="4">
        <v>3.026E-3</v>
      </c>
      <c r="S359" s="4">
        <v>4.5719999999999997E-2</v>
      </c>
      <c r="T359" s="4">
        <v>1.18</v>
      </c>
    </row>
    <row r="360" spans="1:30" collapsed="1" x14ac:dyDescent="0.2">
      <c r="A360" s="3" t="s">
        <v>30</v>
      </c>
      <c r="B360" s="3" t="s">
        <v>31</v>
      </c>
      <c r="C360" s="3" t="s">
        <v>799</v>
      </c>
      <c r="D360" s="3" t="s">
        <v>800</v>
      </c>
      <c r="E360" s="3">
        <v>0</v>
      </c>
      <c r="F360" s="3">
        <v>52.298999999999999</v>
      </c>
      <c r="G360" s="3">
        <v>10</v>
      </c>
      <c r="H360" s="3">
        <v>19</v>
      </c>
      <c r="I360" s="3">
        <v>20</v>
      </c>
      <c r="J360" s="3">
        <v>27</v>
      </c>
      <c r="K360" s="3">
        <v>19</v>
      </c>
      <c r="L360" s="3">
        <v>1872</v>
      </c>
      <c r="M360" s="3">
        <v>216.6</v>
      </c>
      <c r="N360" s="3">
        <v>6.34</v>
      </c>
      <c r="O360" s="3">
        <v>40.33</v>
      </c>
      <c r="P360" s="3">
        <v>19</v>
      </c>
      <c r="Q360" s="3" t="s">
        <v>801</v>
      </c>
      <c r="R360" s="3" t="s">
        <v>453</v>
      </c>
      <c r="S360" s="3" t="s">
        <v>36</v>
      </c>
      <c r="T360" s="3" t="s">
        <v>802</v>
      </c>
      <c r="U360" s="3" t="s">
        <v>803</v>
      </c>
      <c r="V360" s="3" t="s">
        <v>799</v>
      </c>
      <c r="W360" s="3" t="s">
        <v>804</v>
      </c>
      <c r="X360" s="3" t="s">
        <v>805</v>
      </c>
      <c r="Y360" s="3" t="s">
        <v>806</v>
      </c>
      <c r="Z360" s="3" t="s">
        <v>41</v>
      </c>
      <c r="AA360" s="3">
        <v>1</v>
      </c>
      <c r="AB360" s="3" t="s">
        <v>30</v>
      </c>
      <c r="AC360" s="3">
        <v>1</v>
      </c>
      <c r="AD360" s="3" t="s">
        <v>41</v>
      </c>
    </row>
    <row r="361" spans="1:30" hidden="1" outlineLevel="1" collapsed="1" x14ac:dyDescent="0.2">
      <c r="A361" t="s">
        <v>41</v>
      </c>
      <c r="B361" s="2" t="s">
        <v>43</v>
      </c>
      <c r="C361" s="2" t="s">
        <v>44</v>
      </c>
      <c r="D361" s="2" t="s">
        <v>29</v>
      </c>
      <c r="E361" s="2" t="s">
        <v>45</v>
      </c>
      <c r="F361" s="2" t="s">
        <v>46</v>
      </c>
      <c r="G361" s="2" t="s">
        <v>28</v>
      </c>
      <c r="H361" s="2" t="s">
        <v>47</v>
      </c>
      <c r="I361" s="2" t="s">
        <v>8</v>
      </c>
      <c r="J361" s="2" t="s">
        <v>9</v>
      </c>
      <c r="K361" s="2" t="s">
        <v>48</v>
      </c>
      <c r="L361" s="2" t="s">
        <v>49</v>
      </c>
      <c r="M361" s="2" t="s">
        <v>50</v>
      </c>
      <c r="N361" s="2" t="s">
        <v>51</v>
      </c>
      <c r="O361" s="2" t="s">
        <v>52</v>
      </c>
      <c r="P361" s="2" t="s">
        <v>27</v>
      </c>
      <c r="Q361" s="2" t="s">
        <v>53</v>
      </c>
      <c r="R361" s="2" t="s">
        <v>54</v>
      </c>
      <c r="S361" s="2" t="s">
        <v>55</v>
      </c>
      <c r="T361" s="2" t="s">
        <v>56</v>
      </c>
    </row>
    <row r="362" spans="1:30" hidden="1" outlineLevel="1" collapsed="1" x14ac:dyDescent="0.2">
      <c r="A362" t="s">
        <v>41</v>
      </c>
      <c r="B362" s="4" t="s">
        <v>30</v>
      </c>
      <c r="C362" s="4" t="s">
        <v>807</v>
      </c>
      <c r="D362" s="4" t="s">
        <v>41</v>
      </c>
      <c r="E362" s="4">
        <v>1.24273E-2</v>
      </c>
      <c r="F362" s="4">
        <v>9.4156000000000003E-4</v>
      </c>
      <c r="G362" s="4">
        <v>1</v>
      </c>
      <c r="H362" s="4">
        <v>1</v>
      </c>
      <c r="I362" s="4">
        <v>1</v>
      </c>
      <c r="J362" s="4">
        <v>2</v>
      </c>
      <c r="K362" s="4" t="s">
        <v>799</v>
      </c>
      <c r="L362" s="4" t="s">
        <v>808</v>
      </c>
      <c r="M362" s="4" t="s">
        <v>41</v>
      </c>
      <c r="N362" s="4">
        <v>0</v>
      </c>
      <c r="O362" s="4">
        <v>1660.70451</v>
      </c>
      <c r="P362" s="4" t="s">
        <v>30</v>
      </c>
      <c r="Q362" s="4" t="s">
        <v>30</v>
      </c>
      <c r="R362" s="4">
        <v>7.6860000000000003E-4</v>
      </c>
      <c r="S362" s="4">
        <v>7.3810000000000004E-3</v>
      </c>
      <c r="T362" s="4">
        <v>2.25</v>
      </c>
    </row>
    <row r="363" spans="1:30" hidden="1" outlineLevel="1" collapsed="1" x14ac:dyDescent="0.2">
      <c r="A363" t="s">
        <v>41</v>
      </c>
      <c r="B363" s="4" t="s">
        <v>30</v>
      </c>
      <c r="C363" s="4" t="s">
        <v>809</v>
      </c>
      <c r="D363" s="4" t="s">
        <v>41</v>
      </c>
      <c r="E363" s="4">
        <v>3.6761200000000001E-2</v>
      </c>
      <c r="F363" s="4">
        <v>1.57544E-3</v>
      </c>
      <c r="G363" s="4">
        <v>1</v>
      </c>
      <c r="H363" s="4">
        <v>1</v>
      </c>
      <c r="I363" s="4">
        <v>1</v>
      </c>
      <c r="J363" s="4">
        <v>1</v>
      </c>
      <c r="K363" s="4" t="s">
        <v>799</v>
      </c>
      <c r="L363" s="4" t="s">
        <v>810</v>
      </c>
      <c r="M363" s="4" t="s">
        <v>41</v>
      </c>
      <c r="N363" s="4">
        <v>1</v>
      </c>
      <c r="O363" s="4">
        <v>1901.88354</v>
      </c>
      <c r="P363" s="4" t="s">
        <v>30</v>
      </c>
      <c r="Q363" s="4" t="s">
        <v>30</v>
      </c>
      <c r="R363" s="4">
        <v>1.245E-3</v>
      </c>
      <c r="S363" s="4">
        <v>2.4140000000000002E-2</v>
      </c>
      <c r="T363" s="4">
        <v>1.64</v>
      </c>
    </row>
    <row r="364" spans="1:30" hidden="1" outlineLevel="1" collapsed="1" x14ac:dyDescent="0.2">
      <c r="A364" t="s">
        <v>41</v>
      </c>
      <c r="B364" s="4" t="s">
        <v>30</v>
      </c>
      <c r="C364" s="4" t="s">
        <v>811</v>
      </c>
      <c r="D364" s="4" t="s">
        <v>812</v>
      </c>
      <c r="E364" s="4">
        <v>2.1919500000000001E-2</v>
      </c>
      <c r="F364" s="4">
        <v>9.4156000000000003E-4</v>
      </c>
      <c r="G364" s="4">
        <v>1</v>
      </c>
      <c r="H364" s="4">
        <v>1</v>
      </c>
      <c r="I364" s="4">
        <v>1</v>
      </c>
      <c r="J364" s="4">
        <v>2</v>
      </c>
      <c r="K364" s="4" t="s">
        <v>799</v>
      </c>
      <c r="L364" s="4" t="s">
        <v>813</v>
      </c>
      <c r="M364" s="4" t="s">
        <v>41</v>
      </c>
      <c r="N364" s="4">
        <v>2</v>
      </c>
      <c r="O364" s="4">
        <v>2991.4112500000001</v>
      </c>
      <c r="P364" s="4" t="s">
        <v>30</v>
      </c>
      <c r="Q364" s="4" t="s">
        <v>30</v>
      </c>
      <c r="R364" s="4">
        <v>7.6860000000000003E-4</v>
      </c>
      <c r="S364" s="4">
        <v>1.375E-2</v>
      </c>
      <c r="T364" s="4">
        <v>2.04</v>
      </c>
    </row>
    <row r="365" spans="1:30" hidden="1" outlineLevel="1" collapsed="1" x14ac:dyDescent="0.2">
      <c r="A365" t="s">
        <v>41</v>
      </c>
      <c r="B365" s="4" t="s">
        <v>30</v>
      </c>
      <c r="C365" s="4" t="s">
        <v>814</v>
      </c>
      <c r="D365" s="4" t="s">
        <v>41</v>
      </c>
      <c r="E365" s="4">
        <v>4.9247500000000003E-3</v>
      </c>
      <c r="F365" s="4">
        <v>9.4156000000000003E-4</v>
      </c>
      <c r="G365" s="4">
        <v>1</v>
      </c>
      <c r="H365" s="4">
        <v>1</v>
      </c>
      <c r="I365" s="4">
        <v>1</v>
      </c>
      <c r="J365" s="4">
        <v>2</v>
      </c>
      <c r="K365" s="4" t="s">
        <v>799</v>
      </c>
      <c r="L365" s="4" t="s">
        <v>815</v>
      </c>
      <c r="M365" s="4" t="s">
        <v>41</v>
      </c>
      <c r="N365" s="4">
        <v>0</v>
      </c>
      <c r="O365" s="4">
        <v>1812.8068699999999</v>
      </c>
      <c r="P365" s="4" t="s">
        <v>30</v>
      </c>
      <c r="Q365" s="4" t="s">
        <v>30</v>
      </c>
      <c r="R365" s="4">
        <v>7.6860000000000003E-4</v>
      </c>
      <c r="S365" s="4">
        <v>2.699E-3</v>
      </c>
      <c r="T365" s="4">
        <v>1.99</v>
      </c>
    </row>
    <row r="366" spans="1:30" hidden="1" outlineLevel="1" collapsed="1" x14ac:dyDescent="0.2">
      <c r="A366" t="s">
        <v>41</v>
      </c>
      <c r="B366" s="4" t="s">
        <v>30</v>
      </c>
      <c r="C366" s="4" t="s">
        <v>814</v>
      </c>
      <c r="D366" s="4" t="s">
        <v>189</v>
      </c>
      <c r="E366" s="4">
        <v>5.2585199999999999E-2</v>
      </c>
      <c r="F366" s="4">
        <v>3.61743E-3</v>
      </c>
      <c r="G366" s="4">
        <v>1</v>
      </c>
      <c r="H366" s="4">
        <v>1</v>
      </c>
      <c r="I366" s="4">
        <v>1</v>
      </c>
      <c r="J366" s="4">
        <v>1</v>
      </c>
      <c r="K366" s="4" t="s">
        <v>799</v>
      </c>
      <c r="L366" s="4" t="s">
        <v>815</v>
      </c>
      <c r="M366" s="4" t="s">
        <v>41</v>
      </c>
      <c r="N366" s="4">
        <v>0</v>
      </c>
      <c r="O366" s="4">
        <v>1828.80178</v>
      </c>
      <c r="P366" s="4" t="s">
        <v>30</v>
      </c>
      <c r="Q366" s="4" t="s">
        <v>30</v>
      </c>
      <c r="R366" s="4">
        <v>2.7789999999999998E-3</v>
      </c>
      <c r="S366" s="4">
        <v>3.5560000000000001E-2</v>
      </c>
      <c r="T366" s="4">
        <v>1.36</v>
      </c>
    </row>
    <row r="367" spans="1:30" hidden="1" outlineLevel="1" collapsed="1" x14ac:dyDescent="0.2">
      <c r="A367" t="s">
        <v>41</v>
      </c>
      <c r="B367" s="4" t="s">
        <v>30</v>
      </c>
      <c r="C367" s="4" t="s">
        <v>816</v>
      </c>
      <c r="D367" s="4" t="s">
        <v>41</v>
      </c>
      <c r="E367" s="4">
        <v>2.2372699999999999E-2</v>
      </c>
      <c r="F367" s="4">
        <v>9.4156000000000003E-4</v>
      </c>
      <c r="G367" s="4">
        <v>1</v>
      </c>
      <c r="H367" s="4">
        <v>1</v>
      </c>
      <c r="I367" s="4">
        <v>1</v>
      </c>
      <c r="J367" s="4">
        <v>1</v>
      </c>
      <c r="K367" s="4" t="s">
        <v>799</v>
      </c>
      <c r="L367" s="4" t="s">
        <v>817</v>
      </c>
      <c r="M367" s="4" t="s">
        <v>41</v>
      </c>
      <c r="N367" s="4">
        <v>0</v>
      </c>
      <c r="O367" s="4">
        <v>1281.59574</v>
      </c>
      <c r="P367" s="4" t="s">
        <v>30</v>
      </c>
      <c r="Q367" s="4" t="s">
        <v>30</v>
      </c>
      <c r="R367" s="4">
        <v>7.6860000000000003E-4</v>
      </c>
      <c r="S367" s="4">
        <v>1.3990000000000001E-2</v>
      </c>
      <c r="T367" s="4">
        <v>1.45</v>
      </c>
    </row>
    <row r="368" spans="1:30" hidden="1" outlineLevel="1" collapsed="1" x14ac:dyDescent="0.2">
      <c r="A368" t="s">
        <v>41</v>
      </c>
      <c r="B368" s="4" t="s">
        <v>30</v>
      </c>
      <c r="C368" s="4" t="s">
        <v>818</v>
      </c>
      <c r="D368" s="4" t="s">
        <v>819</v>
      </c>
      <c r="E368" s="4">
        <v>1.0910899999999999E-2</v>
      </c>
      <c r="F368" s="4">
        <v>9.4156000000000003E-4</v>
      </c>
      <c r="G368" s="4">
        <v>1</v>
      </c>
      <c r="H368" s="4">
        <v>1</v>
      </c>
      <c r="I368" s="4">
        <v>1</v>
      </c>
      <c r="J368" s="4">
        <v>1</v>
      </c>
      <c r="K368" s="4" t="s">
        <v>799</v>
      </c>
      <c r="L368" s="4" t="s">
        <v>820</v>
      </c>
      <c r="M368" s="4" t="s">
        <v>41</v>
      </c>
      <c r="N368" s="4">
        <v>0</v>
      </c>
      <c r="O368" s="4">
        <v>1108.54556</v>
      </c>
      <c r="P368" s="4" t="s">
        <v>30</v>
      </c>
      <c r="Q368" s="4" t="s">
        <v>30</v>
      </c>
      <c r="R368" s="4">
        <v>7.6860000000000003E-4</v>
      </c>
      <c r="S368" s="4">
        <v>6.4070000000000004E-3</v>
      </c>
      <c r="T368" s="4">
        <v>1.62</v>
      </c>
    </row>
    <row r="369" spans="1:30" hidden="1" outlineLevel="1" collapsed="1" x14ac:dyDescent="0.2">
      <c r="A369" t="s">
        <v>41</v>
      </c>
      <c r="B369" s="4" t="s">
        <v>30</v>
      </c>
      <c r="C369" s="4" t="s">
        <v>821</v>
      </c>
      <c r="D369" s="4" t="s">
        <v>822</v>
      </c>
      <c r="E369" s="4">
        <v>1.14336E-4</v>
      </c>
      <c r="F369" s="4">
        <v>9.4156000000000003E-4</v>
      </c>
      <c r="G369" s="4">
        <v>1</v>
      </c>
      <c r="H369" s="4">
        <v>1</v>
      </c>
      <c r="I369" s="4">
        <v>1</v>
      </c>
      <c r="J369" s="4">
        <v>1</v>
      </c>
      <c r="K369" s="4" t="s">
        <v>799</v>
      </c>
      <c r="L369" s="4" t="s">
        <v>823</v>
      </c>
      <c r="M369" s="4" t="s">
        <v>41</v>
      </c>
      <c r="N369" s="4">
        <v>0</v>
      </c>
      <c r="O369" s="4">
        <v>2097.87932</v>
      </c>
      <c r="P369" s="4" t="s">
        <v>30</v>
      </c>
      <c r="Q369" s="4" t="s">
        <v>30</v>
      </c>
      <c r="R369" s="4">
        <v>7.6860000000000003E-4</v>
      </c>
      <c r="S369" s="4">
        <v>4.562E-5</v>
      </c>
      <c r="T369" s="4">
        <v>4.22</v>
      </c>
    </row>
    <row r="370" spans="1:30" hidden="1" outlineLevel="1" collapsed="1" x14ac:dyDescent="0.2">
      <c r="A370" t="s">
        <v>41</v>
      </c>
      <c r="B370" s="4" t="s">
        <v>30</v>
      </c>
      <c r="C370" s="4" t="s">
        <v>824</v>
      </c>
      <c r="D370" s="4" t="s">
        <v>41</v>
      </c>
      <c r="E370" s="4">
        <v>6.2614599999999999E-3</v>
      </c>
      <c r="F370" s="4">
        <v>9.4156000000000003E-4</v>
      </c>
      <c r="G370" s="4">
        <v>1</v>
      </c>
      <c r="H370" s="4">
        <v>1</v>
      </c>
      <c r="I370" s="4">
        <v>1</v>
      </c>
      <c r="J370" s="4">
        <v>2</v>
      </c>
      <c r="K370" s="4" t="s">
        <v>799</v>
      </c>
      <c r="L370" s="4" t="s">
        <v>825</v>
      </c>
      <c r="M370" s="4" t="s">
        <v>41</v>
      </c>
      <c r="N370" s="4">
        <v>0</v>
      </c>
      <c r="O370" s="4">
        <v>1022.52653</v>
      </c>
      <c r="P370" s="4" t="s">
        <v>30</v>
      </c>
      <c r="Q370" s="4" t="s">
        <v>30</v>
      </c>
      <c r="R370" s="4">
        <v>7.6860000000000003E-4</v>
      </c>
      <c r="S370" s="4">
        <v>3.5119999999999999E-3</v>
      </c>
      <c r="T370" s="4">
        <v>1.94</v>
      </c>
    </row>
    <row r="371" spans="1:30" hidden="1" outlineLevel="1" collapsed="1" x14ac:dyDescent="0.2">
      <c r="A371" t="s">
        <v>41</v>
      </c>
      <c r="B371" s="4" t="s">
        <v>30</v>
      </c>
      <c r="C371" s="4" t="s">
        <v>826</v>
      </c>
      <c r="D371" s="4" t="s">
        <v>41</v>
      </c>
      <c r="E371" s="4">
        <v>3.52955E-2</v>
      </c>
      <c r="F371" s="4">
        <v>1.57544E-3</v>
      </c>
      <c r="G371" s="4">
        <v>1</v>
      </c>
      <c r="H371" s="4">
        <v>1</v>
      </c>
      <c r="I371" s="4">
        <v>1</v>
      </c>
      <c r="J371" s="4">
        <v>1</v>
      </c>
      <c r="K371" s="4" t="s">
        <v>799</v>
      </c>
      <c r="L371" s="4" t="s">
        <v>827</v>
      </c>
      <c r="M371" s="4" t="s">
        <v>41</v>
      </c>
      <c r="N371" s="4">
        <v>0</v>
      </c>
      <c r="O371" s="4">
        <v>803.44439</v>
      </c>
      <c r="P371" s="4" t="s">
        <v>30</v>
      </c>
      <c r="Q371" s="4" t="s">
        <v>30</v>
      </c>
      <c r="R371" s="4">
        <v>1.245E-3</v>
      </c>
      <c r="S371" s="4">
        <v>2.3109999999999999E-2</v>
      </c>
      <c r="T371" s="4">
        <v>1.52</v>
      </c>
    </row>
    <row r="372" spans="1:30" hidden="1" outlineLevel="1" collapsed="1" x14ac:dyDescent="0.2">
      <c r="A372" t="s">
        <v>41</v>
      </c>
      <c r="B372" s="4" t="s">
        <v>30</v>
      </c>
      <c r="C372" s="4" t="s">
        <v>828</v>
      </c>
      <c r="D372" s="4" t="s">
        <v>41</v>
      </c>
      <c r="E372" s="4">
        <v>9.9533999999999997E-2</v>
      </c>
      <c r="F372" s="4">
        <v>8.4442000000000007E-3</v>
      </c>
      <c r="G372" s="4">
        <v>1</v>
      </c>
      <c r="H372" s="4">
        <v>1</v>
      </c>
      <c r="I372" s="4">
        <v>1</v>
      </c>
      <c r="J372" s="4">
        <v>1</v>
      </c>
      <c r="K372" s="4" t="s">
        <v>799</v>
      </c>
      <c r="L372" s="4" t="s">
        <v>829</v>
      </c>
      <c r="M372" s="4" t="s">
        <v>41</v>
      </c>
      <c r="N372" s="4">
        <v>1</v>
      </c>
      <c r="O372" s="4">
        <v>1350.73759</v>
      </c>
      <c r="P372" s="4" t="s">
        <v>30</v>
      </c>
      <c r="Q372" s="4" t="s">
        <v>30</v>
      </c>
      <c r="R372" s="4">
        <v>6.3559999999999997E-3</v>
      </c>
      <c r="S372" s="4">
        <v>7.1319999999999995E-2</v>
      </c>
      <c r="T372" s="4">
        <v>1.76</v>
      </c>
    </row>
    <row r="373" spans="1:30" hidden="1" outlineLevel="1" collapsed="1" x14ac:dyDescent="0.2">
      <c r="A373" t="s">
        <v>41</v>
      </c>
      <c r="B373" s="4" t="s">
        <v>30</v>
      </c>
      <c r="C373" s="4" t="s">
        <v>830</v>
      </c>
      <c r="D373" s="4" t="s">
        <v>41</v>
      </c>
      <c r="E373" s="4">
        <v>4.3538800000000002E-2</v>
      </c>
      <c r="F373" s="4">
        <v>2.21053E-3</v>
      </c>
      <c r="G373" s="4">
        <v>1</v>
      </c>
      <c r="H373" s="4">
        <v>1</v>
      </c>
      <c r="I373" s="4">
        <v>1</v>
      </c>
      <c r="J373" s="4">
        <v>1</v>
      </c>
      <c r="K373" s="4" t="s">
        <v>799</v>
      </c>
      <c r="L373" s="4" t="s">
        <v>831</v>
      </c>
      <c r="M373" s="4" t="s">
        <v>41</v>
      </c>
      <c r="N373" s="4">
        <v>2</v>
      </c>
      <c r="O373" s="4">
        <v>1314.7674500000001</v>
      </c>
      <c r="P373" s="4" t="s">
        <v>30</v>
      </c>
      <c r="Q373" s="4" t="s">
        <v>30</v>
      </c>
      <c r="R373" s="4">
        <v>1.714E-3</v>
      </c>
      <c r="S373" s="4">
        <v>2.8930000000000001E-2</v>
      </c>
      <c r="T373" s="4">
        <v>2.02</v>
      </c>
    </row>
    <row r="374" spans="1:30" hidden="1" outlineLevel="1" collapsed="1" x14ac:dyDescent="0.2">
      <c r="A374" t="s">
        <v>41</v>
      </c>
      <c r="B374" s="4" t="s">
        <v>30</v>
      </c>
      <c r="C374" s="4" t="s">
        <v>832</v>
      </c>
      <c r="D374" s="4" t="s">
        <v>41</v>
      </c>
      <c r="E374" s="4">
        <v>3.6914600000000001E-3</v>
      </c>
      <c r="F374" s="4">
        <v>9.4156000000000003E-4</v>
      </c>
      <c r="G374" s="4">
        <v>1</v>
      </c>
      <c r="H374" s="4">
        <v>1</v>
      </c>
      <c r="I374" s="4">
        <v>1</v>
      </c>
      <c r="J374" s="4">
        <v>1</v>
      </c>
      <c r="K374" s="4" t="s">
        <v>799</v>
      </c>
      <c r="L374" s="4" t="s">
        <v>833</v>
      </c>
      <c r="M374" s="4" t="s">
        <v>41</v>
      </c>
      <c r="N374" s="4">
        <v>2</v>
      </c>
      <c r="O374" s="4">
        <v>2259.0847600000002</v>
      </c>
      <c r="P374" s="4" t="s">
        <v>30</v>
      </c>
      <c r="Q374" s="4" t="s">
        <v>30</v>
      </c>
      <c r="R374" s="4">
        <v>7.6860000000000003E-4</v>
      </c>
      <c r="S374" s="4">
        <v>1.9859999999999999E-3</v>
      </c>
      <c r="T374" s="4">
        <v>3.21</v>
      </c>
    </row>
    <row r="375" spans="1:30" hidden="1" outlineLevel="1" collapsed="1" x14ac:dyDescent="0.2">
      <c r="A375" t="s">
        <v>41</v>
      </c>
      <c r="B375" s="4" t="s">
        <v>30</v>
      </c>
      <c r="C375" s="4" t="s">
        <v>834</v>
      </c>
      <c r="D375" s="4" t="s">
        <v>835</v>
      </c>
      <c r="E375" s="4">
        <v>7.0358900000000004E-3</v>
      </c>
      <c r="F375" s="4">
        <v>9.4156000000000003E-4</v>
      </c>
      <c r="G375" s="4">
        <v>1</v>
      </c>
      <c r="H375" s="4">
        <v>1</v>
      </c>
      <c r="I375" s="4">
        <v>1</v>
      </c>
      <c r="J375" s="4">
        <v>1</v>
      </c>
      <c r="K375" s="4" t="s">
        <v>799</v>
      </c>
      <c r="L375" s="4" t="s">
        <v>836</v>
      </c>
      <c r="M375" s="4" t="s">
        <v>41</v>
      </c>
      <c r="N375" s="4">
        <v>0</v>
      </c>
      <c r="O375" s="4">
        <v>1994.90587</v>
      </c>
      <c r="P375" s="4" t="s">
        <v>30</v>
      </c>
      <c r="Q375" s="4" t="s">
        <v>30</v>
      </c>
      <c r="R375" s="4">
        <v>7.6860000000000003E-4</v>
      </c>
      <c r="S375" s="4">
        <v>3.9919999999999999E-3</v>
      </c>
      <c r="T375" s="4">
        <v>1.61</v>
      </c>
    </row>
    <row r="376" spans="1:30" hidden="1" outlineLevel="1" collapsed="1" x14ac:dyDescent="0.2">
      <c r="A376" t="s">
        <v>41</v>
      </c>
      <c r="B376" s="4" t="s">
        <v>30</v>
      </c>
      <c r="C376" s="4" t="s">
        <v>837</v>
      </c>
      <c r="D376" s="4" t="s">
        <v>41</v>
      </c>
      <c r="E376" s="4">
        <v>8.6135900000000001E-2</v>
      </c>
      <c r="F376" s="4">
        <v>6.4912700000000004E-3</v>
      </c>
      <c r="G376" s="4">
        <v>1</v>
      </c>
      <c r="H376" s="4">
        <v>1</v>
      </c>
      <c r="I376" s="4">
        <v>1</v>
      </c>
      <c r="J376" s="4">
        <v>1</v>
      </c>
      <c r="K376" s="4" t="s">
        <v>799</v>
      </c>
      <c r="L376" s="4" t="s">
        <v>838</v>
      </c>
      <c r="M376" s="4" t="s">
        <v>41</v>
      </c>
      <c r="N376" s="4">
        <v>1</v>
      </c>
      <c r="O376" s="4">
        <v>1245.6909700000001</v>
      </c>
      <c r="P376" s="4" t="s">
        <v>30</v>
      </c>
      <c r="Q376" s="4" t="s">
        <v>30</v>
      </c>
      <c r="R376" s="4">
        <v>4.9259999999999998E-3</v>
      </c>
      <c r="S376" s="4">
        <v>6.1210000000000001E-2</v>
      </c>
      <c r="T376" s="4">
        <v>1.95</v>
      </c>
    </row>
    <row r="377" spans="1:30" hidden="1" outlineLevel="1" collapsed="1" x14ac:dyDescent="0.2">
      <c r="A377" t="s">
        <v>41</v>
      </c>
      <c r="B377" s="4" t="s">
        <v>30</v>
      </c>
      <c r="C377" s="4" t="s">
        <v>839</v>
      </c>
      <c r="D377" s="4" t="s">
        <v>168</v>
      </c>
      <c r="E377" s="4">
        <v>6.5875899999999997E-4</v>
      </c>
      <c r="F377" s="4">
        <v>9.4156000000000003E-4</v>
      </c>
      <c r="G377" s="4">
        <v>1</v>
      </c>
      <c r="H377" s="4">
        <v>1</v>
      </c>
      <c r="I377" s="4">
        <v>1</v>
      </c>
      <c r="J377" s="4">
        <v>1</v>
      </c>
      <c r="K377" s="4" t="s">
        <v>799</v>
      </c>
      <c r="L377" s="4" t="s">
        <v>840</v>
      </c>
      <c r="M377" s="4" t="s">
        <v>41</v>
      </c>
      <c r="N377" s="4">
        <v>1</v>
      </c>
      <c r="O377" s="4">
        <v>1533.71885</v>
      </c>
      <c r="P377" s="4" t="s">
        <v>30</v>
      </c>
      <c r="Q377" s="4" t="s">
        <v>30</v>
      </c>
      <c r="R377" s="4">
        <v>7.6860000000000003E-4</v>
      </c>
      <c r="S377" s="4">
        <v>3.0469999999999998E-4</v>
      </c>
      <c r="T377" s="4">
        <v>2.83</v>
      </c>
    </row>
    <row r="378" spans="1:30" hidden="1" outlineLevel="1" collapsed="1" x14ac:dyDescent="0.2">
      <c r="A378" t="s">
        <v>41</v>
      </c>
      <c r="B378" s="4" t="s">
        <v>30</v>
      </c>
      <c r="C378" s="4" t="s">
        <v>841</v>
      </c>
      <c r="D378" s="4" t="s">
        <v>41</v>
      </c>
      <c r="E378" s="4">
        <v>9.3217599999999998E-2</v>
      </c>
      <c r="F378" s="4">
        <v>8.0658499999999994E-3</v>
      </c>
      <c r="G378" s="4">
        <v>1</v>
      </c>
      <c r="H378" s="4">
        <v>1</v>
      </c>
      <c r="I378" s="4">
        <v>1</v>
      </c>
      <c r="J378" s="4">
        <v>1</v>
      </c>
      <c r="K378" s="4" t="s">
        <v>799</v>
      </c>
      <c r="L378" s="4" t="s">
        <v>842</v>
      </c>
      <c r="M378" s="4" t="s">
        <v>41</v>
      </c>
      <c r="N378" s="4">
        <v>0</v>
      </c>
      <c r="O378" s="4">
        <v>1306.6273699999999</v>
      </c>
      <c r="P378" s="4" t="s">
        <v>30</v>
      </c>
      <c r="Q378" s="4" t="s">
        <v>30</v>
      </c>
      <c r="R378" s="4">
        <v>6.1000000000000004E-3</v>
      </c>
      <c r="S378" s="4">
        <v>6.6830000000000001E-2</v>
      </c>
      <c r="T378" s="4">
        <v>1.03</v>
      </c>
    </row>
    <row r="379" spans="1:30" hidden="1" outlineLevel="1" collapsed="1" x14ac:dyDescent="0.2">
      <c r="A379" t="s">
        <v>41</v>
      </c>
      <c r="B379" s="4" t="s">
        <v>30</v>
      </c>
      <c r="C379" s="4" t="s">
        <v>843</v>
      </c>
      <c r="D379" s="4" t="s">
        <v>41</v>
      </c>
      <c r="E379" s="4">
        <v>2.3914000000000001E-7</v>
      </c>
      <c r="F379" s="4">
        <v>9.4156000000000003E-4</v>
      </c>
      <c r="G379" s="4">
        <v>1</v>
      </c>
      <c r="H379" s="4">
        <v>1</v>
      </c>
      <c r="I379" s="4">
        <v>1</v>
      </c>
      <c r="J379" s="4">
        <v>4</v>
      </c>
      <c r="K379" s="4" t="s">
        <v>799</v>
      </c>
      <c r="L379" s="4" t="s">
        <v>844</v>
      </c>
      <c r="M379" s="4" t="s">
        <v>41</v>
      </c>
      <c r="N379" s="4">
        <v>1</v>
      </c>
      <c r="O379" s="4">
        <v>2166.0138200000001</v>
      </c>
      <c r="P379" s="4" t="s">
        <v>30</v>
      </c>
      <c r="Q379" s="4" t="s">
        <v>30</v>
      </c>
      <c r="R379" s="4">
        <v>7.6863949999999995E-4</v>
      </c>
      <c r="S379" s="4">
        <v>5.6348419999999998E-8</v>
      </c>
      <c r="T379" s="4">
        <v>4.47</v>
      </c>
    </row>
    <row r="380" spans="1:30" hidden="1" outlineLevel="1" collapsed="1" x14ac:dyDescent="0.2">
      <c r="A380" t="s">
        <v>41</v>
      </c>
      <c r="B380" s="4" t="s">
        <v>30</v>
      </c>
      <c r="C380" s="4" t="s">
        <v>845</v>
      </c>
      <c r="D380" s="4" t="s">
        <v>41</v>
      </c>
      <c r="E380" s="4">
        <v>4.3824600000000003E-3</v>
      </c>
      <c r="F380" s="4">
        <v>9.4156000000000003E-4</v>
      </c>
      <c r="G380" s="4">
        <v>1</v>
      </c>
      <c r="H380" s="4">
        <v>1</v>
      </c>
      <c r="I380" s="4">
        <v>1</v>
      </c>
      <c r="J380" s="4">
        <v>1</v>
      </c>
      <c r="K380" s="4" t="s">
        <v>799</v>
      </c>
      <c r="L380" s="4" t="s">
        <v>846</v>
      </c>
      <c r="M380" s="4" t="s">
        <v>41</v>
      </c>
      <c r="N380" s="4">
        <v>1</v>
      </c>
      <c r="O380" s="4">
        <v>1905.9228800000001</v>
      </c>
      <c r="P380" s="4" t="s">
        <v>30</v>
      </c>
      <c r="Q380" s="4" t="s">
        <v>30</v>
      </c>
      <c r="R380" s="4">
        <v>7.6860000000000003E-4</v>
      </c>
      <c r="S380" s="4">
        <v>2.385E-3</v>
      </c>
      <c r="T380" s="4">
        <v>3.1</v>
      </c>
    </row>
    <row r="381" spans="1:30" hidden="1" outlineLevel="1" collapsed="1" x14ac:dyDescent="0.2">
      <c r="A381" t="s">
        <v>41</v>
      </c>
      <c r="B381" s="4" t="s">
        <v>30</v>
      </c>
      <c r="C381" s="4" t="s">
        <v>847</v>
      </c>
      <c r="D381" s="4" t="s">
        <v>41</v>
      </c>
      <c r="E381" s="4">
        <v>2.0334000000000001E-2</v>
      </c>
      <c r="F381" s="4">
        <v>9.4156000000000003E-4</v>
      </c>
      <c r="G381" s="4">
        <v>1</v>
      </c>
      <c r="H381" s="4">
        <v>1</v>
      </c>
      <c r="I381" s="4">
        <v>1</v>
      </c>
      <c r="J381" s="4">
        <v>1</v>
      </c>
      <c r="K381" s="4" t="s">
        <v>799</v>
      </c>
      <c r="L381" s="4" t="s">
        <v>848</v>
      </c>
      <c r="M381" s="4" t="s">
        <v>41</v>
      </c>
      <c r="N381" s="4">
        <v>0</v>
      </c>
      <c r="O381" s="4">
        <v>1080.47048</v>
      </c>
      <c r="P381" s="4" t="s">
        <v>30</v>
      </c>
      <c r="Q381" s="4" t="s">
        <v>30</v>
      </c>
      <c r="R381" s="4">
        <v>7.6860000000000003E-4</v>
      </c>
      <c r="S381" s="4">
        <v>1.2630000000000001E-2</v>
      </c>
      <c r="T381" s="4">
        <v>2.0099999999999998</v>
      </c>
    </row>
    <row r="382" spans="1:30" collapsed="1" x14ac:dyDescent="0.2">
      <c r="A382" s="3" t="s">
        <v>30</v>
      </c>
      <c r="B382" s="3" t="s">
        <v>31</v>
      </c>
      <c r="C382" s="3" t="s">
        <v>849</v>
      </c>
      <c r="D382" s="3" t="s">
        <v>850</v>
      </c>
      <c r="E382" s="3">
        <v>0</v>
      </c>
      <c r="F382" s="3">
        <v>51.363999999999997</v>
      </c>
      <c r="G382" s="3">
        <v>23</v>
      </c>
      <c r="H382" s="3">
        <v>23</v>
      </c>
      <c r="I382" s="3">
        <v>25</v>
      </c>
      <c r="J382" s="3">
        <v>25</v>
      </c>
      <c r="K382" s="3">
        <v>23</v>
      </c>
      <c r="L382" s="3">
        <v>1176</v>
      </c>
      <c r="M382" s="3">
        <v>131.30000000000001</v>
      </c>
      <c r="N382" s="3">
        <v>6.71</v>
      </c>
      <c r="O382" s="3">
        <v>43.03</v>
      </c>
      <c r="P382" s="3">
        <v>23</v>
      </c>
      <c r="Q382" s="3" t="s">
        <v>851</v>
      </c>
      <c r="R382" s="3" t="s">
        <v>852</v>
      </c>
      <c r="S382" s="3" t="s">
        <v>36</v>
      </c>
      <c r="T382" s="3" t="s">
        <v>853</v>
      </c>
      <c r="U382" s="3" t="s">
        <v>854</v>
      </c>
      <c r="V382" s="3" t="s">
        <v>849</v>
      </c>
      <c r="W382" s="3" t="s">
        <v>855</v>
      </c>
      <c r="X382" s="3" t="s">
        <v>856</v>
      </c>
      <c r="Y382" s="3" t="s">
        <v>857</v>
      </c>
      <c r="Z382" s="3" t="s">
        <v>41</v>
      </c>
      <c r="AA382" s="3">
        <v>4</v>
      </c>
      <c r="AB382" s="3" t="s">
        <v>30</v>
      </c>
      <c r="AC382" s="3">
        <v>1</v>
      </c>
      <c r="AD382" s="3" t="s">
        <v>858</v>
      </c>
    </row>
    <row r="383" spans="1:30" hidden="1" outlineLevel="1" collapsed="1" x14ac:dyDescent="0.2">
      <c r="A383" t="s">
        <v>41</v>
      </c>
      <c r="B383" s="2" t="s">
        <v>43</v>
      </c>
      <c r="C383" s="2" t="s">
        <v>44</v>
      </c>
      <c r="D383" s="2" t="s">
        <v>29</v>
      </c>
      <c r="E383" s="2" t="s">
        <v>45</v>
      </c>
      <c r="F383" s="2" t="s">
        <v>46</v>
      </c>
      <c r="G383" s="2" t="s">
        <v>28</v>
      </c>
      <c r="H383" s="2" t="s">
        <v>47</v>
      </c>
      <c r="I383" s="2" t="s">
        <v>8</v>
      </c>
      <c r="J383" s="2" t="s">
        <v>9</v>
      </c>
      <c r="K383" s="2" t="s">
        <v>48</v>
      </c>
      <c r="L383" s="2" t="s">
        <v>49</v>
      </c>
      <c r="M383" s="2" t="s">
        <v>50</v>
      </c>
      <c r="N383" s="2" t="s">
        <v>51</v>
      </c>
      <c r="O383" s="2" t="s">
        <v>52</v>
      </c>
      <c r="P383" s="2" t="s">
        <v>27</v>
      </c>
      <c r="Q383" s="2" t="s">
        <v>53</v>
      </c>
      <c r="R383" s="2" t="s">
        <v>54</v>
      </c>
      <c r="S383" s="2" t="s">
        <v>55</v>
      </c>
      <c r="T383" s="2" t="s">
        <v>56</v>
      </c>
    </row>
    <row r="384" spans="1:30" hidden="1" outlineLevel="1" collapsed="1" x14ac:dyDescent="0.2">
      <c r="A384" t="s">
        <v>41</v>
      </c>
      <c r="B384" s="4" t="s">
        <v>30</v>
      </c>
      <c r="C384" s="4" t="s">
        <v>859</v>
      </c>
      <c r="D384" s="4" t="s">
        <v>41</v>
      </c>
      <c r="E384" s="4">
        <v>6.6329799999999999E-4</v>
      </c>
      <c r="F384" s="4">
        <v>9.4156000000000003E-4</v>
      </c>
      <c r="G384" s="4">
        <v>1</v>
      </c>
      <c r="H384" s="4">
        <v>1</v>
      </c>
      <c r="I384" s="4">
        <v>1</v>
      </c>
      <c r="J384" s="4">
        <v>1</v>
      </c>
      <c r="K384" s="4" t="s">
        <v>849</v>
      </c>
      <c r="L384" s="4" t="s">
        <v>860</v>
      </c>
      <c r="M384" s="4" t="s">
        <v>41</v>
      </c>
      <c r="N384" s="4">
        <v>0</v>
      </c>
      <c r="O384" s="4">
        <v>1384.70668</v>
      </c>
      <c r="P384" s="4" t="s">
        <v>30</v>
      </c>
      <c r="Q384" s="4" t="s">
        <v>30</v>
      </c>
      <c r="R384" s="4">
        <v>7.6860000000000003E-4</v>
      </c>
      <c r="S384" s="4">
        <v>3.0689999999999998E-4</v>
      </c>
      <c r="T384" s="4">
        <v>2.35</v>
      </c>
    </row>
    <row r="385" spans="1:20" hidden="1" outlineLevel="1" collapsed="1" x14ac:dyDescent="0.2">
      <c r="A385" t="s">
        <v>41</v>
      </c>
      <c r="B385" s="4" t="s">
        <v>30</v>
      </c>
      <c r="C385" s="4" t="s">
        <v>861</v>
      </c>
      <c r="D385" s="4" t="s">
        <v>41</v>
      </c>
      <c r="E385" s="4">
        <v>1.8707800000000001E-3</v>
      </c>
      <c r="F385" s="4">
        <v>9.4156000000000003E-4</v>
      </c>
      <c r="G385" s="4">
        <v>1</v>
      </c>
      <c r="H385" s="4">
        <v>1</v>
      </c>
      <c r="I385" s="4">
        <v>1</v>
      </c>
      <c r="J385" s="4">
        <v>1</v>
      </c>
      <c r="K385" s="4" t="s">
        <v>849</v>
      </c>
      <c r="L385" s="4" t="s">
        <v>862</v>
      </c>
      <c r="M385" s="4" t="s">
        <v>41</v>
      </c>
      <c r="N385" s="4">
        <v>1</v>
      </c>
      <c r="O385" s="4">
        <v>1990.8995399999999</v>
      </c>
      <c r="P385" s="4" t="s">
        <v>30</v>
      </c>
      <c r="Q385" s="4" t="s">
        <v>30</v>
      </c>
      <c r="R385" s="4">
        <v>7.6860000000000003E-4</v>
      </c>
      <c r="S385" s="4">
        <v>9.4439999999999997E-4</v>
      </c>
      <c r="T385" s="4">
        <v>2.65</v>
      </c>
    </row>
    <row r="386" spans="1:20" hidden="1" outlineLevel="1" collapsed="1" x14ac:dyDescent="0.2">
      <c r="A386" t="s">
        <v>41</v>
      </c>
      <c r="B386" s="4" t="s">
        <v>30</v>
      </c>
      <c r="C386" s="4" t="s">
        <v>863</v>
      </c>
      <c r="D386" s="4" t="s">
        <v>41</v>
      </c>
      <c r="E386" s="4">
        <v>8.3338099999999998E-2</v>
      </c>
      <c r="F386" s="4">
        <v>5.41684E-3</v>
      </c>
      <c r="G386" s="4">
        <v>1</v>
      </c>
      <c r="H386" s="4">
        <v>1</v>
      </c>
      <c r="I386" s="4">
        <v>1</v>
      </c>
      <c r="J386" s="4">
        <v>1</v>
      </c>
      <c r="K386" s="4" t="s">
        <v>849</v>
      </c>
      <c r="L386" s="4" t="s">
        <v>864</v>
      </c>
      <c r="M386" s="4" t="s">
        <v>41</v>
      </c>
      <c r="N386" s="4">
        <v>2</v>
      </c>
      <c r="O386" s="4">
        <v>1920.00326</v>
      </c>
      <c r="P386" s="4" t="s">
        <v>30</v>
      </c>
      <c r="Q386" s="4" t="s">
        <v>30</v>
      </c>
      <c r="R386" s="4">
        <v>4.1079999999999997E-3</v>
      </c>
      <c r="S386" s="4">
        <v>5.8999999999999997E-2</v>
      </c>
      <c r="T386" s="4">
        <v>2.68</v>
      </c>
    </row>
    <row r="387" spans="1:20" hidden="1" outlineLevel="1" collapsed="1" x14ac:dyDescent="0.2">
      <c r="A387" t="s">
        <v>41</v>
      </c>
      <c r="B387" s="4" t="s">
        <v>30</v>
      </c>
      <c r="C387" s="4" t="s">
        <v>865</v>
      </c>
      <c r="D387" s="4" t="s">
        <v>41</v>
      </c>
      <c r="E387" s="4">
        <v>1.7377299999999998E-2</v>
      </c>
      <c r="F387" s="4">
        <v>9.4156000000000003E-4</v>
      </c>
      <c r="G387" s="4">
        <v>1</v>
      </c>
      <c r="H387" s="4">
        <v>1</v>
      </c>
      <c r="I387" s="4">
        <v>1</v>
      </c>
      <c r="J387" s="4">
        <v>1</v>
      </c>
      <c r="K387" s="4" t="s">
        <v>849</v>
      </c>
      <c r="L387" s="4" t="s">
        <v>866</v>
      </c>
      <c r="M387" s="4" t="s">
        <v>41</v>
      </c>
      <c r="N387" s="4">
        <v>2</v>
      </c>
      <c r="O387" s="4">
        <v>1577.8281999999999</v>
      </c>
      <c r="P387" s="4" t="s">
        <v>30</v>
      </c>
      <c r="Q387" s="4" t="s">
        <v>30</v>
      </c>
      <c r="R387" s="4">
        <v>7.6860000000000003E-4</v>
      </c>
      <c r="S387" s="4">
        <v>1.0659999999999999E-2</v>
      </c>
      <c r="T387" s="4">
        <v>2.44</v>
      </c>
    </row>
    <row r="388" spans="1:20" hidden="1" outlineLevel="1" collapsed="1" x14ac:dyDescent="0.2">
      <c r="A388" t="s">
        <v>41</v>
      </c>
      <c r="B388" s="4" t="s">
        <v>30</v>
      </c>
      <c r="C388" s="4" t="s">
        <v>867</v>
      </c>
      <c r="D388" s="4" t="s">
        <v>41</v>
      </c>
      <c r="E388" s="4">
        <v>2.63701E-3</v>
      </c>
      <c r="F388" s="4">
        <v>9.4156000000000003E-4</v>
      </c>
      <c r="G388" s="4">
        <v>1</v>
      </c>
      <c r="H388" s="4">
        <v>1</v>
      </c>
      <c r="I388" s="4">
        <v>1</v>
      </c>
      <c r="J388" s="4">
        <v>1</v>
      </c>
      <c r="K388" s="4" t="s">
        <v>849</v>
      </c>
      <c r="L388" s="4" t="s">
        <v>868</v>
      </c>
      <c r="M388" s="4" t="s">
        <v>41</v>
      </c>
      <c r="N388" s="4">
        <v>1</v>
      </c>
      <c r="O388" s="4">
        <v>1911.8725999999999</v>
      </c>
      <c r="P388" s="4" t="s">
        <v>30</v>
      </c>
      <c r="Q388" s="4" t="s">
        <v>30</v>
      </c>
      <c r="R388" s="4">
        <v>7.6860000000000003E-4</v>
      </c>
      <c r="S388" s="4">
        <v>1.3749999999999999E-3</v>
      </c>
      <c r="T388" s="4">
        <v>3.07</v>
      </c>
    </row>
    <row r="389" spans="1:20" hidden="1" outlineLevel="1" collapsed="1" x14ac:dyDescent="0.2">
      <c r="A389" t="s">
        <v>41</v>
      </c>
      <c r="B389" s="4" t="s">
        <v>30</v>
      </c>
      <c r="C389" s="4" t="s">
        <v>867</v>
      </c>
      <c r="D389" s="4" t="s">
        <v>869</v>
      </c>
      <c r="E389" s="4">
        <v>8.7899600000000005E-4</v>
      </c>
      <c r="F389" s="4">
        <v>9.4156000000000003E-4</v>
      </c>
      <c r="G389" s="4">
        <v>1</v>
      </c>
      <c r="H389" s="4">
        <v>1</v>
      </c>
      <c r="I389" s="4">
        <v>1</v>
      </c>
      <c r="J389" s="4">
        <v>1</v>
      </c>
      <c r="K389" s="4" t="s">
        <v>849</v>
      </c>
      <c r="L389" s="4" t="s">
        <v>868</v>
      </c>
      <c r="M389" s="4" t="s">
        <v>41</v>
      </c>
      <c r="N389" s="4">
        <v>1</v>
      </c>
      <c r="O389" s="4">
        <v>1927.86751</v>
      </c>
      <c r="P389" s="4" t="s">
        <v>30</v>
      </c>
      <c r="Q389" s="4" t="s">
        <v>30</v>
      </c>
      <c r="R389" s="4">
        <v>7.6860000000000003E-4</v>
      </c>
      <c r="S389" s="4">
        <v>4.1580000000000002E-4</v>
      </c>
      <c r="T389" s="4">
        <v>2.38</v>
      </c>
    </row>
    <row r="390" spans="1:20" hidden="1" outlineLevel="1" collapsed="1" x14ac:dyDescent="0.2">
      <c r="A390" t="s">
        <v>41</v>
      </c>
      <c r="B390" s="4" t="s">
        <v>30</v>
      </c>
      <c r="C390" s="4" t="s">
        <v>870</v>
      </c>
      <c r="D390" s="4" t="s">
        <v>41</v>
      </c>
      <c r="E390" s="4">
        <v>5.0504199999999999E-2</v>
      </c>
      <c r="F390" s="4">
        <v>2.9190499999999999E-3</v>
      </c>
      <c r="G390" s="4">
        <v>1</v>
      </c>
      <c r="H390" s="4">
        <v>1</v>
      </c>
      <c r="I390" s="4">
        <v>1</v>
      </c>
      <c r="J390" s="4">
        <v>1</v>
      </c>
      <c r="K390" s="4" t="s">
        <v>849</v>
      </c>
      <c r="L390" s="4" t="s">
        <v>871</v>
      </c>
      <c r="M390" s="4" t="s">
        <v>41</v>
      </c>
      <c r="N390" s="4">
        <v>1</v>
      </c>
      <c r="O390" s="4">
        <v>1326.7012</v>
      </c>
      <c r="P390" s="4" t="s">
        <v>30</v>
      </c>
      <c r="Q390" s="4" t="s">
        <v>30</v>
      </c>
      <c r="R390" s="4">
        <v>2.251E-3</v>
      </c>
      <c r="S390" s="4">
        <v>3.4130000000000001E-2</v>
      </c>
      <c r="T390" s="4">
        <v>1.48</v>
      </c>
    </row>
    <row r="391" spans="1:20" hidden="1" outlineLevel="1" collapsed="1" x14ac:dyDescent="0.2">
      <c r="A391" t="s">
        <v>41</v>
      </c>
      <c r="B391" s="4" t="s">
        <v>30</v>
      </c>
      <c r="C391" s="4" t="s">
        <v>872</v>
      </c>
      <c r="D391" s="4" t="s">
        <v>873</v>
      </c>
      <c r="E391" s="4">
        <v>6.3045599999999999E-3</v>
      </c>
      <c r="F391" s="4">
        <v>9.4156000000000003E-4</v>
      </c>
      <c r="G391" s="4">
        <v>1</v>
      </c>
      <c r="H391" s="4">
        <v>1</v>
      </c>
      <c r="I391" s="4">
        <v>1</v>
      </c>
      <c r="J391" s="4">
        <v>1</v>
      </c>
      <c r="K391" s="4" t="s">
        <v>849</v>
      </c>
      <c r="L391" s="4" t="s">
        <v>874</v>
      </c>
      <c r="M391" s="4" t="s">
        <v>41</v>
      </c>
      <c r="N391" s="4">
        <v>1</v>
      </c>
      <c r="O391" s="4">
        <v>1793.9313400000001</v>
      </c>
      <c r="P391" s="4" t="s">
        <v>30</v>
      </c>
      <c r="Q391" s="4" t="s">
        <v>30</v>
      </c>
      <c r="R391" s="4">
        <v>7.6860000000000003E-4</v>
      </c>
      <c r="S391" s="4">
        <v>3.5370000000000002E-3</v>
      </c>
      <c r="T391" s="4">
        <v>3.18</v>
      </c>
    </row>
    <row r="392" spans="1:20" hidden="1" outlineLevel="1" collapsed="1" x14ac:dyDescent="0.2">
      <c r="A392" t="s">
        <v>41</v>
      </c>
      <c r="B392" s="4" t="s">
        <v>30</v>
      </c>
      <c r="C392" s="4" t="s">
        <v>875</v>
      </c>
      <c r="D392" s="4" t="s">
        <v>41</v>
      </c>
      <c r="E392" s="4">
        <v>6.8285200000000004E-2</v>
      </c>
      <c r="F392" s="4">
        <v>4.8908199999999997E-3</v>
      </c>
      <c r="G392" s="4">
        <v>1</v>
      </c>
      <c r="H392" s="4">
        <v>1</v>
      </c>
      <c r="I392" s="4">
        <v>1</v>
      </c>
      <c r="J392" s="4">
        <v>1</v>
      </c>
      <c r="K392" s="4" t="s">
        <v>849</v>
      </c>
      <c r="L392" s="4" t="s">
        <v>876</v>
      </c>
      <c r="M392" s="4" t="s">
        <v>41</v>
      </c>
      <c r="N392" s="4">
        <v>1</v>
      </c>
      <c r="O392" s="4">
        <v>1172.6422299999999</v>
      </c>
      <c r="P392" s="4" t="s">
        <v>30</v>
      </c>
      <c r="Q392" s="4" t="s">
        <v>30</v>
      </c>
      <c r="R392" s="4">
        <v>3.516E-3</v>
      </c>
      <c r="S392" s="4">
        <v>4.7219999999999998E-2</v>
      </c>
      <c r="T392" s="4">
        <v>1.31</v>
      </c>
    </row>
    <row r="393" spans="1:20" hidden="1" outlineLevel="1" collapsed="1" x14ac:dyDescent="0.2">
      <c r="A393" t="s">
        <v>41</v>
      </c>
      <c r="B393" s="4" t="s">
        <v>30</v>
      </c>
      <c r="C393" s="4" t="s">
        <v>877</v>
      </c>
      <c r="D393" s="4" t="s">
        <v>41</v>
      </c>
      <c r="E393" s="4">
        <v>9.1929899999999998E-3</v>
      </c>
      <c r="F393" s="4">
        <v>9.4156000000000003E-4</v>
      </c>
      <c r="G393" s="4">
        <v>1</v>
      </c>
      <c r="H393" s="4">
        <v>1</v>
      </c>
      <c r="I393" s="4">
        <v>1</v>
      </c>
      <c r="J393" s="4">
        <v>1</v>
      </c>
      <c r="K393" s="4" t="s">
        <v>849</v>
      </c>
      <c r="L393" s="4" t="s">
        <v>878</v>
      </c>
      <c r="M393" s="4" t="s">
        <v>41</v>
      </c>
      <c r="N393" s="4">
        <v>1</v>
      </c>
      <c r="O393" s="4">
        <v>2192.0537899999999</v>
      </c>
      <c r="P393" s="4" t="s">
        <v>30</v>
      </c>
      <c r="Q393" s="4" t="s">
        <v>30</v>
      </c>
      <c r="R393" s="4">
        <v>7.6860000000000003E-4</v>
      </c>
      <c r="S393" s="4">
        <v>5.3319999999999999E-3</v>
      </c>
      <c r="T393" s="4">
        <v>1.93</v>
      </c>
    </row>
    <row r="394" spans="1:20" hidden="1" outlineLevel="1" collapsed="1" x14ac:dyDescent="0.2">
      <c r="A394" t="s">
        <v>41</v>
      </c>
      <c r="B394" s="4" t="s">
        <v>30</v>
      </c>
      <c r="C394" s="4" t="s">
        <v>877</v>
      </c>
      <c r="D394" s="4" t="s">
        <v>879</v>
      </c>
      <c r="E394" s="4">
        <v>4.7212799999999999E-2</v>
      </c>
      <c r="F394" s="4">
        <v>2.21053E-3</v>
      </c>
      <c r="G394" s="4">
        <v>1</v>
      </c>
      <c r="H394" s="4">
        <v>1</v>
      </c>
      <c r="I394" s="4">
        <v>1</v>
      </c>
      <c r="J394" s="4">
        <v>1</v>
      </c>
      <c r="K394" s="4" t="s">
        <v>849</v>
      </c>
      <c r="L394" s="4" t="s">
        <v>878</v>
      </c>
      <c r="M394" s="4" t="s">
        <v>880</v>
      </c>
      <c r="N394" s="4">
        <v>1</v>
      </c>
      <c r="O394" s="4">
        <v>2272.0201200000001</v>
      </c>
      <c r="P394" s="4" t="s">
        <v>30</v>
      </c>
      <c r="Q394" s="4" t="s">
        <v>30</v>
      </c>
      <c r="R394" s="4">
        <v>1.714E-3</v>
      </c>
      <c r="S394" s="4">
        <v>3.1690000000000003E-2</v>
      </c>
      <c r="T394" s="4">
        <v>2.54</v>
      </c>
    </row>
    <row r="395" spans="1:20" hidden="1" outlineLevel="1" collapsed="1" x14ac:dyDescent="0.2">
      <c r="A395" t="s">
        <v>41</v>
      </c>
      <c r="B395" s="4" t="s">
        <v>30</v>
      </c>
      <c r="C395" s="4" t="s">
        <v>881</v>
      </c>
      <c r="D395" s="4" t="s">
        <v>41</v>
      </c>
      <c r="E395" s="4">
        <v>1.39612E-2</v>
      </c>
      <c r="F395" s="4">
        <v>9.4156000000000003E-4</v>
      </c>
      <c r="G395" s="4">
        <v>1</v>
      </c>
      <c r="H395" s="4">
        <v>1</v>
      </c>
      <c r="I395" s="4">
        <v>1</v>
      </c>
      <c r="J395" s="4">
        <v>1</v>
      </c>
      <c r="K395" s="4" t="s">
        <v>849</v>
      </c>
      <c r="L395" s="4" t="s">
        <v>882</v>
      </c>
      <c r="M395" s="4" t="s">
        <v>41</v>
      </c>
      <c r="N395" s="4">
        <v>0</v>
      </c>
      <c r="O395" s="4">
        <v>1358.7274199999999</v>
      </c>
      <c r="P395" s="4" t="s">
        <v>30</v>
      </c>
      <c r="Q395" s="4" t="s">
        <v>30</v>
      </c>
      <c r="R395" s="4">
        <v>7.6860000000000003E-4</v>
      </c>
      <c r="S395" s="4">
        <v>8.4270000000000005E-3</v>
      </c>
      <c r="T395" s="4">
        <v>2.17</v>
      </c>
    </row>
    <row r="396" spans="1:20" hidden="1" outlineLevel="1" collapsed="1" x14ac:dyDescent="0.2">
      <c r="A396" t="s">
        <v>41</v>
      </c>
      <c r="B396" s="4" t="s">
        <v>30</v>
      </c>
      <c r="C396" s="4" t="s">
        <v>883</v>
      </c>
      <c r="D396" s="4" t="s">
        <v>41</v>
      </c>
      <c r="E396" s="4">
        <v>8.8225500000000002E-3</v>
      </c>
      <c r="F396" s="4">
        <v>9.4156000000000003E-4</v>
      </c>
      <c r="G396" s="4">
        <v>1</v>
      </c>
      <c r="H396" s="4">
        <v>1</v>
      </c>
      <c r="I396" s="4">
        <v>1</v>
      </c>
      <c r="J396" s="4">
        <v>1</v>
      </c>
      <c r="K396" s="4" t="s">
        <v>849</v>
      </c>
      <c r="L396" s="4" t="s">
        <v>884</v>
      </c>
      <c r="M396" s="4" t="s">
        <v>41</v>
      </c>
      <c r="N396" s="4">
        <v>0</v>
      </c>
      <c r="O396" s="4">
        <v>1050.4996699999999</v>
      </c>
      <c r="P396" s="4" t="s">
        <v>30</v>
      </c>
      <c r="Q396" s="4" t="s">
        <v>30</v>
      </c>
      <c r="R396" s="4">
        <v>7.6860000000000003E-4</v>
      </c>
      <c r="S396" s="4">
        <v>5.1029999999999999E-3</v>
      </c>
      <c r="T396" s="4">
        <v>1.28</v>
      </c>
    </row>
    <row r="397" spans="1:20" hidden="1" outlineLevel="1" collapsed="1" x14ac:dyDescent="0.2">
      <c r="A397" t="s">
        <v>41</v>
      </c>
      <c r="B397" s="4" t="s">
        <v>30</v>
      </c>
      <c r="C397" s="4" t="s">
        <v>885</v>
      </c>
      <c r="D397" s="4" t="s">
        <v>41</v>
      </c>
      <c r="E397" s="4">
        <v>3.54251E-3</v>
      </c>
      <c r="F397" s="4">
        <v>9.4156000000000003E-4</v>
      </c>
      <c r="G397" s="4">
        <v>1</v>
      </c>
      <c r="H397" s="4">
        <v>1</v>
      </c>
      <c r="I397" s="4">
        <v>1</v>
      </c>
      <c r="J397" s="4">
        <v>1</v>
      </c>
      <c r="K397" s="4" t="s">
        <v>849</v>
      </c>
      <c r="L397" s="4" t="s">
        <v>886</v>
      </c>
      <c r="M397" s="4" t="s">
        <v>41</v>
      </c>
      <c r="N397" s="4">
        <v>2</v>
      </c>
      <c r="O397" s="4">
        <v>2147.00065</v>
      </c>
      <c r="P397" s="4" t="s">
        <v>30</v>
      </c>
      <c r="Q397" s="4" t="s">
        <v>30</v>
      </c>
      <c r="R397" s="4">
        <v>7.6860000000000003E-4</v>
      </c>
      <c r="S397" s="4">
        <v>1.892E-3</v>
      </c>
      <c r="T397" s="4">
        <v>2.5299999999999998</v>
      </c>
    </row>
    <row r="398" spans="1:20" hidden="1" outlineLevel="1" collapsed="1" x14ac:dyDescent="0.2">
      <c r="A398" t="s">
        <v>41</v>
      </c>
      <c r="B398" s="4" t="s">
        <v>30</v>
      </c>
      <c r="C398" s="4" t="s">
        <v>887</v>
      </c>
      <c r="D398" s="4" t="s">
        <v>41</v>
      </c>
      <c r="E398" s="4">
        <v>5.9739399999999998E-2</v>
      </c>
      <c r="F398" s="4">
        <v>3.95853E-3</v>
      </c>
      <c r="G398" s="4">
        <v>1</v>
      </c>
      <c r="H398" s="4">
        <v>1</v>
      </c>
      <c r="I398" s="4">
        <v>1</v>
      </c>
      <c r="J398" s="4">
        <v>1</v>
      </c>
      <c r="K398" s="4" t="s">
        <v>849</v>
      </c>
      <c r="L398" s="4" t="s">
        <v>888</v>
      </c>
      <c r="M398" s="4" t="s">
        <v>41</v>
      </c>
      <c r="N398" s="4">
        <v>1</v>
      </c>
      <c r="O398" s="4">
        <v>1644.8915199999999</v>
      </c>
      <c r="P398" s="4" t="s">
        <v>30</v>
      </c>
      <c r="Q398" s="4" t="s">
        <v>30</v>
      </c>
      <c r="R398" s="4">
        <v>3.026E-3</v>
      </c>
      <c r="S398" s="4">
        <v>4.104E-2</v>
      </c>
      <c r="T398" s="4">
        <v>1.1599999999999999</v>
      </c>
    </row>
    <row r="399" spans="1:20" hidden="1" outlineLevel="1" collapsed="1" x14ac:dyDescent="0.2">
      <c r="A399" t="s">
        <v>41</v>
      </c>
      <c r="B399" s="4" t="s">
        <v>30</v>
      </c>
      <c r="C399" s="4" t="s">
        <v>889</v>
      </c>
      <c r="D399" s="4" t="s">
        <v>41</v>
      </c>
      <c r="E399" s="4">
        <v>3.57776E-2</v>
      </c>
      <c r="F399" s="4">
        <v>1.57544E-3</v>
      </c>
      <c r="G399" s="4">
        <v>1</v>
      </c>
      <c r="H399" s="4">
        <v>1</v>
      </c>
      <c r="I399" s="4">
        <v>1</v>
      </c>
      <c r="J399" s="4">
        <v>1</v>
      </c>
      <c r="K399" s="4" t="s">
        <v>849</v>
      </c>
      <c r="L399" s="4" t="s">
        <v>890</v>
      </c>
      <c r="M399" s="4" t="s">
        <v>41</v>
      </c>
      <c r="N399" s="4">
        <v>0</v>
      </c>
      <c r="O399" s="4">
        <v>1222.7517800000001</v>
      </c>
      <c r="P399" s="4" t="s">
        <v>30</v>
      </c>
      <c r="Q399" s="4" t="s">
        <v>30</v>
      </c>
      <c r="R399" s="4">
        <v>1.245E-3</v>
      </c>
      <c r="S399" s="4">
        <v>2.3449999999999999E-2</v>
      </c>
      <c r="T399" s="4">
        <v>1.61</v>
      </c>
    </row>
    <row r="400" spans="1:20" hidden="1" outlineLevel="1" collapsed="1" x14ac:dyDescent="0.2">
      <c r="A400" t="s">
        <v>41</v>
      </c>
      <c r="B400" s="4" t="s">
        <v>30</v>
      </c>
      <c r="C400" s="4" t="s">
        <v>891</v>
      </c>
      <c r="D400" s="4" t="s">
        <v>41</v>
      </c>
      <c r="E400" s="4">
        <v>3.6914600000000001E-3</v>
      </c>
      <c r="F400" s="4">
        <v>9.4156000000000003E-4</v>
      </c>
      <c r="G400" s="4">
        <v>1</v>
      </c>
      <c r="H400" s="4">
        <v>1</v>
      </c>
      <c r="I400" s="4">
        <v>1</v>
      </c>
      <c r="J400" s="4">
        <v>1</v>
      </c>
      <c r="K400" s="4" t="s">
        <v>849</v>
      </c>
      <c r="L400" s="4" t="s">
        <v>892</v>
      </c>
      <c r="M400" s="4" t="s">
        <v>41</v>
      </c>
      <c r="N400" s="4">
        <v>1</v>
      </c>
      <c r="O400" s="4">
        <v>1350.8467499999999</v>
      </c>
      <c r="P400" s="4" t="s">
        <v>30</v>
      </c>
      <c r="Q400" s="4" t="s">
        <v>30</v>
      </c>
      <c r="R400" s="4">
        <v>7.6860000000000003E-4</v>
      </c>
      <c r="S400" s="4">
        <v>1.9880000000000002E-3</v>
      </c>
      <c r="T400" s="4">
        <v>2.83</v>
      </c>
    </row>
    <row r="401" spans="1:30" hidden="1" outlineLevel="1" collapsed="1" x14ac:dyDescent="0.2">
      <c r="A401" t="s">
        <v>41</v>
      </c>
      <c r="B401" s="4" t="s">
        <v>30</v>
      </c>
      <c r="C401" s="4" t="s">
        <v>893</v>
      </c>
      <c r="D401" s="4" t="s">
        <v>41</v>
      </c>
      <c r="E401" s="4">
        <v>1.53301E-3</v>
      </c>
      <c r="F401" s="4">
        <v>9.4156000000000003E-4</v>
      </c>
      <c r="G401" s="4">
        <v>1</v>
      </c>
      <c r="H401" s="4">
        <v>1</v>
      </c>
      <c r="I401" s="4">
        <v>1</v>
      </c>
      <c r="J401" s="4">
        <v>1</v>
      </c>
      <c r="K401" s="4" t="s">
        <v>849</v>
      </c>
      <c r="L401" s="4" t="s">
        <v>894</v>
      </c>
      <c r="M401" s="4" t="s">
        <v>41</v>
      </c>
      <c r="N401" s="4">
        <v>0</v>
      </c>
      <c r="O401" s="4">
        <v>1280.56142</v>
      </c>
      <c r="P401" s="4" t="s">
        <v>30</v>
      </c>
      <c r="Q401" s="4" t="s">
        <v>30</v>
      </c>
      <c r="R401" s="4">
        <v>7.6860000000000003E-4</v>
      </c>
      <c r="S401" s="4">
        <v>7.6250000000000005E-4</v>
      </c>
      <c r="T401" s="4">
        <v>2.35</v>
      </c>
    </row>
    <row r="402" spans="1:30" hidden="1" outlineLevel="1" collapsed="1" x14ac:dyDescent="0.2">
      <c r="A402" t="s">
        <v>41</v>
      </c>
      <c r="B402" s="4" t="s">
        <v>30</v>
      </c>
      <c r="C402" s="4" t="s">
        <v>895</v>
      </c>
      <c r="D402" s="4" t="s">
        <v>41</v>
      </c>
      <c r="E402" s="4">
        <v>0.10284</v>
      </c>
      <c r="F402" s="4">
        <v>8.96893E-3</v>
      </c>
      <c r="G402" s="4">
        <v>1</v>
      </c>
      <c r="H402" s="4">
        <v>1</v>
      </c>
      <c r="I402" s="4">
        <v>1</v>
      </c>
      <c r="J402" s="4">
        <v>1</v>
      </c>
      <c r="K402" s="4" t="s">
        <v>849</v>
      </c>
      <c r="L402" s="4" t="s">
        <v>896</v>
      </c>
      <c r="M402" s="4" t="s">
        <v>41</v>
      </c>
      <c r="N402" s="4">
        <v>0</v>
      </c>
      <c r="O402" s="4">
        <v>1623.83501</v>
      </c>
      <c r="P402" s="4" t="s">
        <v>30</v>
      </c>
      <c r="Q402" s="4" t="s">
        <v>30</v>
      </c>
      <c r="R402" s="4">
        <v>6.7429999999999999E-3</v>
      </c>
      <c r="S402" s="4">
        <v>7.4270000000000003E-2</v>
      </c>
      <c r="T402" s="4">
        <v>2.0499999999999998</v>
      </c>
    </row>
    <row r="403" spans="1:30" hidden="1" outlineLevel="1" collapsed="1" x14ac:dyDescent="0.2">
      <c r="A403" t="s">
        <v>41</v>
      </c>
      <c r="B403" s="4" t="s">
        <v>30</v>
      </c>
      <c r="C403" s="4" t="s">
        <v>897</v>
      </c>
      <c r="D403" s="4" t="s">
        <v>41</v>
      </c>
      <c r="E403" s="4">
        <v>7.5453800000000001E-2</v>
      </c>
      <c r="F403" s="4">
        <v>4.8908199999999997E-3</v>
      </c>
      <c r="G403" s="4">
        <v>1</v>
      </c>
      <c r="H403" s="4">
        <v>1</v>
      </c>
      <c r="I403" s="4">
        <v>1</v>
      </c>
      <c r="J403" s="4">
        <v>1</v>
      </c>
      <c r="K403" s="4" t="s">
        <v>849</v>
      </c>
      <c r="L403" s="4" t="s">
        <v>898</v>
      </c>
      <c r="M403" s="4" t="s">
        <v>41</v>
      </c>
      <c r="N403" s="4">
        <v>2</v>
      </c>
      <c r="O403" s="4">
        <v>1436.8372400000001</v>
      </c>
      <c r="P403" s="4" t="s">
        <v>30</v>
      </c>
      <c r="Q403" s="4" t="s">
        <v>30</v>
      </c>
      <c r="R403" s="4">
        <v>3.7160000000000001E-3</v>
      </c>
      <c r="S403" s="4">
        <v>5.2839999999999998E-2</v>
      </c>
      <c r="T403" s="4">
        <v>1.1599999999999999</v>
      </c>
    </row>
    <row r="404" spans="1:30" hidden="1" outlineLevel="1" collapsed="1" x14ac:dyDescent="0.2">
      <c r="A404" t="s">
        <v>41</v>
      </c>
      <c r="B404" s="4" t="s">
        <v>30</v>
      </c>
      <c r="C404" s="4" t="s">
        <v>899</v>
      </c>
      <c r="D404" s="4" t="s">
        <v>41</v>
      </c>
      <c r="E404" s="4">
        <v>1.78589E-2</v>
      </c>
      <c r="F404" s="4">
        <v>9.4156000000000003E-4</v>
      </c>
      <c r="G404" s="4">
        <v>1</v>
      </c>
      <c r="H404" s="4">
        <v>1</v>
      </c>
      <c r="I404" s="4">
        <v>1</v>
      </c>
      <c r="J404" s="4">
        <v>1</v>
      </c>
      <c r="K404" s="4" t="s">
        <v>849</v>
      </c>
      <c r="L404" s="4" t="s">
        <v>900</v>
      </c>
      <c r="M404" s="4" t="s">
        <v>41</v>
      </c>
      <c r="N404" s="4">
        <v>1</v>
      </c>
      <c r="O404" s="4">
        <v>2176.1356700000001</v>
      </c>
      <c r="P404" s="4" t="s">
        <v>30</v>
      </c>
      <c r="Q404" s="4" t="s">
        <v>30</v>
      </c>
      <c r="R404" s="4">
        <v>7.6860000000000003E-4</v>
      </c>
      <c r="S404" s="4">
        <v>1.0959999999999999E-2</v>
      </c>
      <c r="T404" s="4">
        <v>2.9</v>
      </c>
    </row>
    <row r="405" spans="1:30" hidden="1" outlineLevel="1" collapsed="1" x14ac:dyDescent="0.2">
      <c r="A405" t="s">
        <v>41</v>
      </c>
      <c r="B405" s="4" t="s">
        <v>30</v>
      </c>
      <c r="C405" s="4" t="s">
        <v>901</v>
      </c>
      <c r="D405" s="4" t="s">
        <v>41</v>
      </c>
      <c r="E405" s="4">
        <v>8.7857000000000005E-2</v>
      </c>
      <c r="F405" s="4">
        <v>7.61943E-3</v>
      </c>
      <c r="G405" s="4">
        <v>1</v>
      </c>
      <c r="H405" s="4">
        <v>1</v>
      </c>
      <c r="I405" s="4">
        <v>1</v>
      </c>
      <c r="J405" s="4">
        <v>1</v>
      </c>
      <c r="K405" s="4" t="s">
        <v>849</v>
      </c>
      <c r="L405" s="4" t="s">
        <v>902</v>
      </c>
      <c r="M405" s="4" t="s">
        <v>41</v>
      </c>
      <c r="N405" s="4">
        <v>2</v>
      </c>
      <c r="O405" s="4">
        <v>1762.8202100000001</v>
      </c>
      <c r="P405" s="4" t="s">
        <v>30</v>
      </c>
      <c r="Q405" s="4" t="s">
        <v>30</v>
      </c>
      <c r="R405" s="4">
        <v>5.7679999999999997E-3</v>
      </c>
      <c r="S405" s="4">
        <v>6.2560000000000004E-2</v>
      </c>
      <c r="T405" s="4">
        <v>2.11</v>
      </c>
    </row>
    <row r="406" spans="1:30" hidden="1" outlineLevel="1" collapsed="1" x14ac:dyDescent="0.2">
      <c r="A406" t="s">
        <v>41</v>
      </c>
      <c r="B406" s="4" t="s">
        <v>30</v>
      </c>
      <c r="C406" s="4" t="s">
        <v>903</v>
      </c>
      <c r="D406" s="4" t="s">
        <v>41</v>
      </c>
      <c r="E406" s="4">
        <v>0.11192199999999999</v>
      </c>
      <c r="F406" s="4">
        <v>9.1506199999999999E-3</v>
      </c>
      <c r="G406" s="4">
        <v>1</v>
      </c>
      <c r="H406" s="4">
        <v>1</v>
      </c>
      <c r="I406" s="4">
        <v>1</v>
      </c>
      <c r="J406" s="4">
        <v>1</v>
      </c>
      <c r="K406" s="4" t="s">
        <v>849</v>
      </c>
      <c r="L406" s="4" t="s">
        <v>904</v>
      </c>
      <c r="M406" s="4" t="s">
        <v>41</v>
      </c>
      <c r="N406" s="4">
        <v>2</v>
      </c>
      <c r="O406" s="4">
        <v>1579.98939</v>
      </c>
      <c r="P406" s="4" t="s">
        <v>30</v>
      </c>
      <c r="Q406" s="4" t="s">
        <v>30</v>
      </c>
      <c r="R406" s="4">
        <v>6.8910000000000004E-3</v>
      </c>
      <c r="S406" s="4">
        <v>8.1189999999999998E-2</v>
      </c>
      <c r="T406" s="4">
        <v>1.47</v>
      </c>
    </row>
    <row r="407" spans="1:30" hidden="1" outlineLevel="1" collapsed="1" x14ac:dyDescent="0.2">
      <c r="A407" t="s">
        <v>41</v>
      </c>
      <c r="B407" s="4" t="s">
        <v>30</v>
      </c>
      <c r="C407" s="4" t="s">
        <v>905</v>
      </c>
      <c r="D407" s="4" t="s">
        <v>41</v>
      </c>
      <c r="E407" s="4">
        <v>4.0359899999999997E-3</v>
      </c>
      <c r="F407" s="4">
        <v>9.4156000000000003E-4</v>
      </c>
      <c r="G407" s="4">
        <v>1</v>
      </c>
      <c r="H407" s="4">
        <v>1</v>
      </c>
      <c r="I407" s="4">
        <v>1</v>
      </c>
      <c r="J407" s="4">
        <v>1</v>
      </c>
      <c r="K407" s="4" t="s">
        <v>849</v>
      </c>
      <c r="L407" s="4" t="s">
        <v>906</v>
      </c>
      <c r="M407" s="4" t="s">
        <v>41</v>
      </c>
      <c r="N407" s="4">
        <v>0</v>
      </c>
      <c r="O407" s="4">
        <v>912.48976000000005</v>
      </c>
      <c r="P407" s="4" t="s">
        <v>30</v>
      </c>
      <c r="Q407" s="4" t="s">
        <v>30</v>
      </c>
      <c r="R407" s="4">
        <v>7.6860000000000003E-4</v>
      </c>
      <c r="S407" s="4">
        <v>2.186E-3</v>
      </c>
      <c r="T407" s="4">
        <v>1.65</v>
      </c>
    </row>
    <row r="408" spans="1:30" hidden="1" outlineLevel="1" collapsed="1" x14ac:dyDescent="0.2">
      <c r="A408" t="s">
        <v>41</v>
      </c>
      <c r="B408" s="4" t="s">
        <v>30</v>
      </c>
      <c r="C408" s="4" t="s">
        <v>907</v>
      </c>
      <c r="D408" s="4" t="s">
        <v>908</v>
      </c>
      <c r="E408" s="4">
        <v>0.105559</v>
      </c>
      <c r="F408" s="4">
        <v>9.1506199999999999E-3</v>
      </c>
      <c r="G408" s="4">
        <v>1</v>
      </c>
      <c r="H408" s="4">
        <v>1</v>
      </c>
      <c r="I408" s="4">
        <v>1</v>
      </c>
      <c r="J408" s="4">
        <v>1</v>
      </c>
      <c r="K408" s="4" t="s">
        <v>849</v>
      </c>
      <c r="L408" s="4" t="s">
        <v>909</v>
      </c>
      <c r="M408" s="4" t="s">
        <v>910</v>
      </c>
      <c r="N408" s="4">
        <v>1</v>
      </c>
      <c r="O408" s="4">
        <v>2911.2043800000001</v>
      </c>
      <c r="P408" s="4" t="s">
        <v>30</v>
      </c>
      <c r="Q408" s="4" t="s">
        <v>30</v>
      </c>
      <c r="R408" s="4">
        <v>6.8910000000000004E-3</v>
      </c>
      <c r="S408" s="4">
        <v>7.6079999999999995E-2</v>
      </c>
      <c r="T408" s="4">
        <v>3.15</v>
      </c>
    </row>
    <row r="409" spans="1:30" collapsed="1" x14ac:dyDescent="0.2">
      <c r="A409" s="3" t="s">
        <v>30</v>
      </c>
      <c r="B409" s="3" t="s">
        <v>31</v>
      </c>
      <c r="C409" s="3" t="s">
        <v>911</v>
      </c>
      <c r="D409" s="3" t="s">
        <v>912</v>
      </c>
      <c r="E409" s="3">
        <v>0</v>
      </c>
      <c r="F409" s="3">
        <v>50.86</v>
      </c>
      <c r="G409" s="3">
        <v>60</v>
      </c>
      <c r="H409" s="3">
        <v>13</v>
      </c>
      <c r="I409" s="3">
        <v>14</v>
      </c>
      <c r="J409" s="3">
        <v>27</v>
      </c>
      <c r="K409" s="3">
        <v>13</v>
      </c>
      <c r="L409" s="3">
        <v>201</v>
      </c>
      <c r="M409" s="3">
        <v>23.6</v>
      </c>
      <c r="N409" s="3">
        <v>4.8600000000000003</v>
      </c>
      <c r="O409" s="3">
        <v>37.799999999999997</v>
      </c>
      <c r="P409" s="3">
        <v>13</v>
      </c>
      <c r="Q409" s="3" t="s">
        <v>913</v>
      </c>
      <c r="R409" s="3" t="s">
        <v>520</v>
      </c>
      <c r="S409" s="3" t="s">
        <v>41</v>
      </c>
      <c r="T409" s="3" t="s">
        <v>914</v>
      </c>
      <c r="U409" s="3" t="s">
        <v>915</v>
      </c>
      <c r="V409" s="3" t="s">
        <v>911</v>
      </c>
      <c r="W409" s="3" t="s">
        <v>916</v>
      </c>
      <c r="X409" s="3" t="s">
        <v>917</v>
      </c>
      <c r="Y409" s="3" t="s">
        <v>41</v>
      </c>
      <c r="Z409" s="3" t="s">
        <v>41</v>
      </c>
      <c r="AA409" s="3">
        <v>0</v>
      </c>
      <c r="AB409" s="3" t="s">
        <v>30</v>
      </c>
      <c r="AC409" s="3">
        <v>1</v>
      </c>
      <c r="AD409" s="3" t="s">
        <v>41</v>
      </c>
    </row>
    <row r="410" spans="1:30" hidden="1" outlineLevel="1" collapsed="1" x14ac:dyDescent="0.2">
      <c r="A410" t="s">
        <v>41</v>
      </c>
      <c r="B410" s="2" t="s">
        <v>43</v>
      </c>
      <c r="C410" s="2" t="s">
        <v>44</v>
      </c>
      <c r="D410" s="2" t="s">
        <v>29</v>
      </c>
      <c r="E410" s="2" t="s">
        <v>45</v>
      </c>
      <c r="F410" s="2" t="s">
        <v>46</v>
      </c>
      <c r="G410" s="2" t="s">
        <v>28</v>
      </c>
      <c r="H410" s="2" t="s">
        <v>47</v>
      </c>
      <c r="I410" s="2" t="s">
        <v>8</v>
      </c>
      <c r="J410" s="2" t="s">
        <v>9</v>
      </c>
      <c r="K410" s="2" t="s">
        <v>48</v>
      </c>
      <c r="L410" s="2" t="s">
        <v>49</v>
      </c>
      <c r="M410" s="2" t="s">
        <v>50</v>
      </c>
      <c r="N410" s="2" t="s">
        <v>51</v>
      </c>
      <c r="O410" s="2" t="s">
        <v>52</v>
      </c>
      <c r="P410" s="2" t="s">
        <v>27</v>
      </c>
      <c r="Q410" s="2" t="s">
        <v>53</v>
      </c>
      <c r="R410" s="2" t="s">
        <v>54</v>
      </c>
      <c r="S410" s="2" t="s">
        <v>55</v>
      </c>
      <c r="T410" s="2" t="s">
        <v>56</v>
      </c>
    </row>
    <row r="411" spans="1:30" hidden="1" outlineLevel="1" collapsed="1" x14ac:dyDescent="0.2">
      <c r="A411" t="s">
        <v>41</v>
      </c>
      <c r="B411" s="4" t="s">
        <v>30</v>
      </c>
      <c r="C411" s="4" t="s">
        <v>918</v>
      </c>
      <c r="D411" s="4" t="s">
        <v>41</v>
      </c>
      <c r="E411" s="4">
        <v>8.7857000000000005E-2</v>
      </c>
      <c r="F411" s="4">
        <v>7.61943E-3</v>
      </c>
      <c r="G411" s="4">
        <v>1</v>
      </c>
      <c r="H411" s="4">
        <v>1</v>
      </c>
      <c r="I411" s="4">
        <v>1</v>
      </c>
      <c r="J411" s="4">
        <v>1</v>
      </c>
      <c r="K411" s="4" t="s">
        <v>911</v>
      </c>
      <c r="L411" s="4" t="s">
        <v>919</v>
      </c>
      <c r="M411" s="4" t="s">
        <v>41</v>
      </c>
      <c r="N411" s="4">
        <v>0</v>
      </c>
      <c r="O411" s="4">
        <v>1189.59467</v>
      </c>
      <c r="P411" s="4" t="s">
        <v>30</v>
      </c>
      <c r="Q411" s="4" t="s">
        <v>30</v>
      </c>
      <c r="R411" s="4">
        <v>5.7679999999999997E-3</v>
      </c>
      <c r="S411" s="4">
        <v>6.2600000000000003E-2</v>
      </c>
      <c r="T411" s="4">
        <v>1.38</v>
      </c>
    </row>
    <row r="412" spans="1:30" hidden="1" outlineLevel="1" collapsed="1" x14ac:dyDescent="0.2">
      <c r="A412" t="s">
        <v>41</v>
      </c>
      <c r="B412" s="4" t="s">
        <v>30</v>
      </c>
      <c r="C412" s="4" t="s">
        <v>920</v>
      </c>
      <c r="D412" s="4" t="s">
        <v>41</v>
      </c>
      <c r="E412" s="4">
        <v>7.9040299999999994E-2</v>
      </c>
      <c r="F412" s="4">
        <v>4.8908199999999997E-3</v>
      </c>
      <c r="G412" s="4">
        <v>1</v>
      </c>
      <c r="H412" s="4">
        <v>1</v>
      </c>
      <c r="I412" s="4">
        <v>1</v>
      </c>
      <c r="J412" s="4">
        <v>1</v>
      </c>
      <c r="K412" s="4" t="s">
        <v>911</v>
      </c>
      <c r="L412" s="4" t="s">
        <v>921</v>
      </c>
      <c r="M412" s="4" t="s">
        <v>41</v>
      </c>
      <c r="N412" s="4">
        <v>1</v>
      </c>
      <c r="O412" s="4">
        <v>1730.88068</v>
      </c>
      <c r="P412" s="4" t="s">
        <v>30</v>
      </c>
      <c r="Q412" s="4" t="s">
        <v>30</v>
      </c>
      <c r="R412" s="4">
        <v>3.7160000000000001E-3</v>
      </c>
      <c r="S412" s="4">
        <v>5.5539999999999999E-2</v>
      </c>
      <c r="T412" s="4">
        <v>1.36</v>
      </c>
    </row>
    <row r="413" spans="1:30" hidden="1" outlineLevel="1" collapsed="1" x14ac:dyDescent="0.2">
      <c r="A413" t="s">
        <v>41</v>
      </c>
      <c r="B413" s="4" t="s">
        <v>30</v>
      </c>
      <c r="C413" s="4" t="s">
        <v>922</v>
      </c>
      <c r="D413" s="4" t="s">
        <v>41</v>
      </c>
      <c r="E413" s="4">
        <v>1.8606399999999999E-2</v>
      </c>
      <c r="F413" s="4">
        <v>9.4156000000000003E-4</v>
      </c>
      <c r="G413" s="4">
        <v>1</v>
      </c>
      <c r="H413" s="4">
        <v>1</v>
      </c>
      <c r="I413" s="4">
        <v>1</v>
      </c>
      <c r="J413" s="4">
        <v>2</v>
      </c>
      <c r="K413" s="4" t="s">
        <v>911</v>
      </c>
      <c r="L413" s="4" t="s">
        <v>923</v>
      </c>
      <c r="M413" s="4" t="s">
        <v>41</v>
      </c>
      <c r="N413" s="4">
        <v>1</v>
      </c>
      <c r="O413" s="4">
        <v>1210.57725</v>
      </c>
      <c r="P413" s="4" t="s">
        <v>30</v>
      </c>
      <c r="Q413" s="4" t="s">
        <v>30</v>
      </c>
      <c r="R413" s="4">
        <v>7.6860000000000003E-4</v>
      </c>
      <c r="S413" s="4">
        <v>1.149E-2</v>
      </c>
      <c r="T413" s="4">
        <v>1.68</v>
      </c>
    </row>
    <row r="414" spans="1:30" hidden="1" outlineLevel="1" collapsed="1" x14ac:dyDescent="0.2">
      <c r="A414" t="s">
        <v>41</v>
      </c>
      <c r="B414" s="4" t="s">
        <v>30</v>
      </c>
      <c r="C414" s="4" t="s">
        <v>924</v>
      </c>
      <c r="D414" s="4" t="s">
        <v>41</v>
      </c>
      <c r="E414" s="4">
        <v>9.9128600000000008E-3</v>
      </c>
      <c r="F414" s="4">
        <v>9.4156000000000003E-4</v>
      </c>
      <c r="G414" s="4">
        <v>1</v>
      </c>
      <c r="H414" s="4">
        <v>1</v>
      </c>
      <c r="I414" s="4">
        <v>1</v>
      </c>
      <c r="J414" s="4">
        <v>2</v>
      </c>
      <c r="K414" s="4" t="s">
        <v>911</v>
      </c>
      <c r="L414" s="4" t="s">
        <v>925</v>
      </c>
      <c r="M414" s="4" t="s">
        <v>41</v>
      </c>
      <c r="N414" s="4">
        <v>1</v>
      </c>
      <c r="O414" s="4">
        <v>1404.67875</v>
      </c>
      <c r="P414" s="4" t="s">
        <v>30</v>
      </c>
      <c r="Q414" s="4" t="s">
        <v>30</v>
      </c>
      <c r="R414" s="4">
        <v>7.6860000000000003E-4</v>
      </c>
      <c r="S414" s="4">
        <v>5.8069999999999997E-3</v>
      </c>
      <c r="T414" s="4">
        <v>2.73</v>
      </c>
    </row>
    <row r="415" spans="1:30" hidden="1" outlineLevel="1" collapsed="1" x14ac:dyDescent="0.2">
      <c r="A415" t="s">
        <v>41</v>
      </c>
      <c r="B415" s="4" t="s">
        <v>30</v>
      </c>
      <c r="C415" s="4" t="s">
        <v>926</v>
      </c>
      <c r="D415" s="4" t="s">
        <v>113</v>
      </c>
      <c r="E415" s="4">
        <v>1.1255099999999999E-3</v>
      </c>
      <c r="F415" s="4">
        <v>9.4156000000000003E-4</v>
      </c>
      <c r="G415" s="4">
        <v>1</v>
      </c>
      <c r="H415" s="4">
        <v>1</v>
      </c>
      <c r="I415" s="4">
        <v>1</v>
      </c>
      <c r="J415" s="4">
        <v>5</v>
      </c>
      <c r="K415" s="4" t="s">
        <v>911</v>
      </c>
      <c r="L415" s="4" t="s">
        <v>927</v>
      </c>
      <c r="M415" s="4" t="s">
        <v>41</v>
      </c>
      <c r="N415" s="4">
        <v>0</v>
      </c>
      <c r="O415" s="4">
        <v>1433.68417</v>
      </c>
      <c r="P415" s="4" t="s">
        <v>30</v>
      </c>
      <c r="Q415" s="4" t="s">
        <v>30</v>
      </c>
      <c r="R415" s="4">
        <v>7.6860000000000003E-4</v>
      </c>
      <c r="S415" s="4">
        <v>5.4690000000000001E-4</v>
      </c>
      <c r="T415" s="4">
        <v>2.5</v>
      </c>
    </row>
    <row r="416" spans="1:30" hidden="1" outlineLevel="1" collapsed="1" x14ac:dyDescent="0.2">
      <c r="A416" t="s">
        <v>41</v>
      </c>
      <c r="B416" s="4" t="s">
        <v>30</v>
      </c>
      <c r="C416" s="4" t="s">
        <v>928</v>
      </c>
      <c r="D416" s="4" t="s">
        <v>41</v>
      </c>
      <c r="E416" s="4">
        <v>1.6793300000000001E-2</v>
      </c>
      <c r="F416" s="4">
        <v>9.4156000000000003E-4</v>
      </c>
      <c r="G416" s="4">
        <v>1</v>
      </c>
      <c r="H416" s="4">
        <v>1</v>
      </c>
      <c r="I416" s="4">
        <v>1</v>
      </c>
      <c r="J416" s="4">
        <v>1</v>
      </c>
      <c r="K416" s="4" t="s">
        <v>911</v>
      </c>
      <c r="L416" s="4" t="s">
        <v>929</v>
      </c>
      <c r="M416" s="4" t="s">
        <v>41</v>
      </c>
      <c r="N416" s="4">
        <v>1</v>
      </c>
      <c r="O416" s="4">
        <v>1843.95822</v>
      </c>
      <c r="P416" s="4" t="s">
        <v>30</v>
      </c>
      <c r="Q416" s="4" t="s">
        <v>30</v>
      </c>
      <c r="R416" s="4">
        <v>7.6860000000000003E-4</v>
      </c>
      <c r="S416" s="4">
        <v>1.027E-2</v>
      </c>
      <c r="T416" s="4">
        <v>2.2000000000000002</v>
      </c>
    </row>
    <row r="417" spans="1:30" hidden="1" outlineLevel="1" collapsed="1" x14ac:dyDescent="0.2">
      <c r="A417" t="s">
        <v>41</v>
      </c>
      <c r="B417" s="4" t="s">
        <v>30</v>
      </c>
      <c r="C417" s="4" t="s">
        <v>930</v>
      </c>
      <c r="D417" s="4" t="s">
        <v>41</v>
      </c>
      <c r="E417" s="4">
        <v>7.8518199999999996E-2</v>
      </c>
      <c r="F417" s="4">
        <v>4.8908199999999997E-3</v>
      </c>
      <c r="G417" s="4">
        <v>1</v>
      </c>
      <c r="H417" s="4">
        <v>1</v>
      </c>
      <c r="I417" s="4">
        <v>1</v>
      </c>
      <c r="J417" s="4">
        <v>1</v>
      </c>
      <c r="K417" s="4" t="s">
        <v>911</v>
      </c>
      <c r="L417" s="4" t="s">
        <v>931</v>
      </c>
      <c r="M417" s="4" t="s">
        <v>41</v>
      </c>
      <c r="N417" s="4">
        <v>0</v>
      </c>
      <c r="O417" s="4">
        <v>1399.7678900000001</v>
      </c>
      <c r="P417" s="4" t="s">
        <v>30</v>
      </c>
      <c r="Q417" s="4" t="s">
        <v>30</v>
      </c>
      <c r="R417" s="4">
        <v>3.7160000000000001E-3</v>
      </c>
      <c r="S417" s="4">
        <v>5.5030000000000003E-2</v>
      </c>
      <c r="T417" s="4">
        <v>1.41</v>
      </c>
    </row>
    <row r="418" spans="1:30" hidden="1" outlineLevel="1" collapsed="1" x14ac:dyDescent="0.2">
      <c r="A418" t="s">
        <v>41</v>
      </c>
      <c r="B418" s="4" t="s">
        <v>30</v>
      </c>
      <c r="C418" s="4" t="s">
        <v>932</v>
      </c>
      <c r="D418" s="4" t="s">
        <v>41</v>
      </c>
      <c r="E418" s="4">
        <v>2.6297700000000001E-5</v>
      </c>
      <c r="F418" s="4">
        <v>9.4156000000000003E-4</v>
      </c>
      <c r="G418" s="4">
        <v>1</v>
      </c>
      <c r="H418" s="4">
        <v>1</v>
      </c>
      <c r="I418" s="4">
        <v>1</v>
      </c>
      <c r="J418" s="4">
        <v>3</v>
      </c>
      <c r="K418" s="4" t="s">
        <v>911</v>
      </c>
      <c r="L418" s="4" t="s">
        <v>933</v>
      </c>
      <c r="M418" s="4" t="s">
        <v>41</v>
      </c>
      <c r="N418" s="4">
        <v>0</v>
      </c>
      <c r="O418" s="4">
        <v>1250.5946300000001</v>
      </c>
      <c r="P418" s="4" t="s">
        <v>30</v>
      </c>
      <c r="Q418" s="4" t="s">
        <v>30</v>
      </c>
      <c r="R418" s="4">
        <v>7.6860000000000003E-4</v>
      </c>
      <c r="S418" s="4">
        <v>9.2709999999999998E-6</v>
      </c>
      <c r="T418" s="4">
        <v>2.94</v>
      </c>
    </row>
    <row r="419" spans="1:30" hidden="1" outlineLevel="1" collapsed="1" x14ac:dyDescent="0.2">
      <c r="A419" t="s">
        <v>41</v>
      </c>
      <c r="B419" s="4" t="s">
        <v>30</v>
      </c>
      <c r="C419" s="4" t="s">
        <v>932</v>
      </c>
      <c r="D419" s="4" t="s">
        <v>346</v>
      </c>
      <c r="E419" s="4">
        <v>1.6007599999999999E-4</v>
      </c>
      <c r="F419" s="4">
        <v>9.4156000000000003E-4</v>
      </c>
      <c r="G419" s="4">
        <v>1</v>
      </c>
      <c r="H419" s="4">
        <v>1</v>
      </c>
      <c r="I419" s="4">
        <v>1</v>
      </c>
      <c r="J419" s="4">
        <v>4</v>
      </c>
      <c r="K419" s="4" t="s">
        <v>911</v>
      </c>
      <c r="L419" s="4" t="s">
        <v>933</v>
      </c>
      <c r="M419" s="4" t="s">
        <v>41</v>
      </c>
      <c r="N419" s="4">
        <v>0</v>
      </c>
      <c r="O419" s="4">
        <v>1266.5895499999999</v>
      </c>
      <c r="P419" s="4" t="s">
        <v>30</v>
      </c>
      <c r="Q419" s="4" t="s">
        <v>30</v>
      </c>
      <c r="R419" s="4">
        <v>7.6860000000000003E-4</v>
      </c>
      <c r="S419" s="4">
        <v>6.5629999999999993E-5</v>
      </c>
      <c r="T419" s="4">
        <v>2.14</v>
      </c>
    </row>
    <row r="420" spans="1:30" hidden="1" outlineLevel="1" collapsed="1" x14ac:dyDescent="0.2">
      <c r="A420" t="s">
        <v>41</v>
      </c>
      <c r="B420" s="4" t="s">
        <v>30</v>
      </c>
      <c r="C420" s="4" t="s">
        <v>934</v>
      </c>
      <c r="D420" s="4" t="s">
        <v>41</v>
      </c>
      <c r="E420" s="4">
        <v>3.7011299999999997E-2</v>
      </c>
      <c r="F420" s="4">
        <v>1.57544E-3</v>
      </c>
      <c r="G420" s="4">
        <v>1</v>
      </c>
      <c r="H420" s="4">
        <v>1</v>
      </c>
      <c r="I420" s="4">
        <v>1</v>
      </c>
      <c r="J420" s="4">
        <v>2</v>
      </c>
      <c r="K420" s="4" t="s">
        <v>911</v>
      </c>
      <c r="L420" s="4" t="s">
        <v>935</v>
      </c>
      <c r="M420" s="4" t="s">
        <v>41</v>
      </c>
      <c r="N420" s="4">
        <v>1</v>
      </c>
      <c r="O420" s="4">
        <v>1562.81077</v>
      </c>
      <c r="P420" s="4" t="s">
        <v>30</v>
      </c>
      <c r="Q420" s="4" t="s">
        <v>30</v>
      </c>
      <c r="R420" s="4">
        <v>1.245E-3</v>
      </c>
      <c r="S420" s="4">
        <v>2.4219999999999998E-2</v>
      </c>
      <c r="T420" s="4">
        <v>1.79</v>
      </c>
    </row>
    <row r="421" spans="1:30" hidden="1" outlineLevel="1" collapsed="1" x14ac:dyDescent="0.2">
      <c r="A421" t="s">
        <v>41</v>
      </c>
      <c r="B421" s="4" t="s">
        <v>30</v>
      </c>
      <c r="C421" s="4" t="s">
        <v>936</v>
      </c>
      <c r="D421" s="4" t="s">
        <v>937</v>
      </c>
      <c r="E421" s="4">
        <v>6.7379199999999993E-5</v>
      </c>
      <c r="F421" s="4">
        <v>9.4156000000000003E-4</v>
      </c>
      <c r="G421" s="4">
        <v>1</v>
      </c>
      <c r="H421" s="4">
        <v>1</v>
      </c>
      <c r="I421" s="4">
        <v>1</v>
      </c>
      <c r="J421" s="4">
        <v>1</v>
      </c>
      <c r="K421" s="4" t="s">
        <v>911</v>
      </c>
      <c r="L421" s="4" t="s">
        <v>938</v>
      </c>
      <c r="M421" s="4" t="s">
        <v>41</v>
      </c>
      <c r="N421" s="4">
        <v>0</v>
      </c>
      <c r="O421" s="4">
        <v>1230.60078</v>
      </c>
      <c r="P421" s="4" t="s">
        <v>30</v>
      </c>
      <c r="Q421" s="4" t="s">
        <v>30</v>
      </c>
      <c r="R421" s="4">
        <v>7.6860000000000003E-4</v>
      </c>
      <c r="S421" s="4">
        <v>2.5700000000000001E-5</v>
      </c>
      <c r="T421" s="4">
        <v>2.5299999999999998</v>
      </c>
    </row>
    <row r="422" spans="1:30" hidden="1" outlineLevel="1" collapsed="1" x14ac:dyDescent="0.2">
      <c r="A422" t="s">
        <v>41</v>
      </c>
      <c r="B422" s="4" t="s">
        <v>30</v>
      </c>
      <c r="C422" s="4" t="s">
        <v>939</v>
      </c>
      <c r="D422" s="4" t="s">
        <v>41</v>
      </c>
      <c r="E422" s="4">
        <v>2.5409999999999999E-5</v>
      </c>
      <c r="F422" s="4">
        <v>9.4156000000000003E-4</v>
      </c>
      <c r="G422" s="4">
        <v>1</v>
      </c>
      <c r="H422" s="4">
        <v>1</v>
      </c>
      <c r="I422" s="4">
        <v>1</v>
      </c>
      <c r="J422" s="4">
        <v>1</v>
      </c>
      <c r="K422" s="4" t="s">
        <v>911</v>
      </c>
      <c r="L422" s="4" t="s">
        <v>940</v>
      </c>
      <c r="M422" s="4" t="s">
        <v>41</v>
      </c>
      <c r="N422" s="4">
        <v>0</v>
      </c>
      <c r="O422" s="4">
        <v>1531.74208</v>
      </c>
      <c r="P422" s="4" t="s">
        <v>30</v>
      </c>
      <c r="Q422" s="4" t="s">
        <v>30</v>
      </c>
      <c r="R422" s="4">
        <v>7.6860000000000003E-4</v>
      </c>
      <c r="S422" s="4">
        <v>8.8950000000000004E-6</v>
      </c>
      <c r="T422" s="4">
        <v>2.5</v>
      </c>
    </row>
    <row r="423" spans="1:30" hidden="1" outlineLevel="1" collapsed="1" x14ac:dyDescent="0.2">
      <c r="A423" t="s">
        <v>41</v>
      </c>
      <c r="B423" s="4" t="s">
        <v>30</v>
      </c>
      <c r="C423" s="4" t="s">
        <v>941</v>
      </c>
      <c r="D423" s="4" t="s">
        <v>41</v>
      </c>
      <c r="E423" s="4">
        <v>9.7598199999999996E-2</v>
      </c>
      <c r="F423" s="4">
        <v>8.4442000000000007E-3</v>
      </c>
      <c r="G423" s="4">
        <v>1</v>
      </c>
      <c r="H423" s="4">
        <v>1</v>
      </c>
      <c r="I423" s="4">
        <v>1</v>
      </c>
      <c r="J423" s="4">
        <v>1</v>
      </c>
      <c r="K423" s="4" t="s">
        <v>911</v>
      </c>
      <c r="L423" s="4" t="s">
        <v>942</v>
      </c>
      <c r="M423" s="4" t="s">
        <v>41</v>
      </c>
      <c r="N423" s="4">
        <v>2</v>
      </c>
      <c r="O423" s="4">
        <v>1336.7848200000001</v>
      </c>
      <c r="P423" s="4" t="s">
        <v>30</v>
      </c>
      <c r="Q423" s="4" t="s">
        <v>30</v>
      </c>
      <c r="R423" s="4">
        <v>6.3559999999999997E-3</v>
      </c>
      <c r="S423" s="4">
        <v>7.0019999999999999E-2</v>
      </c>
      <c r="T423" s="4">
        <v>1.44</v>
      </c>
    </row>
    <row r="424" spans="1:30" hidden="1" outlineLevel="1" collapsed="1" x14ac:dyDescent="0.2">
      <c r="A424" t="s">
        <v>41</v>
      </c>
      <c r="B424" s="4" t="s">
        <v>30</v>
      </c>
      <c r="C424" s="4" t="s">
        <v>943</v>
      </c>
      <c r="D424" s="4" t="s">
        <v>41</v>
      </c>
      <c r="E424" s="4">
        <v>8.8505300000000001E-4</v>
      </c>
      <c r="F424" s="4">
        <v>9.4156000000000003E-4</v>
      </c>
      <c r="G424" s="4">
        <v>1</v>
      </c>
      <c r="H424" s="4">
        <v>1</v>
      </c>
      <c r="I424" s="4">
        <v>1</v>
      </c>
      <c r="J424" s="4">
        <v>2</v>
      </c>
      <c r="K424" s="4" t="s">
        <v>911</v>
      </c>
      <c r="L424" s="4" t="s">
        <v>944</v>
      </c>
      <c r="M424" s="4" t="s">
        <v>41</v>
      </c>
      <c r="N424" s="4">
        <v>2</v>
      </c>
      <c r="O424" s="4">
        <v>2380.1262900000002</v>
      </c>
      <c r="P424" s="4" t="s">
        <v>30</v>
      </c>
      <c r="Q424" s="4" t="s">
        <v>30</v>
      </c>
      <c r="R424" s="4">
        <v>7.6860000000000003E-4</v>
      </c>
      <c r="S424" s="4">
        <v>4.2039999999999997E-4</v>
      </c>
      <c r="T424" s="4">
        <v>3.69</v>
      </c>
    </row>
    <row r="425" spans="1:30" collapsed="1" x14ac:dyDescent="0.2">
      <c r="A425" s="3" t="s">
        <v>30</v>
      </c>
      <c r="B425" s="3" t="s">
        <v>31</v>
      </c>
      <c r="C425" s="3" t="s">
        <v>945</v>
      </c>
      <c r="D425" s="3" t="s">
        <v>946</v>
      </c>
      <c r="E425" s="3">
        <v>0</v>
      </c>
      <c r="F425" s="3">
        <v>50.750999999999998</v>
      </c>
      <c r="G425" s="3">
        <v>31</v>
      </c>
      <c r="H425" s="3">
        <v>12</v>
      </c>
      <c r="I425" s="3">
        <v>12</v>
      </c>
      <c r="J425" s="3">
        <v>35</v>
      </c>
      <c r="K425" s="3">
        <v>12</v>
      </c>
      <c r="L425" s="3">
        <v>289</v>
      </c>
      <c r="M425" s="3">
        <v>33.200000000000003</v>
      </c>
      <c r="N425" s="3">
        <v>5.24</v>
      </c>
      <c r="O425" s="3">
        <v>58.28</v>
      </c>
      <c r="P425" s="3">
        <v>12</v>
      </c>
      <c r="Q425" s="3" t="s">
        <v>34</v>
      </c>
      <c r="R425" s="3" t="s">
        <v>520</v>
      </c>
      <c r="S425" s="3" t="s">
        <v>41</v>
      </c>
      <c r="T425" s="3" t="s">
        <v>947</v>
      </c>
      <c r="U425" s="3" t="s">
        <v>948</v>
      </c>
      <c r="V425" s="3" t="s">
        <v>945</v>
      </c>
      <c r="W425" s="3" t="s">
        <v>949</v>
      </c>
      <c r="X425" s="3" t="s">
        <v>950</v>
      </c>
      <c r="Y425" s="3" t="s">
        <v>41</v>
      </c>
      <c r="Z425" s="3" t="s">
        <v>41</v>
      </c>
      <c r="AA425" s="3">
        <v>0</v>
      </c>
      <c r="AB425" s="3" t="s">
        <v>30</v>
      </c>
      <c r="AC425" s="3">
        <v>1</v>
      </c>
      <c r="AD425" s="3" t="s">
        <v>41</v>
      </c>
    </row>
    <row r="426" spans="1:30" hidden="1" outlineLevel="1" collapsed="1" x14ac:dyDescent="0.2">
      <c r="A426" t="s">
        <v>41</v>
      </c>
      <c r="B426" s="2" t="s">
        <v>43</v>
      </c>
      <c r="C426" s="2" t="s">
        <v>44</v>
      </c>
      <c r="D426" s="2" t="s">
        <v>29</v>
      </c>
      <c r="E426" s="2" t="s">
        <v>45</v>
      </c>
      <c r="F426" s="2" t="s">
        <v>46</v>
      </c>
      <c r="G426" s="2" t="s">
        <v>28</v>
      </c>
      <c r="H426" s="2" t="s">
        <v>47</v>
      </c>
      <c r="I426" s="2" t="s">
        <v>8</v>
      </c>
      <c r="J426" s="2" t="s">
        <v>9</v>
      </c>
      <c r="K426" s="2" t="s">
        <v>48</v>
      </c>
      <c r="L426" s="2" t="s">
        <v>49</v>
      </c>
      <c r="M426" s="2" t="s">
        <v>50</v>
      </c>
      <c r="N426" s="2" t="s">
        <v>51</v>
      </c>
      <c r="O426" s="2" t="s">
        <v>52</v>
      </c>
      <c r="P426" s="2" t="s">
        <v>27</v>
      </c>
      <c r="Q426" s="2" t="s">
        <v>53</v>
      </c>
      <c r="R426" s="2" t="s">
        <v>54</v>
      </c>
      <c r="S426" s="2" t="s">
        <v>55</v>
      </c>
      <c r="T426" s="2" t="s">
        <v>56</v>
      </c>
    </row>
    <row r="427" spans="1:30" hidden="1" outlineLevel="1" collapsed="1" x14ac:dyDescent="0.2">
      <c r="A427" t="s">
        <v>41</v>
      </c>
      <c r="B427" s="4" t="s">
        <v>30</v>
      </c>
      <c r="C427" s="4" t="s">
        <v>951</v>
      </c>
      <c r="D427" s="4" t="s">
        <v>41</v>
      </c>
      <c r="E427" s="4">
        <v>3.3887300000000002E-2</v>
      </c>
      <c r="F427" s="4">
        <v>1.57544E-3</v>
      </c>
      <c r="G427" s="4">
        <v>1</v>
      </c>
      <c r="H427" s="4">
        <v>1</v>
      </c>
      <c r="I427" s="4">
        <v>1</v>
      </c>
      <c r="J427" s="4">
        <v>2</v>
      </c>
      <c r="K427" s="4" t="s">
        <v>945</v>
      </c>
      <c r="L427" s="4" t="s">
        <v>952</v>
      </c>
      <c r="M427" s="4" t="s">
        <v>41</v>
      </c>
      <c r="N427" s="4">
        <v>0</v>
      </c>
      <c r="O427" s="4">
        <v>1286.68382</v>
      </c>
      <c r="P427" s="4" t="s">
        <v>30</v>
      </c>
      <c r="Q427" s="4" t="s">
        <v>30</v>
      </c>
      <c r="R427" s="4">
        <v>1.245E-3</v>
      </c>
      <c r="S427" s="4">
        <v>2.2030000000000001E-2</v>
      </c>
      <c r="T427" s="4">
        <v>1.21</v>
      </c>
    </row>
    <row r="428" spans="1:30" hidden="1" outlineLevel="1" collapsed="1" x14ac:dyDescent="0.2">
      <c r="A428" t="s">
        <v>41</v>
      </c>
      <c r="B428" s="4" t="s">
        <v>30</v>
      </c>
      <c r="C428" s="4" t="s">
        <v>953</v>
      </c>
      <c r="D428" s="4" t="s">
        <v>41</v>
      </c>
      <c r="E428" s="4">
        <v>6.0919700000000004E-3</v>
      </c>
      <c r="F428" s="4">
        <v>9.4156000000000003E-4</v>
      </c>
      <c r="G428" s="4">
        <v>1</v>
      </c>
      <c r="H428" s="4">
        <v>1</v>
      </c>
      <c r="I428" s="4">
        <v>1</v>
      </c>
      <c r="J428" s="4">
        <v>2</v>
      </c>
      <c r="K428" s="4" t="s">
        <v>945</v>
      </c>
      <c r="L428" s="4" t="s">
        <v>954</v>
      </c>
      <c r="M428" s="4" t="s">
        <v>41</v>
      </c>
      <c r="N428" s="4">
        <v>2</v>
      </c>
      <c r="O428" s="4">
        <v>1887.9909600000001</v>
      </c>
      <c r="P428" s="4" t="s">
        <v>30</v>
      </c>
      <c r="Q428" s="4" t="s">
        <v>30</v>
      </c>
      <c r="R428" s="4">
        <v>7.6860000000000003E-4</v>
      </c>
      <c r="S428" s="4">
        <v>3.4030000000000002E-3</v>
      </c>
      <c r="T428" s="4">
        <v>2.9</v>
      </c>
    </row>
    <row r="429" spans="1:30" hidden="1" outlineLevel="1" collapsed="1" x14ac:dyDescent="0.2">
      <c r="A429" t="s">
        <v>41</v>
      </c>
      <c r="B429" s="4" t="s">
        <v>30</v>
      </c>
      <c r="C429" s="4" t="s">
        <v>955</v>
      </c>
      <c r="D429" s="4" t="s">
        <v>41</v>
      </c>
      <c r="E429" s="4">
        <v>6.21865E-3</v>
      </c>
      <c r="F429" s="4">
        <v>9.4156000000000003E-4</v>
      </c>
      <c r="G429" s="4">
        <v>1</v>
      </c>
      <c r="H429" s="4">
        <v>1</v>
      </c>
      <c r="I429" s="4">
        <v>1</v>
      </c>
      <c r="J429" s="4">
        <v>2</v>
      </c>
      <c r="K429" s="4" t="s">
        <v>945</v>
      </c>
      <c r="L429" s="4" t="s">
        <v>956</v>
      </c>
      <c r="M429" s="4" t="s">
        <v>41</v>
      </c>
      <c r="N429" s="4">
        <v>1</v>
      </c>
      <c r="O429" s="4">
        <v>1291.6892399999999</v>
      </c>
      <c r="P429" s="4" t="s">
        <v>30</v>
      </c>
      <c r="Q429" s="4" t="s">
        <v>30</v>
      </c>
      <c r="R429" s="4">
        <v>7.6860000000000003E-4</v>
      </c>
      <c r="S429" s="4">
        <v>3.483E-3</v>
      </c>
      <c r="T429" s="4">
        <v>1.85</v>
      </c>
    </row>
    <row r="430" spans="1:30" hidden="1" outlineLevel="1" collapsed="1" x14ac:dyDescent="0.2">
      <c r="A430" t="s">
        <v>41</v>
      </c>
      <c r="B430" s="4" t="s">
        <v>30</v>
      </c>
      <c r="C430" s="4" t="s">
        <v>957</v>
      </c>
      <c r="D430" s="4" t="s">
        <v>41</v>
      </c>
      <c r="E430" s="4">
        <v>5.6250899999999999E-4</v>
      </c>
      <c r="F430" s="4">
        <v>9.4156000000000003E-4</v>
      </c>
      <c r="G430" s="4">
        <v>1</v>
      </c>
      <c r="H430" s="4">
        <v>1</v>
      </c>
      <c r="I430" s="4">
        <v>1</v>
      </c>
      <c r="J430" s="4">
        <v>1</v>
      </c>
      <c r="K430" s="4" t="s">
        <v>945</v>
      </c>
      <c r="L430" s="4" t="s">
        <v>958</v>
      </c>
      <c r="M430" s="4" t="s">
        <v>41</v>
      </c>
      <c r="N430" s="4">
        <v>2</v>
      </c>
      <c r="O430" s="4">
        <v>1344.7369200000001</v>
      </c>
      <c r="P430" s="4" t="s">
        <v>30</v>
      </c>
      <c r="Q430" s="4" t="s">
        <v>30</v>
      </c>
      <c r="R430" s="4">
        <v>7.6860000000000003E-4</v>
      </c>
      <c r="S430" s="4">
        <v>2.5720000000000002E-4</v>
      </c>
      <c r="T430" s="4">
        <v>2.33</v>
      </c>
    </row>
    <row r="431" spans="1:30" hidden="1" outlineLevel="1" collapsed="1" x14ac:dyDescent="0.2">
      <c r="A431" t="s">
        <v>41</v>
      </c>
      <c r="B431" s="4" t="s">
        <v>30</v>
      </c>
      <c r="C431" s="4" t="s">
        <v>959</v>
      </c>
      <c r="D431" s="4" t="s">
        <v>41</v>
      </c>
      <c r="E431" s="4">
        <v>1.4440699999999999E-4</v>
      </c>
      <c r="F431" s="4">
        <v>9.4156000000000003E-4</v>
      </c>
      <c r="G431" s="4">
        <v>1</v>
      </c>
      <c r="H431" s="4">
        <v>1</v>
      </c>
      <c r="I431" s="4">
        <v>1</v>
      </c>
      <c r="J431" s="4">
        <v>3</v>
      </c>
      <c r="K431" s="4" t="s">
        <v>945</v>
      </c>
      <c r="L431" s="4" t="s">
        <v>960</v>
      </c>
      <c r="M431" s="4" t="s">
        <v>41</v>
      </c>
      <c r="N431" s="4">
        <v>1</v>
      </c>
      <c r="O431" s="4">
        <v>1899.00695</v>
      </c>
      <c r="P431" s="4" t="s">
        <v>30</v>
      </c>
      <c r="Q431" s="4" t="s">
        <v>30</v>
      </c>
      <c r="R431" s="4">
        <v>7.6860000000000003E-4</v>
      </c>
      <c r="S431" s="4">
        <v>5.8829999999999997E-5</v>
      </c>
      <c r="T431" s="4">
        <v>3.06</v>
      </c>
    </row>
    <row r="432" spans="1:30" hidden="1" outlineLevel="1" collapsed="1" x14ac:dyDescent="0.2">
      <c r="A432" t="s">
        <v>41</v>
      </c>
      <c r="B432" s="4" t="s">
        <v>30</v>
      </c>
      <c r="C432" s="4" t="s">
        <v>961</v>
      </c>
      <c r="D432" s="4" t="s">
        <v>41</v>
      </c>
      <c r="E432" s="4">
        <v>5.2004100000000001E-6</v>
      </c>
      <c r="F432" s="4">
        <v>9.4156000000000003E-4</v>
      </c>
      <c r="G432" s="4">
        <v>1</v>
      </c>
      <c r="H432" s="4">
        <v>1</v>
      </c>
      <c r="I432" s="4">
        <v>1</v>
      </c>
      <c r="J432" s="4">
        <v>10</v>
      </c>
      <c r="K432" s="4" t="s">
        <v>945</v>
      </c>
      <c r="L432" s="4" t="s">
        <v>962</v>
      </c>
      <c r="M432" s="4" t="s">
        <v>41</v>
      </c>
      <c r="N432" s="4">
        <v>2</v>
      </c>
      <c r="O432" s="4">
        <v>2027.1019100000001</v>
      </c>
      <c r="P432" s="4" t="s">
        <v>30</v>
      </c>
      <c r="Q432" s="4" t="s">
        <v>30</v>
      </c>
      <c r="R432" s="4">
        <v>7.6860000000000003E-4</v>
      </c>
      <c r="S432" s="4">
        <v>1.595E-6</v>
      </c>
      <c r="T432" s="4">
        <v>4.83</v>
      </c>
    </row>
    <row r="433" spans="1:30" hidden="1" outlineLevel="1" collapsed="1" x14ac:dyDescent="0.2">
      <c r="A433" t="s">
        <v>41</v>
      </c>
      <c r="B433" s="4" t="s">
        <v>30</v>
      </c>
      <c r="C433" s="4" t="s">
        <v>963</v>
      </c>
      <c r="D433" s="4" t="s">
        <v>41</v>
      </c>
      <c r="E433" s="4">
        <v>1.27359E-3</v>
      </c>
      <c r="F433" s="4">
        <v>9.4156000000000003E-4</v>
      </c>
      <c r="G433" s="4">
        <v>1</v>
      </c>
      <c r="H433" s="4">
        <v>1</v>
      </c>
      <c r="I433" s="4">
        <v>1</v>
      </c>
      <c r="J433" s="4">
        <v>8</v>
      </c>
      <c r="K433" s="4" t="s">
        <v>945</v>
      </c>
      <c r="L433" s="4" t="s">
        <v>964</v>
      </c>
      <c r="M433" s="4" t="s">
        <v>41</v>
      </c>
      <c r="N433" s="4">
        <v>2</v>
      </c>
      <c r="O433" s="4">
        <v>2070.08257</v>
      </c>
      <c r="P433" s="4" t="s">
        <v>30</v>
      </c>
      <c r="Q433" s="4" t="s">
        <v>30</v>
      </c>
      <c r="R433" s="4">
        <v>7.6860000000000003E-4</v>
      </c>
      <c r="S433" s="4">
        <v>6.2259999999999995E-4</v>
      </c>
      <c r="T433" s="4">
        <v>2.6</v>
      </c>
    </row>
    <row r="434" spans="1:30" hidden="1" outlineLevel="1" collapsed="1" x14ac:dyDescent="0.2">
      <c r="A434" t="s">
        <v>41</v>
      </c>
      <c r="B434" s="4" t="s">
        <v>30</v>
      </c>
      <c r="C434" s="4" t="s">
        <v>965</v>
      </c>
      <c r="D434" s="4" t="s">
        <v>41</v>
      </c>
      <c r="E434" s="4">
        <v>7.3314599999999997E-3</v>
      </c>
      <c r="F434" s="4">
        <v>9.4156000000000003E-4</v>
      </c>
      <c r="G434" s="4">
        <v>1</v>
      </c>
      <c r="H434" s="4">
        <v>1</v>
      </c>
      <c r="I434" s="4">
        <v>1</v>
      </c>
      <c r="J434" s="4">
        <v>1</v>
      </c>
      <c r="K434" s="4" t="s">
        <v>945</v>
      </c>
      <c r="L434" s="4" t="s">
        <v>966</v>
      </c>
      <c r="M434" s="4" t="s">
        <v>41</v>
      </c>
      <c r="N434" s="4">
        <v>0</v>
      </c>
      <c r="O434" s="4">
        <v>1465.73217</v>
      </c>
      <c r="P434" s="4" t="s">
        <v>30</v>
      </c>
      <c r="Q434" s="4" t="s">
        <v>30</v>
      </c>
      <c r="R434" s="4">
        <v>7.6860000000000003E-4</v>
      </c>
      <c r="S434" s="4">
        <v>4.1660000000000004E-3</v>
      </c>
      <c r="T434" s="4">
        <v>2.04</v>
      </c>
    </row>
    <row r="435" spans="1:30" hidden="1" outlineLevel="1" collapsed="1" x14ac:dyDescent="0.2">
      <c r="A435" t="s">
        <v>41</v>
      </c>
      <c r="B435" s="4" t="s">
        <v>30</v>
      </c>
      <c r="C435" s="4" t="s">
        <v>967</v>
      </c>
      <c r="D435" s="4" t="s">
        <v>41</v>
      </c>
      <c r="E435" s="4">
        <v>1.0688899999999999E-2</v>
      </c>
      <c r="F435" s="4">
        <v>9.4156000000000003E-4</v>
      </c>
      <c r="G435" s="4">
        <v>1</v>
      </c>
      <c r="H435" s="4">
        <v>1</v>
      </c>
      <c r="I435" s="4">
        <v>1</v>
      </c>
      <c r="J435" s="4">
        <v>2</v>
      </c>
      <c r="K435" s="4" t="s">
        <v>945</v>
      </c>
      <c r="L435" s="4" t="s">
        <v>968</v>
      </c>
      <c r="M435" s="4" t="s">
        <v>41</v>
      </c>
      <c r="N435" s="4">
        <v>1</v>
      </c>
      <c r="O435" s="4">
        <v>1496.7114899999999</v>
      </c>
      <c r="P435" s="4" t="s">
        <v>30</v>
      </c>
      <c r="Q435" s="4" t="s">
        <v>30</v>
      </c>
      <c r="R435" s="4">
        <v>7.6860000000000003E-4</v>
      </c>
      <c r="S435" s="4">
        <v>6.2659999999999999E-3</v>
      </c>
      <c r="T435" s="4">
        <v>1.94</v>
      </c>
    </row>
    <row r="436" spans="1:30" hidden="1" outlineLevel="1" collapsed="1" x14ac:dyDescent="0.2">
      <c r="A436" t="s">
        <v>41</v>
      </c>
      <c r="B436" s="4" t="s">
        <v>30</v>
      </c>
      <c r="C436" s="4" t="s">
        <v>969</v>
      </c>
      <c r="D436" s="4" t="s">
        <v>41</v>
      </c>
      <c r="E436" s="4">
        <v>1.8076500000000001E-3</v>
      </c>
      <c r="F436" s="4">
        <v>9.4156000000000003E-4</v>
      </c>
      <c r="G436" s="4">
        <v>1</v>
      </c>
      <c r="H436" s="4">
        <v>1</v>
      </c>
      <c r="I436" s="4">
        <v>1</v>
      </c>
      <c r="J436" s="4">
        <v>1</v>
      </c>
      <c r="K436" s="4" t="s">
        <v>945</v>
      </c>
      <c r="L436" s="4" t="s">
        <v>970</v>
      </c>
      <c r="M436" s="4" t="s">
        <v>41</v>
      </c>
      <c r="N436" s="4">
        <v>0</v>
      </c>
      <c r="O436" s="4">
        <v>1034.55169</v>
      </c>
      <c r="P436" s="4" t="s">
        <v>30</v>
      </c>
      <c r="Q436" s="4" t="s">
        <v>30</v>
      </c>
      <c r="R436" s="4">
        <v>7.6860000000000003E-4</v>
      </c>
      <c r="S436" s="4">
        <v>9.121E-4</v>
      </c>
      <c r="T436" s="4">
        <v>1.71</v>
      </c>
    </row>
    <row r="437" spans="1:30" hidden="1" outlineLevel="1" collapsed="1" x14ac:dyDescent="0.2">
      <c r="A437" t="s">
        <v>41</v>
      </c>
      <c r="B437" s="4" t="s">
        <v>30</v>
      </c>
      <c r="C437" s="4" t="s">
        <v>971</v>
      </c>
      <c r="D437" s="4" t="s">
        <v>41</v>
      </c>
      <c r="E437" s="4">
        <v>4.4430200000000003E-2</v>
      </c>
      <c r="F437" s="4">
        <v>2.21053E-3</v>
      </c>
      <c r="G437" s="4">
        <v>1</v>
      </c>
      <c r="H437" s="4">
        <v>1</v>
      </c>
      <c r="I437" s="4">
        <v>1</v>
      </c>
      <c r="J437" s="4">
        <v>1</v>
      </c>
      <c r="K437" s="4" t="s">
        <v>945</v>
      </c>
      <c r="L437" s="4" t="s">
        <v>972</v>
      </c>
      <c r="M437" s="4" t="s">
        <v>41</v>
      </c>
      <c r="N437" s="4">
        <v>1</v>
      </c>
      <c r="O437" s="4">
        <v>1162.6466499999999</v>
      </c>
      <c r="P437" s="4" t="s">
        <v>30</v>
      </c>
      <c r="Q437" s="4" t="s">
        <v>30</v>
      </c>
      <c r="R437" s="4">
        <v>1.714E-3</v>
      </c>
      <c r="S437" s="4">
        <v>2.9590000000000002E-2</v>
      </c>
      <c r="T437" s="4">
        <v>1.98</v>
      </c>
    </row>
    <row r="438" spans="1:30" hidden="1" outlineLevel="1" collapsed="1" x14ac:dyDescent="0.2">
      <c r="A438" t="s">
        <v>41</v>
      </c>
      <c r="B438" s="4" t="s">
        <v>30</v>
      </c>
      <c r="C438" s="4" t="s">
        <v>973</v>
      </c>
      <c r="D438" s="4" t="s">
        <v>41</v>
      </c>
      <c r="E438" s="4">
        <v>4.5034400000000002E-2</v>
      </c>
      <c r="F438" s="4">
        <v>2.21053E-3</v>
      </c>
      <c r="G438" s="4">
        <v>1</v>
      </c>
      <c r="H438" s="4">
        <v>1</v>
      </c>
      <c r="I438" s="4">
        <v>1</v>
      </c>
      <c r="J438" s="4">
        <v>2</v>
      </c>
      <c r="K438" s="4" t="s">
        <v>945</v>
      </c>
      <c r="L438" s="4" t="s">
        <v>974</v>
      </c>
      <c r="M438" s="4" t="s">
        <v>41</v>
      </c>
      <c r="N438" s="4">
        <v>1</v>
      </c>
      <c r="O438" s="4">
        <v>1376.7644700000001</v>
      </c>
      <c r="P438" s="4" t="s">
        <v>30</v>
      </c>
      <c r="Q438" s="4" t="s">
        <v>30</v>
      </c>
      <c r="R438" s="4">
        <v>1.714E-3</v>
      </c>
      <c r="S438" s="4">
        <v>0.03</v>
      </c>
      <c r="T438" s="4">
        <v>1.23</v>
      </c>
    </row>
    <row r="439" spans="1:30" collapsed="1" x14ac:dyDescent="0.2">
      <c r="A439" s="3" t="s">
        <v>30</v>
      </c>
      <c r="B439" s="3" t="s">
        <v>31</v>
      </c>
      <c r="C439" s="3" t="s">
        <v>975</v>
      </c>
      <c r="D439" s="3" t="s">
        <v>976</v>
      </c>
      <c r="E439" s="3">
        <v>0</v>
      </c>
      <c r="F439" s="3">
        <v>49.456000000000003</v>
      </c>
      <c r="G439" s="3">
        <v>27</v>
      </c>
      <c r="H439" s="3">
        <v>16</v>
      </c>
      <c r="I439" s="3">
        <v>16</v>
      </c>
      <c r="J439" s="3">
        <v>22</v>
      </c>
      <c r="K439" s="3">
        <v>16</v>
      </c>
      <c r="L439" s="3">
        <v>613</v>
      </c>
      <c r="M439" s="3">
        <v>66.599999999999994</v>
      </c>
      <c r="N439" s="3">
        <v>5.44</v>
      </c>
      <c r="O439" s="3">
        <v>39.89</v>
      </c>
      <c r="P439" s="3">
        <v>16</v>
      </c>
      <c r="Q439" s="3" t="s">
        <v>977</v>
      </c>
      <c r="R439" s="3" t="s">
        <v>978</v>
      </c>
      <c r="S439" s="3" t="s">
        <v>36</v>
      </c>
      <c r="T439" s="3" t="s">
        <v>979</v>
      </c>
      <c r="U439" s="3" t="s">
        <v>980</v>
      </c>
      <c r="V439" s="3" t="s">
        <v>975</v>
      </c>
      <c r="W439" s="3" t="s">
        <v>981</v>
      </c>
      <c r="X439" s="3" t="s">
        <v>982</v>
      </c>
      <c r="Y439" s="3" t="s">
        <v>983</v>
      </c>
      <c r="Z439" s="3" t="s">
        <v>41</v>
      </c>
      <c r="AA439" s="3">
        <v>4</v>
      </c>
      <c r="AB439" s="3" t="s">
        <v>30</v>
      </c>
      <c r="AC439" s="3">
        <v>1</v>
      </c>
      <c r="AD439" s="3" t="s">
        <v>41</v>
      </c>
    </row>
    <row r="440" spans="1:30" hidden="1" outlineLevel="1" collapsed="1" x14ac:dyDescent="0.2">
      <c r="A440" t="s">
        <v>41</v>
      </c>
      <c r="B440" s="2" t="s">
        <v>43</v>
      </c>
      <c r="C440" s="2" t="s">
        <v>44</v>
      </c>
      <c r="D440" s="2" t="s">
        <v>29</v>
      </c>
      <c r="E440" s="2" t="s">
        <v>45</v>
      </c>
      <c r="F440" s="2" t="s">
        <v>46</v>
      </c>
      <c r="G440" s="2" t="s">
        <v>28</v>
      </c>
      <c r="H440" s="2" t="s">
        <v>47</v>
      </c>
      <c r="I440" s="2" t="s">
        <v>8</v>
      </c>
      <c r="J440" s="2" t="s">
        <v>9</v>
      </c>
      <c r="K440" s="2" t="s">
        <v>48</v>
      </c>
      <c r="L440" s="2" t="s">
        <v>49</v>
      </c>
      <c r="M440" s="2" t="s">
        <v>50</v>
      </c>
      <c r="N440" s="2" t="s">
        <v>51</v>
      </c>
      <c r="O440" s="2" t="s">
        <v>52</v>
      </c>
      <c r="P440" s="2" t="s">
        <v>27</v>
      </c>
      <c r="Q440" s="2" t="s">
        <v>53</v>
      </c>
      <c r="R440" s="2" t="s">
        <v>54</v>
      </c>
      <c r="S440" s="2" t="s">
        <v>55</v>
      </c>
      <c r="T440" s="2" t="s">
        <v>56</v>
      </c>
    </row>
    <row r="441" spans="1:30" hidden="1" outlineLevel="1" collapsed="1" x14ac:dyDescent="0.2">
      <c r="A441" t="s">
        <v>41</v>
      </c>
      <c r="B441" s="4" t="s">
        <v>30</v>
      </c>
      <c r="C441" s="4" t="s">
        <v>984</v>
      </c>
      <c r="D441" s="4" t="s">
        <v>41</v>
      </c>
      <c r="E441" s="4">
        <v>9.7436500000000004E-4</v>
      </c>
      <c r="F441" s="4">
        <v>9.4156000000000003E-4</v>
      </c>
      <c r="G441" s="4">
        <v>1</v>
      </c>
      <c r="H441" s="4">
        <v>2</v>
      </c>
      <c r="I441" s="4">
        <v>1</v>
      </c>
      <c r="J441" s="4">
        <v>3</v>
      </c>
      <c r="K441" s="4" t="s">
        <v>975</v>
      </c>
      <c r="L441" s="4" t="s">
        <v>985</v>
      </c>
      <c r="M441" s="4" t="s">
        <v>41</v>
      </c>
      <c r="N441" s="4">
        <v>0</v>
      </c>
      <c r="O441" s="4">
        <v>1564.8118199999999</v>
      </c>
      <c r="P441" s="4" t="s">
        <v>30</v>
      </c>
      <c r="Q441" s="4" t="s">
        <v>30</v>
      </c>
      <c r="R441" s="4">
        <v>7.6860000000000003E-4</v>
      </c>
      <c r="S441" s="4">
        <v>4.6490000000000002E-4</v>
      </c>
      <c r="T441" s="4">
        <v>2.1800000000000002</v>
      </c>
    </row>
    <row r="442" spans="1:30" hidden="1" outlineLevel="1" collapsed="1" x14ac:dyDescent="0.2">
      <c r="A442" t="s">
        <v>41</v>
      </c>
      <c r="B442" s="4" t="s">
        <v>30</v>
      </c>
      <c r="C442" s="4" t="s">
        <v>986</v>
      </c>
      <c r="D442" s="4" t="s">
        <v>41</v>
      </c>
      <c r="E442" s="4">
        <v>9.1778299999999995E-5</v>
      </c>
      <c r="F442" s="4">
        <v>9.4156000000000003E-4</v>
      </c>
      <c r="G442" s="4">
        <v>1</v>
      </c>
      <c r="H442" s="4">
        <v>2</v>
      </c>
      <c r="I442" s="4">
        <v>1</v>
      </c>
      <c r="J442" s="4">
        <v>2</v>
      </c>
      <c r="K442" s="4" t="s">
        <v>975</v>
      </c>
      <c r="L442" s="4" t="s">
        <v>987</v>
      </c>
      <c r="M442" s="4" t="s">
        <v>41</v>
      </c>
      <c r="N442" s="4">
        <v>0</v>
      </c>
      <c r="O442" s="4">
        <v>1185.65861</v>
      </c>
      <c r="P442" s="4" t="s">
        <v>30</v>
      </c>
      <c r="Q442" s="4" t="s">
        <v>30</v>
      </c>
      <c r="R442" s="4">
        <v>7.6860000000000003E-4</v>
      </c>
      <c r="S442" s="4">
        <v>3.6050000000000002E-5</v>
      </c>
      <c r="T442" s="4">
        <v>2.69</v>
      </c>
    </row>
    <row r="443" spans="1:30" hidden="1" outlineLevel="1" collapsed="1" x14ac:dyDescent="0.2">
      <c r="A443" t="s">
        <v>41</v>
      </c>
      <c r="B443" s="4" t="s">
        <v>30</v>
      </c>
      <c r="C443" s="4" t="s">
        <v>988</v>
      </c>
      <c r="D443" s="4" t="s">
        <v>41</v>
      </c>
      <c r="E443" s="4">
        <v>1.20915E-2</v>
      </c>
      <c r="F443" s="4">
        <v>9.4156000000000003E-4</v>
      </c>
      <c r="G443" s="4">
        <v>1</v>
      </c>
      <c r="H443" s="4">
        <v>2</v>
      </c>
      <c r="I443" s="4">
        <v>1</v>
      </c>
      <c r="J443" s="4">
        <v>1</v>
      </c>
      <c r="K443" s="4" t="s">
        <v>975</v>
      </c>
      <c r="L443" s="4" t="s">
        <v>989</v>
      </c>
      <c r="M443" s="4" t="s">
        <v>41</v>
      </c>
      <c r="N443" s="4">
        <v>0</v>
      </c>
      <c r="O443" s="4">
        <v>967.43672000000004</v>
      </c>
      <c r="P443" s="4" t="s">
        <v>30</v>
      </c>
      <c r="Q443" s="4" t="s">
        <v>30</v>
      </c>
      <c r="R443" s="4">
        <v>7.6860000000000003E-4</v>
      </c>
      <c r="S443" s="4">
        <v>7.2040000000000003E-3</v>
      </c>
      <c r="T443" s="4">
        <v>1.8</v>
      </c>
    </row>
    <row r="444" spans="1:30" hidden="1" outlineLevel="1" collapsed="1" x14ac:dyDescent="0.2">
      <c r="A444" t="s">
        <v>41</v>
      </c>
      <c r="B444" s="4" t="s">
        <v>30</v>
      </c>
      <c r="C444" s="4" t="s">
        <v>990</v>
      </c>
      <c r="D444" s="4" t="s">
        <v>41</v>
      </c>
      <c r="E444" s="4">
        <v>6.0951999999999999E-2</v>
      </c>
      <c r="F444" s="4">
        <v>3.95853E-3</v>
      </c>
      <c r="G444" s="4">
        <v>1</v>
      </c>
      <c r="H444" s="4">
        <v>2</v>
      </c>
      <c r="I444" s="4">
        <v>1</v>
      </c>
      <c r="J444" s="4">
        <v>1</v>
      </c>
      <c r="K444" s="4" t="s">
        <v>975</v>
      </c>
      <c r="L444" s="4" t="s">
        <v>991</v>
      </c>
      <c r="M444" s="4" t="s">
        <v>41</v>
      </c>
      <c r="N444" s="4">
        <v>2</v>
      </c>
      <c r="O444" s="4">
        <v>1318.6961200000001</v>
      </c>
      <c r="P444" s="4" t="s">
        <v>30</v>
      </c>
      <c r="Q444" s="4" t="s">
        <v>30</v>
      </c>
      <c r="R444" s="4">
        <v>3.026E-3</v>
      </c>
      <c r="S444" s="4">
        <v>4.1689999999999998E-2</v>
      </c>
      <c r="T444" s="4">
        <v>1.83</v>
      </c>
    </row>
    <row r="445" spans="1:30" hidden="1" outlineLevel="1" collapsed="1" x14ac:dyDescent="0.2">
      <c r="A445" t="s">
        <v>41</v>
      </c>
      <c r="B445" s="4" t="s">
        <v>30</v>
      </c>
      <c r="C445" s="4" t="s">
        <v>992</v>
      </c>
      <c r="D445" s="4" t="s">
        <v>41</v>
      </c>
      <c r="E445" s="4">
        <v>2.2040399999999998E-6</v>
      </c>
      <c r="F445" s="4">
        <v>9.4156000000000003E-4</v>
      </c>
      <c r="G445" s="4">
        <v>1</v>
      </c>
      <c r="H445" s="4">
        <v>2</v>
      </c>
      <c r="I445" s="4">
        <v>1</v>
      </c>
      <c r="J445" s="4">
        <v>1</v>
      </c>
      <c r="K445" s="4" t="s">
        <v>975</v>
      </c>
      <c r="L445" s="4" t="s">
        <v>993</v>
      </c>
      <c r="M445" s="4" t="s">
        <v>41</v>
      </c>
      <c r="N445" s="4">
        <v>1</v>
      </c>
      <c r="O445" s="4">
        <v>1551.86016</v>
      </c>
      <c r="P445" s="4" t="s">
        <v>30</v>
      </c>
      <c r="Q445" s="4" t="s">
        <v>30</v>
      </c>
      <c r="R445" s="4">
        <v>7.6860000000000003E-4</v>
      </c>
      <c r="S445" s="4">
        <v>6.2649999999999995E-7</v>
      </c>
      <c r="T445" s="4">
        <v>3.4</v>
      </c>
    </row>
    <row r="446" spans="1:30" hidden="1" outlineLevel="1" collapsed="1" x14ac:dyDescent="0.2">
      <c r="A446" t="s">
        <v>41</v>
      </c>
      <c r="B446" s="4" t="s">
        <v>30</v>
      </c>
      <c r="C446" s="4" t="s">
        <v>994</v>
      </c>
      <c r="D446" s="4" t="s">
        <v>41</v>
      </c>
      <c r="E446" s="4">
        <v>6.3045599999999999E-3</v>
      </c>
      <c r="F446" s="4">
        <v>9.4156000000000003E-4</v>
      </c>
      <c r="G446" s="4">
        <v>1</v>
      </c>
      <c r="H446" s="4">
        <v>2</v>
      </c>
      <c r="I446" s="4">
        <v>1</v>
      </c>
      <c r="J446" s="4">
        <v>1</v>
      </c>
      <c r="K446" s="4" t="s">
        <v>975</v>
      </c>
      <c r="L446" s="4" t="s">
        <v>995</v>
      </c>
      <c r="M446" s="4" t="s">
        <v>41</v>
      </c>
      <c r="N446" s="4">
        <v>2</v>
      </c>
      <c r="O446" s="4">
        <v>2359.2615999999998</v>
      </c>
      <c r="P446" s="4" t="s">
        <v>30</v>
      </c>
      <c r="Q446" s="4" t="s">
        <v>30</v>
      </c>
      <c r="R446" s="4">
        <v>7.6860000000000003E-4</v>
      </c>
      <c r="S446" s="4">
        <v>3.539E-3</v>
      </c>
      <c r="T446" s="4">
        <v>2.95</v>
      </c>
    </row>
    <row r="447" spans="1:30" hidden="1" outlineLevel="1" collapsed="1" x14ac:dyDescent="0.2">
      <c r="A447" t="s">
        <v>41</v>
      </c>
      <c r="B447" s="4" t="s">
        <v>30</v>
      </c>
      <c r="C447" s="4" t="s">
        <v>996</v>
      </c>
      <c r="D447" s="4" t="s">
        <v>41</v>
      </c>
      <c r="E447" s="4">
        <v>3.1307599999999998E-3</v>
      </c>
      <c r="F447" s="4">
        <v>9.4156000000000003E-4</v>
      </c>
      <c r="G447" s="4">
        <v>1</v>
      </c>
      <c r="H447" s="4">
        <v>2</v>
      </c>
      <c r="I447" s="4">
        <v>1</v>
      </c>
      <c r="J447" s="4">
        <v>1</v>
      </c>
      <c r="K447" s="4" t="s">
        <v>975</v>
      </c>
      <c r="L447" s="4" t="s">
        <v>997</v>
      </c>
      <c r="M447" s="4" t="s">
        <v>41</v>
      </c>
      <c r="N447" s="4">
        <v>0</v>
      </c>
      <c r="O447" s="4">
        <v>934.47276999999997</v>
      </c>
      <c r="P447" s="4" t="s">
        <v>30</v>
      </c>
      <c r="Q447" s="4" t="s">
        <v>30</v>
      </c>
      <c r="R447" s="4">
        <v>7.6860000000000003E-4</v>
      </c>
      <c r="S447" s="4">
        <v>1.652E-3</v>
      </c>
      <c r="T447" s="4">
        <v>1.94</v>
      </c>
    </row>
    <row r="448" spans="1:30" hidden="1" outlineLevel="1" collapsed="1" x14ac:dyDescent="0.2">
      <c r="A448" t="s">
        <v>41</v>
      </c>
      <c r="B448" s="4" t="s">
        <v>30</v>
      </c>
      <c r="C448" s="4" t="s">
        <v>998</v>
      </c>
      <c r="D448" s="4" t="s">
        <v>41</v>
      </c>
      <c r="E448" s="4">
        <v>6.7831299999999997E-2</v>
      </c>
      <c r="F448" s="4">
        <v>4.6067699999999996E-3</v>
      </c>
      <c r="G448" s="4">
        <v>1</v>
      </c>
      <c r="H448" s="4">
        <v>2</v>
      </c>
      <c r="I448" s="4">
        <v>1</v>
      </c>
      <c r="J448" s="4">
        <v>1</v>
      </c>
      <c r="K448" s="4" t="s">
        <v>975</v>
      </c>
      <c r="L448" s="4" t="s">
        <v>999</v>
      </c>
      <c r="M448" s="4" t="s">
        <v>41</v>
      </c>
      <c r="N448" s="4">
        <v>1</v>
      </c>
      <c r="O448" s="4">
        <v>950.50540999999998</v>
      </c>
      <c r="P448" s="4" t="s">
        <v>30</v>
      </c>
      <c r="Q448" s="4" t="s">
        <v>30</v>
      </c>
      <c r="R448" s="4">
        <v>3.516E-3</v>
      </c>
      <c r="S448" s="4">
        <v>4.6929999999999999E-2</v>
      </c>
      <c r="T448" s="4">
        <v>1.7</v>
      </c>
    </row>
    <row r="449" spans="1:30" hidden="1" outlineLevel="1" collapsed="1" x14ac:dyDescent="0.2">
      <c r="A449" t="s">
        <v>41</v>
      </c>
      <c r="B449" s="4" t="s">
        <v>30</v>
      </c>
      <c r="C449" s="4" t="s">
        <v>1000</v>
      </c>
      <c r="D449" s="4" t="s">
        <v>41</v>
      </c>
      <c r="E449" s="4">
        <v>8.6135900000000001E-2</v>
      </c>
      <c r="F449" s="4">
        <v>6.4912700000000004E-3</v>
      </c>
      <c r="G449" s="4">
        <v>1</v>
      </c>
      <c r="H449" s="4">
        <v>2</v>
      </c>
      <c r="I449" s="4">
        <v>1</v>
      </c>
      <c r="J449" s="4">
        <v>1</v>
      </c>
      <c r="K449" s="4" t="s">
        <v>975</v>
      </c>
      <c r="L449" s="4" t="s">
        <v>1001</v>
      </c>
      <c r="M449" s="4" t="s">
        <v>41</v>
      </c>
      <c r="N449" s="4">
        <v>2</v>
      </c>
      <c r="O449" s="4">
        <v>1389.79611</v>
      </c>
      <c r="P449" s="4" t="s">
        <v>30</v>
      </c>
      <c r="Q449" s="4" t="s">
        <v>30</v>
      </c>
      <c r="R449" s="4">
        <v>4.9259999999999998E-3</v>
      </c>
      <c r="S449" s="4">
        <v>6.0949999999999997E-2</v>
      </c>
      <c r="T449" s="4">
        <v>1.38</v>
      </c>
    </row>
    <row r="450" spans="1:30" hidden="1" outlineLevel="1" collapsed="1" x14ac:dyDescent="0.2">
      <c r="A450" t="s">
        <v>41</v>
      </c>
      <c r="B450" s="4" t="s">
        <v>30</v>
      </c>
      <c r="C450" s="4" t="s">
        <v>1002</v>
      </c>
      <c r="D450" s="4" t="s">
        <v>41</v>
      </c>
      <c r="E450" s="4">
        <v>3.4229899999999999E-3</v>
      </c>
      <c r="F450" s="4">
        <v>9.4156000000000003E-4</v>
      </c>
      <c r="G450" s="4">
        <v>1</v>
      </c>
      <c r="H450" s="4">
        <v>2</v>
      </c>
      <c r="I450" s="4">
        <v>1</v>
      </c>
      <c r="J450" s="4">
        <v>1</v>
      </c>
      <c r="K450" s="4" t="s">
        <v>975</v>
      </c>
      <c r="L450" s="4" t="s">
        <v>1003</v>
      </c>
      <c r="M450" s="4" t="s">
        <v>41</v>
      </c>
      <c r="N450" s="4">
        <v>1</v>
      </c>
      <c r="O450" s="4">
        <v>1613.8969400000001</v>
      </c>
      <c r="P450" s="4" t="s">
        <v>30</v>
      </c>
      <c r="Q450" s="4" t="s">
        <v>30</v>
      </c>
      <c r="R450" s="4">
        <v>7.6860000000000003E-4</v>
      </c>
      <c r="S450" s="4">
        <v>1.8209999999999999E-3</v>
      </c>
      <c r="T450" s="4">
        <v>2.56</v>
      </c>
    </row>
    <row r="451" spans="1:30" hidden="1" outlineLevel="1" collapsed="1" x14ac:dyDescent="0.2">
      <c r="A451" t="s">
        <v>41</v>
      </c>
      <c r="B451" s="4" t="s">
        <v>30</v>
      </c>
      <c r="C451" s="4" t="s">
        <v>1004</v>
      </c>
      <c r="D451" s="4" t="s">
        <v>41</v>
      </c>
      <c r="E451" s="4">
        <v>1.24273E-2</v>
      </c>
      <c r="F451" s="4">
        <v>9.4156000000000003E-4</v>
      </c>
      <c r="G451" s="4">
        <v>1</v>
      </c>
      <c r="H451" s="4">
        <v>2</v>
      </c>
      <c r="I451" s="4">
        <v>1</v>
      </c>
      <c r="J451" s="4">
        <v>1</v>
      </c>
      <c r="K451" s="4" t="s">
        <v>975</v>
      </c>
      <c r="L451" s="4" t="s">
        <v>1005</v>
      </c>
      <c r="M451" s="4" t="s">
        <v>41</v>
      </c>
      <c r="N451" s="4">
        <v>0</v>
      </c>
      <c r="O451" s="4">
        <v>1459.7751000000001</v>
      </c>
      <c r="P451" s="4" t="s">
        <v>30</v>
      </c>
      <c r="Q451" s="4" t="s">
        <v>30</v>
      </c>
      <c r="R451" s="4">
        <v>7.6860000000000003E-4</v>
      </c>
      <c r="S451" s="4">
        <v>7.3810000000000004E-3</v>
      </c>
      <c r="T451" s="4">
        <v>1.62</v>
      </c>
    </row>
    <row r="452" spans="1:30" hidden="1" outlineLevel="1" collapsed="1" x14ac:dyDescent="0.2">
      <c r="A452" t="s">
        <v>41</v>
      </c>
      <c r="B452" s="4" t="s">
        <v>30</v>
      </c>
      <c r="C452" s="4" t="s">
        <v>1006</v>
      </c>
      <c r="D452" s="4" t="s">
        <v>41</v>
      </c>
      <c r="E452" s="4">
        <v>3.7769700000000003E-4</v>
      </c>
      <c r="F452" s="4">
        <v>9.4156000000000003E-4</v>
      </c>
      <c r="G452" s="4">
        <v>1</v>
      </c>
      <c r="H452" s="4">
        <v>2</v>
      </c>
      <c r="I452" s="4">
        <v>1</v>
      </c>
      <c r="J452" s="4">
        <v>3</v>
      </c>
      <c r="K452" s="4" t="s">
        <v>975</v>
      </c>
      <c r="L452" s="4" t="s">
        <v>1007</v>
      </c>
      <c r="M452" s="4" t="s">
        <v>41</v>
      </c>
      <c r="N452" s="4">
        <v>0</v>
      </c>
      <c r="O452" s="4">
        <v>1218.6436900000001</v>
      </c>
      <c r="P452" s="4" t="s">
        <v>30</v>
      </c>
      <c r="Q452" s="4" t="s">
        <v>30</v>
      </c>
      <c r="R452" s="4">
        <v>7.6860000000000003E-4</v>
      </c>
      <c r="S452" s="4">
        <v>1.6679999999999999E-4</v>
      </c>
      <c r="T452" s="4">
        <v>1.88</v>
      </c>
    </row>
    <row r="453" spans="1:30" hidden="1" outlineLevel="1" collapsed="1" x14ac:dyDescent="0.2">
      <c r="A453" t="s">
        <v>41</v>
      </c>
      <c r="B453" s="4" t="s">
        <v>30</v>
      </c>
      <c r="C453" s="4" t="s">
        <v>1008</v>
      </c>
      <c r="D453" s="4" t="s">
        <v>41</v>
      </c>
      <c r="E453" s="4">
        <v>4.0177799999999999E-4</v>
      </c>
      <c r="F453" s="4">
        <v>9.4156000000000003E-4</v>
      </c>
      <c r="G453" s="4">
        <v>1</v>
      </c>
      <c r="H453" s="4">
        <v>2</v>
      </c>
      <c r="I453" s="4">
        <v>1</v>
      </c>
      <c r="J453" s="4">
        <v>1</v>
      </c>
      <c r="K453" s="4" t="s">
        <v>975</v>
      </c>
      <c r="L453" s="4" t="s">
        <v>1009</v>
      </c>
      <c r="M453" s="4" t="s">
        <v>41</v>
      </c>
      <c r="N453" s="4">
        <v>1</v>
      </c>
      <c r="O453" s="4">
        <v>1591.8398199999999</v>
      </c>
      <c r="P453" s="4" t="s">
        <v>30</v>
      </c>
      <c r="Q453" s="4" t="s">
        <v>30</v>
      </c>
      <c r="R453" s="4">
        <v>7.6860000000000003E-4</v>
      </c>
      <c r="S453" s="4">
        <v>1.7890000000000001E-4</v>
      </c>
      <c r="T453" s="4">
        <v>2.33</v>
      </c>
    </row>
    <row r="454" spans="1:30" hidden="1" outlineLevel="1" collapsed="1" x14ac:dyDescent="0.2">
      <c r="A454" t="s">
        <v>41</v>
      </c>
      <c r="B454" s="4" t="s">
        <v>30</v>
      </c>
      <c r="C454" s="4" t="s">
        <v>1010</v>
      </c>
      <c r="D454" s="4" t="s">
        <v>41</v>
      </c>
      <c r="E454" s="4">
        <v>5.7272E-3</v>
      </c>
      <c r="F454" s="4">
        <v>9.4156000000000003E-4</v>
      </c>
      <c r="G454" s="4">
        <v>1</v>
      </c>
      <c r="H454" s="4">
        <v>2</v>
      </c>
      <c r="I454" s="4">
        <v>1</v>
      </c>
      <c r="J454" s="4">
        <v>1</v>
      </c>
      <c r="K454" s="4" t="s">
        <v>975</v>
      </c>
      <c r="L454" s="4" t="s">
        <v>1011</v>
      </c>
      <c r="M454" s="4" t="s">
        <v>41</v>
      </c>
      <c r="N454" s="4">
        <v>0</v>
      </c>
      <c r="O454" s="4">
        <v>1062.5061900000001</v>
      </c>
      <c r="P454" s="4" t="s">
        <v>30</v>
      </c>
      <c r="Q454" s="4" t="s">
        <v>30</v>
      </c>
      <c r="R454" s="4">
        <v>7.6860000000000003E-4</v>
      </c>
      <c r="S454" s="4">
        <v>3.2000000000000002E-3</v>
      </c>
      <c r="T454" s="4">
        <v>1.8</v>
      </c>
    </row>
    <row r="455" spans="1:30" hidden="1" outlineLevel="1" collapsed="1" x14ac:dyDescent="0.2">
      <c r="A455" t="s">
        <v>41</v>
      </c>
      <c r="B455" s="4" t="s">
        <v>30</v>
      </c>
      <c r="C455" s="4" t="s">
        <v>1012</v>
      </c>
      <c r="D455" s="4" t="s">
        <v>1013</v>
      </c>
      <c r="E455" s="4">
        <v>3.5056900000000002E-2</v>
      </c>
      <c r="F455" s="4">
        <v>1.57544E-3</v>
      </c>
      <c r="G455" s="4">
        <v>1</v>
      </c>
      <c r="H455" s="4">
        <v>2</v>
      </c>
      <c r="I455" s="4">
        <v>1</v>
      </c>
      <c r="J455" s="4">
        <v>1</v>
      </c>
      <c r="K455" s="4" t="s">
        <v>975</v>
      </c>
      <c r="L455" s="4" t="s">
        <v>1014</v>
      </c>
      <c r="M455" s="4" t="s">
        <v>41</v>
      </c>
      <c r="N455" s="4">
        <v>1</v>
      </c>
      <c r="O455" s="4">
        <v>1779.89456</v>
      </c>
      <c r="P455" s="4" t="s">
        <v>30</v>
      </c>
      <c r="Q455" s="4" t="s">
        <v>30</v>
      </c>
      <c r="R455" s="4">
        <v>1.245E-3</v>
      </c>
      <c r="S455" s="4">
        <v>2.29E-2</v>
      </c>
      <c r="T455" s="4">
        <v>2.89</v>
      </c>
    </row>
    <row r="456" spans="1:30" hidden="1" outlineLevel="1" collapsed="1" x14ac:dyDescent="0.2">
      <c r="A456" t="s">
        <v>41</v>
      </c>
      <c r="B456" s="4" t="s">
        <v>30</v>
      </c>
      <c r="C456" s="4" t="s">
        <v>1015</v>
      </c>
      <c r="D456" s="4" t="s">
        <v>41</v>
      </c>
      <c r="E456" s="4">
        <v>3.3377800000000002E-4</v>
      </c>
      <c r="F456" s="4">
        <v>9.4156000000000003E-4</v>
      </c>
      <c r="G456" s="4">
        <v>1</v>
      </c>
      <c r="H456" s="4">
        <v>1</v>
      </c>
      <c r="I456" s="4">
        <v>1</v>
      </c>
      <c r="J456" s="4">
        <v>2</v>
      </c>
      <c r="K456" s="4" t="s">
        <v>975</v>
      </c>
      <c r="L456" s="4" t="s">
        <v>1016</v>
      </c>
      <c r="M456" s="4" t="s">
        <v>41</v>
      </c>
      <c r="N456" s="4">
        <v>0</v>
      </c>
      <c r="O456" s="4">
        <v>1479.74782</v>
      </c>
      <c r="P456" s="4" t="s">
        <v>30</v>
      </c>
      <c r="Q456" s="4" t="s">
        <v>30</v>
      </c>
      <c r="R456" s="4">
        <v>7.6860000000000003E-4</v>
      </c>
      <c r="S456" s="4">
        <v>1.4579999999999999E-4</v>
      </c>
      <c r="T456" s="4">
        <v>2.0699999999999998</v>
      </c>
    </row>
    <row r="457" spans="1:30" collapsed="1" x14ac:dyDescent="0.2">
      <c r="A457" s="3" t="s">
        <v>30</v>
      </c>
      <c r="B457" s="3" t="s">
        <v>31</v>
      </c>
      <c r="C457" s="3" t="s">
        <v>1017</v>
      </c>
      <c r="D457" s="3" t="s">
        <v>1018</v>
      </c>
      <c r="E457" s="3">
        <v>0</v>
      </c>
      <c r="F457" s="3">
        <v>49.23</v>
      </c>
      <c r="G457" s="3">
        <v>33</v>
      </c>
      <c r="H457" s="3">
        <v>18</v>
      </c>
      <c r="I457" s="3">
        <v>19</v>
      </c>
      <c r="J457" s="3">
        <v>22</v>
      </c>
      <c r="K457" s="3">
        <v>18</v>
      </c>
      <c r="L457" s="3">
        <v>406</v>
      </c>
      <c r="M457" s="3">
        <v>47.3</v>
      </c>
      <c r="N457" s="3">
        <v>6.51</v>
      </c>
      <c r="O457" s="3">
        <v>28.75</v>
      </c>
      <c r="P457" s="3">
        <v>18</v>
      </c>
      <c r="Q457" s="3" t="s">
        <v>913</v>
      </c>
      <c r="R457" s="3" t="s">
        <v>35</v>
      </c>
      <c r="S457" s="3" t="s">
        <v>41</v>
      </c>
      <c r="T457" s="3" t="s">
        <v>41</v>
      </c>
      <c r="U457" s="3" t="s">
        <v>1019</v>
      </c>
      <c r="V457" s="3" t="s">
        <v>1017</v>
      </c>
      <c r="W457" s="3" t="s">
        <v>1020</v>
      </c>
      <c r="X457" s="3" t="s">
        <v>1021</v>
      </c>
      <c r="Y457" s="3" t="s">
        <v>41</v>
      </c>
      <c r="Z457" s="3" t="s">
        <v>41</v>
      </c>
      <c r="AA457" s="3">
        <v>0</v>
      </c>
      <c r="AB457" s="3" t="s">
        <v>30</v>
      </c>
      <c r="AC457" s="3">
        <v>1</v>
      </c>
      <c r="AD457" s="3" t="s">
        <v>41</v>
      </c>
    </row>
    <row r="458" spans="1:30" hidden="1" outlineLevel="1" collapsed="1" x14ac:dyDescent="0.2">
      <c r="A458" t="s">
        <v>41</v>
      </c>
      <c r="B458" s="2" t="s">
        <v>43</v>
      </c>
      <c r="C458" s="2" t="s">
        <v>44</v>
      </c>
      <c r="D458" s="2" t="s">
        <v>29</v>
      </c>
      <c r="E458" s="2" t="s">
        <v>45</v>
      </c>
      <c r="F458" s="2" t="s">
        <v>46</v>
      </c>
      <c r="G458" s="2" t="s">
        <v>28</v>
      </c>
      <c r="H458" s="2" t="s">
        <v>47</v>
      </c>
      <c r="I458" s="2" t="s">
        <v>8</v>
      </c>
      <c r="J458" s="2" t="s">
        <v>9</v>
      </c>
      <c r="K458" s="2" t="s">
        <v>48</v>
      </c>
      <c r="L458" s="2" t="s">
        <v>49</v>
      </c>
      <c r="M458" s="2" t="s">
        <v>50</v>
      </c>
      <c r="N458" s="2" t="s">
        <v>51</v>
      </c>
      <c r="O458" s="2" t="s">
        <v>52</v>
      </c>
      <c r="P458" s="2" t="s">
        <v>27</v>
      </c>
      <c r="Q458" s="2" t="s">
        <v>53</v>
      </c>
      <c r="R458" s="2" t="s">
        <v>54</v>
      </c>
      <c r="S458" s="2" t="s">
        <v>55</v>
      </c>
      <c r="T458" s="2" t="s">
        <v>56</v>
      </c>
    </row>
    <row r="459" spans="1:30" hidden="1" outlineLevel="1" collapsed="1" x14ac:dyDescent="0.2">
      <c r="A459" t="s">
        <v>41</v>
      </c>
      <c r="B459" s="4" t="s">
        <v>30</v>
      </c>
      <c r="C459" s="4" t="s">
        <v>1022</v>
      </c>
      <c r="D459" s="4" t="s">
        <v>41</v>
      </c>
      <c r="E459" s="4">
        <v>2.8050900000000001E-3</v>
      </c>
      <c r="F459" s="4">
        <v>9.4156000000000003E-4</v>
      </c>
      <c r="G459" s="4">
        <v>1</v>
      </c>
      <c r="H459" s="4">
        <v>1</v>
      </c>
      <c r="I459" s="4">
        <v>1</v>
      </c>
      <c r="J459" s="4">
        <v>1</v>
      </c>
      <c r="K459" s="4" t="s">
        <v>1017</v>
      </c>
      <c r="L459" s="4" t="s">
        <v>1023</v>
      </c>
      <c r="M459" s="4" t="s">
        <v>41</v>
      </c>
      <c r="N459" s="4">
        <v>1</v>
      </c>
      <c r="O459" s="4">
        <v>1414.72127</v>
      </c>
      <c r="P459" s="4" t="s">
        <v>30</v>
      </c>
      <c r="Q459" s="4" t="s">
        <v>30</v>
      </c>
      <c r="R459" s="4">
        <v>7.6860000000000003E-4</v>
      </c>
      <c r="S459" s="4">
        <v>1.4649999999999999E-3</v>
      </c>
      <c r="T459" s="4">
        <v>1.89</v>
      </c>
    </row>
    <row r="460" spans="1:30" hidden="1" outlineLevel="1" collapsed="1" x14ac:dyDescent="0.2">
      <c r="A460" t="s">
        <v>41</v>
      </c>
      <c r="B460" s="4" t="s">
        <v>30</v>
      </c>
      <c r="C460" s="4" t="s">
        <v>1024</v>
      </c>
      <c r="D460" s="4" t="s">
        <v>41</v>
      </c>
      <c r="E460" s="4">
        <v>2.2525900000000001E-2</v>
      </c>
      <c r="F460" s="4">
        <v>9.4156000000000003E-4</v>
      </c>
      <c r="G460" s="4">
        <v>1</v>
      </c>
      <c r="H460" s="4">
        <v>1</v>
      </c>
      <c r="I460" s="4">
        <v>1</v>
      </c>
      <c r="J460" s="4">
        <v>1</v>
      </c>
      <c r="K460" s="4" t="s">
        <v>1017</v>
      </c>
      <c r="L460" s="4" t="s">
        <v>1025</v>
      </c>
      <c r="M460" s="4" t="s">
        <v>41</v>
      </c>
      <c r="N460" s="4">
        <v>0</v>
      </c>
      <c r="O460" s="4">
        <v>935.53089</v>
      </c>
      <c r="P460" s="4" t="s">
        <v>30</v>
      </c>
      <c r="Q460" s="4" t="s">
        <v>30</v>
      </c>
      <c r="R460" s="4">
        <v>7.6860000000000003E-4</v>
      </c>
      <c r="S460" s="4">
        <v>1.4120000000000001E-2</v>
      </c>
      <c r="T460" s="4">
        <v>1.21</v>
      </c>
    </row>
    <row r="461" spans="1:30" hidden="1" outlineLevel="1" collapsed="1" x14ac:dyDescent="0.2">
      <c r="A461" t="s">
        <v>41</v>
      </c>
      <c r="B461" s="4" t="s">
        <v>30</v>
      </c>
      <c r="C461" s="4" t="s">
        <v>1026</v>
      </c>
      <c r="D461" s="4" t="s">
        <v>41</v>
      </c>
      <c r="E461" s="4">
        <v>6.9596199999999995E-4</v>
      </c>
      <c r="F461" s="4">
        <v>9.4156000000000003E-4</v>
      </c>
      <c r="G461" s="4">
        <v>1</v>
      </c>
      <c r="H461" s="4">
        <v>1</v>
      </c>
      <c r="I461" s="4">
        <v>1</v>
      </c>
      <c r="J461" s="4">
        <v>2</v>
      </c>
      <c r="K461" s="4" t="s">
        <v>1017</v>
      </c>
      <c r="L461" s="4" t="s">
        <v>1027</v>
      </c>
      <c r="M461" s="4" t="s">
        <v>41</v>
      </c>
      <c r="N461" s="4">
        <v>0</v>
      </c>
      <c r="O461" s="4">
        <v>1646.6897300000001</v>
      </c>
      <c r="P461" s="4" t="s">
        <v>30</v>
      </c>
      <c r="Q461" s="4" t="s">
        <v>30</v>
      </c>
      <c r="R461" s="4">
        <v>7.6860000000000003E-4</v>
      </c>
      <c r="S461" s="4">
        <v>3.2279999999999999E-4</v>
      </c>
      <c r="T461" s="4">
        <v>2.56</v>
      </c>
    </row>
    <row r="462" spans="1:30" hidden="1" outlineLevel="1" collapsed="1" x14ac:dyDescent="0.2">
      <c r="A462" t="s">
        <v>41</v>
      </c>
      <c r="B462" s="4" t="s">
        <v>30</v>
      </c>
      <c r="C462" s="4" t="s">
        <v>1026</v>
      </c>
      <c r="D462" s="4" t="s">
        <v>869</v>
      </c>
      <c r="E462" s="4">
        <v>7.4457999999999996E-2</v>
      </c>
      <c r="F462" s="4">
        <v>4.8908199999999997E-3</v>
      </c>
      <c r="G462" s="4">
        <v>1</v>
      </c>
      <c r="H462" s="4">
        <v>1</v>
      </c>
      <c r="I462" s="4">
        <v>1</v>
      </c>
      <c r="J462" s="4">
        <v>1</v>
      </c>
      <c r="K462" s="4" t="s">
        <v>1017</v>
      </c>
      <c r="L462" s="4" t="s">
        <v>1027</v>
      </c>
      <c r="M462" s="4" t="s">
        <v>41</v>
      </c>
      <c r="N462" s="4">
        <v>0</v>
      </c>
      <c r="O462" s="4">
        <v>1662.6846399999999</v>
      </c>
      <c r="P462" s="4" t="s">
        <v>30</v>
      </c>
      <c r="Q462" s="4" t="s">
        <v>30</v>
      </c>
      <c r="R462" s="4">
        <v>3.7160000000000001E-3</v>
      </c>
      <c r="S462" s="4">
        <v>5.2109999999999997E-2</v>
      </c>
      <c r="T462" s="4">
        <v>2.0099999999999998</v>
      </c>
    </row>
    <row r="463" spans="1:30" hidden="1" outlineLevel="1" collapsed="1" x14ac:dyDescent="0.2">
      <c r="A463" t="s">
        <v>41</v>
      </c>
      <c r="B463" s="4" t="s">
        <v>30</v>
      </c>
      <c r="C463" s="4" t="s">
        <v>1028</v>
      </c>
      <c r="D463" s="4" t="s">
        <v>41</v>
      </c>
      <c r="E463" s="4">
        <v>2.58326E-3</v>
      </c>
      <c r="F463" s="4">
        <v>9.4156000000000003E-4</v>
      </c>
      <c r="G463" s="4">
        <v>1</v>
      </c>
      <c r="H463" s="4">
        <v>1</v>
      </c>
      <c r="I463" s="4">
        <v>1</v>
      </c>
      <c r="J463" s="4">
        <v>2</v>
      </c>
      <c r="K463" s="4" t="s">
        <v>1017</v>
      </c>
      <c r="L463" s="4" t="s">
        <v>1029</v>
      </c>
      <c r="M463" s="4" t="s">
        <v>41</v>
      </c>
      <c r="N463" s="4">
        <v>1</v>
      </c>
      <c r="O463" s="4">
        <v>1802.7908399999999</v>
      </c>
      <c r="P463" s="4" t="s">
        <v>30</v>
      </c>
      <c r="Q463" s="4" t="s">
        <v>30</v>
      </c>
      <c r="R463" s="4">
        <v>7.6860000000000003E-4</v>
      </c>
      <c r="S463" s="4">
        <v>1.346E-3</v>
      </c>
      <c r="T463" s="4">
        <v>2.2999999999999998</v>
      </c>
    </row>
    <row r="464" spans="1:30" hidden="1" outlineLevel="1" collapsed="1" x14ac:dyDescent="0.2">
      <c r="A464" t="s">
        <v>41</v>
      </c>
      <c r="B464" s="4" t="s">
        <v>30</v>
      </c>
      <c r="C464" s="4" t="s">
        <v>1030</v>
      </c>
      <c r="D464" s="4" t="s">
        <v>41</v>
      </c>
      <c r="E464" s="4">
        <v>4.6297899999999999E-3</v>
      </c>
      <c r="F464" s="4">
        <v>9.4156000000000003E-4</v>
      </c>
      <c r="G464" s="4">
        <v>1</v>
      </c>
      <c r="H464" s="4">
        <v>1</v>
      </c>
      <c r="I464" s="4">
        <v>1</v>
      </c>
      <c r="J464" s="4">
        <v>1</v>
      </c>
      <c r="K464" s="4" t="s">
        <v>1017</v>
      </c>
      <c r="L464" s="4" t="s">
        <v>1031</v>
      </c>
      <c r="M464" s="4" t="s">
        <v>41</v>
      </c>
      <c r="N464" s="4">
        <v>0</v>
      </c>
      <c r="O464" s="4">
        <v>1131.56404</v>
      </c>
      <c r="P464" s="4" t="s">
        <v>30</v>
      </c>
      <c r="Q464" s="4" t="s">
        <v>30</v>
      </c>
      <c r="R464" s="4">
        <v>7.6860000000000003E-4</v>
      </c>
      <c r="S464" s="4">
        <v>2.5240000000000002E-3</v>
      </c>
      <c r="T464" s="4">
        <v>1.64</v>
      </c>
    </row>
    <row r="465" spans="1:30" hidden="1" outlineLevel="1" collapsed="1" x14ac:dyDescent="0.2">
      <c r="A465" t="s">
        <v>41</v>
      </c>
      <c r="B465" s="4" t="s">
        <v>30</v>
      </c>
      <c r="C465" s="4" t="s">
        <v>1032</v>
      </c>
      <c r="D465" s="4" t="s">
        <v>41</v>
      </c>
      <c r="E465" s="4">
        <v>0.11486200000000001</v>
      </c>
      <c r="F465" s="4">
        <v>9.6284500000000002E-3</v>
      </c>
      <c r="G465" s="4">
        <v>1</v>
      </c>
      <c r="H465" s="4">
        <v>1</v>
      </c>
      <c r="I465" s="4">
        <v>1</v>
      </c>
      <c r="J465" s="4">
        <v>1</v>
      </c>
      <c r="K465" s="4" t="s">
        <v>1017</v>
      </c>
      <c r="L465" s="4" t="s">
        <v>1033</v>
      </c>
      <c r="M465" s="4" t="s">
        <v>41</v>
      </c>
      <c r="N465" s="4">
        <v>0</v>
      </c>
      <c r="O465" s="4">
        <v>1863.8099</v>
      </c>
      <c r="P465" s="4" t="s">
        <v>30</v>
      </c>
      <c r="Q465" s="4" t="s">
        <v>30</v>
      </c>
      <c r="R465" s="4">
        <v>7.2350000000000001E-3</v>
      </c>
      <c r="S465" s="4">
        <v>8.3640000000000006E-2</v>
      </c>
      <c r="T465" s="4">
        <v>2.25</v>
      </c>
    </row>
    <row r="466" spans="1:30" hidden="1" outlineLevel="1" collapsed="1" x14ac:dyDescent="0.2">
      <c r="A466" t="s">
        <v>41</v>
      </c>
      <c r="B466" s="4" t="s">
        <v>30</v>
      </c>
      <c r="C466" s="4" t="s">
        <v>1034</v>
      </c>
      <c r="D466" s="4" t="s">
        <v>41</v>
      </c>
      <c r="E466" s="4">
        <v>3.08131E-2</v>
      </c>
      <c r="F466" s="4">
        <v>1.57544E-3</v>
      </c>
      <c r="G466" s="4">
        <v>1</v>
      </c>
      <c r="H466" s="4">
        <v>1</v>
      </c>
      <c r="I466" s="4">
        <v>1</v>
      </c>
      <c r="J466" s="4">
        <v>1</v>
      </c>
      <c r="K466" s="4" t="s">
        <v>1017</v>
      </c>
      <c r="L466" s="4" t="s">
        <v>1035</v>
      </c>
      <c r="M466" s="4" t="s">
        <v>41</v>
      </c>
      <c r="N466" s="4">
        <v>1</v>
      </c>
      <c r="O466" s="4">
        <v>2313.0530600000002</v>
      </c>
      <c r="P466" s="4" t="s">
        <v>30</v>
      </c>
      <c r="Q466" s="4" t="s">
        <v>30</v>
      </c>
      <c r="R466" s="4">
        <v>1.245E-3</v>
      </c>
      <c r="S466" s="4">
        <v>1.993E-2</v>
      </c>
      <c r="T466" s="4">
        <v>2.36</v>
      </c>
    </row>
    <row r="467" spans="1:30" hidden="1" outlineLevel="1" collapsed="1" x14ac:dyDescent="0.2">
      <c r="A467" t="s">
        <v>41</v>
      </c>
      <c r="B467" s="4" t="s">
        <v>30</v>
      </c>
      <c r="C467" s="4" t="s">
        <v>1036</v>
      </c>
      <c r="D467" s="4" t="s">
        <v>41</v>
      </c>
      <c r="E467" s="4">
        <v>2.7104299999999998E-3</v>
      </c>
      <c r="F467" s="4">
        <v>9.4156000000000003E-4</v>
      </c>
      <c r="G467" s="4">
        <v>1</v>
      </c>
      <c r="H467" s="4">
        <v>1</v>
      </c>
      <c r="I467" s="4">
        <v>1</v>
      </c>
      <c r="J467" s="4">
        <v>1</v>
      </c>
      <c r="K467" s="4" t="s">
        <v>1017</v>
      </c>
      <c r="L467" s="4" t="s">
        <v>1037</v>
      </c>
      <c r="M467" s="4" t="s">
        <v>41</v>
      </c>
      <c r="N467" s="4">
        <v>1</v>
      </c>
      <c r="O467" s="4">
        <v>1081.55242</v>
      </c>
      <c r="P467" s="4" t="s">
        <v>30</v>
      </c>
      <c r="Q467" s="4" t="s">
        <v>30</v>
      </c>
      <c r="R467" s="4">
        <v>7.6860000000000003E-4</v>
      </c>
      <c r="S467" s="4">
        <v>1.415E-3</v>
      </c>
      <c r="T467" s="4">
        <v>1.81</v>
      </c>
    </row>
    <row r="468" spans="1:30" hidden="1" outlineLevel="1" collapsed="1" x14ac:dyDescent="0.2">
      <c r="A468" t="s">
        <v>41</v>
      </c>
      <c r="B468" s="4" t="s">
        <v>30</v>
      </c>
      <c r="C468" s="4" t="s">
        <v>1038</v>
      </c>
      <c r="D468" s="4" t="s">
        <v>41</v>
      </c>
      <c r="E468" s="4">
        <v>4.9247500000000003E-3</v>
      </c>
      <c r="F468" s="4">
        <v>9.4156000000000003E-4</v>
      </c>
      <c r="G468" s="4">
        <v>1</v>
      </c>
      <c r="H468" s="4">
        <v>1</v>
      </c>
      <c r="I468" s="4">
        <v>1</v>
      </c>
      <c r="J468" s="4">
        <v>1</v>
      </c>
      <c r="K468" s="4" t="s">
        <v>1017</v>
      </c>
      <c r="L468" s="4" t="s">
        <v>1039</v>
      </c>
      <c r="M468" s="4" t="s">
        <v>41</v>
      </c>
      <c r="N468" s="4">
        <v>1</v>
      </c>
      <c r="O468" s="4">
        <v>1006.56801</v>
      </c>
      <c r="P468" s="4" t="s">
        <v>30</v>
      </c>
      <c r="Q468" s="4" t="s">
        <v>30</v>
      </c>
      <c r="R468" s="4">
        <v>7.6860000000000003E-4</v>
      </c>
      <c r="S468" s="4">
        <v>2.709E-3</v>
      </c>
      <c r="T468" s="4">
        <v>1.98</v>
      </c>
    </row>
    <row r="469" spans="1:30" hidden="1" outlineLevel="1" collapsed="1" x14ac:dyDescent="0.2">
      <c r="A469" t="s">
        <v>41</v>
      </c>
      <c r="B469" s="4" t="s">
        <v>30</v>
      </c>
      <c r="C469" s="4" t="s">
        <v>1040</v>
      </c>
      <c r="D469" s="4" t="s">
        <v>41</v>
      </c>
      <c r="E469" s="4">
        <v>2.9181700000000001E-2</v>
      </c>
      <c r="F469" s="4">
        <v>1.57544E-3</v>
      </c>
      <c r="G469" s="4">
        <v>1</v>
      </c>
      <c r="H469" s="4">
        <v>1</v>
      </c>
      <c r="I469" s="4">
        <v>1</v>
      </c>
      <c r="J469" s="4">
        <v>1</v>
      </c>
      <c r="K469" s="4" t="s">
        <v>1017</v>
      </c>
      <c r="L469" s="4" t="s">
        <v>1041</v>
      </c>
      <c r="M469" s="4" t="s">
        <v>41</v>
      </c>
      <c r="N469" s="4">
        <v>2</v>
      </c>
      <c r="O469" s="4">
        <v>1291.71171</v>
      </c>
      <c r="P469" s="4" t="s">
        <v>30</v>
      </c>
      <c r="Q469" s="4" t="s">
        <v>30</v>
      </c>
      <c r="R469" s="4">
        <v>1.245E-3</v>
      </c>
      <c r="S469" s="4">
        <v>1.8749999999999999E-2</v>
      </c>
      <c r="T469" s="4">
        <v>1.54</v>
      </c>
    </row>
    <row r="470" spans="1:30" hidden="1" outlineLevel="1" collapsed="1" x14ac:dyDescent="0.2">
      <c r="A470" t="s">
        <v>41</v>
      </c>
      <c r="B470" s="4" t="s">
        <v>30</v>
      </c>
      <c r="C470" s="4" t="s">
        <v>1042</v>
      </c>
      <c r="D470" s="4" t="s">
        <v>41</v>
      </c>
      <c r="E470" s="4">
        <v>7.1070599999999998E-2</v>
      </c>
      <c r="F470" s="4">
        <v>4.8908199999999997E-3</v>
      </c>
      <c r="G470" s="4">
        <v>1</v>
      </c>
      <c r="H470" s="4">
        <v>1</v>
      </c>
      <c r="I470" s="4">
        <v>1</v>
      </c>
      <c r="J470" s="4">
        <v>1</v>
      </c>
      <c r="K470" s="4" t="s">
        <v>1017</v>
      </c>
      <c r="L470" s="4" t="s">
        <v>1043</v>
      </c>
      <c r="M470" s="4" t="s">
        <v>41</v>
      </c>
      <c r="N470" s="4">
        <v>0</v>
      </c>
      <c r="O470" s="4">
        <v>842.46181000000001</v>
      </c>
      <c r="P470" s="4" t="s">
        <v>30</v>
      </c>
      <c r="Q470" s="4" t="s">
        <v>30</v>
      </c>
      <c r="R470" s="4">
        <v>3.7160000000000001E-3</v>
      </c>
      <c r="S470" s="4">
        <v>4.9540000000000001E-2</v>
      </c>
      <c r="T470" s="4">
        <v>0.82</v>
      </c>
    </row>
    <row r="471" spans="1:30" hidden="1" outlineLevel="1" collapsed="1" x14ac:dyDescent="0.2">
      <c r="A471" t="s">
        <v>41</v>
      </c>
      <c r="B471" s="4" t="s">
        <v>30</v>
      </c>
      <c r="C471" s="4" t="s">
        <v>1044</v>
      </c>
      <c r="D471" s="4" t="s">
        <v>41</v>
      </c>
      <c r="E471" s="4">
        <v>3.0459599999999999E-3</v>
      </c>
      <c r="F471" s="4">
        <v>9.4156000000000003E-4</v>
      </c>
      <c r="G471" s="4">
        <v>1</v>
      </c>
      <c r="H471" s="4">
        <v>1</v>
      </c>
      <c r="I471" s="4">
        <v>1</v>
      </c>
      <c r="J471" s="4">
        <v>1</v>
      </c>
      <c r="K471" s="4" t="s">
        <v>1017</v>
      </c>
      <c r="L471" s="4" t="s">
        <v>1045</v>
      </c>
      <c r="M471" s="4" t="s">
        <v>41</v>
      </c>
      <c r="N471" s="4">
        <v>1</v>
      </c>
      <c r="O471" s="4">
        <v>1417.85256</v>
      </c>
      <c r="P471" s="4" t="s">
        <v>30</v>
      </c>
      <c r="Q471" s="4" t="s">
        <v>30</v>
      </c>
      <c r="R471" s="4">
        <v>7.6860000000000003E-4</v>
      </c>
      <c r="S471" s="4">
        <v>1.604E-3</v>
      </c>
      <c r="T471" s="4">
        <v>2.62</v>
      </c>
    </row>
    <row r="472" spans="1:30" hidden="1" outlineLevel="1" collapsed="1" x14ac:dyDescent="0.2">
      <c r="A472" t="s">
        <v>41</v>
      </c>
      <c r="B472" s="4" t="s">
        <v>30</v>
      </c>
      <c r="C472" s="4" t="s">
        <v>1046</v>
      </c>
      <c r="D472" s="4" t="s">
        <v>41</v>
      </c>
      <c r="E472" s="4">
        <v>3.7424799999999999E-3</v>
      </c>
      <c r="F472" s="4">
        <v>9.4156000000000003E-4</v>
      </c>
      <c r="G472" s="4">
        <v>1</v>
      </c>
      <c r="H472" s="4">
        <v>1</v>
      </c>
      <c r="I472" s="4">
        <v>1</v>
      </c>
      <c r="J472" s="4">
        <v>1</v>
      </c>
      <c r="K472" s="4" t="s">
        <v>1017</v>
      </c>
      <c r="L472" s="4" t="s">
        <v>1047</v>
      </c>
      <c r="M472" s="4" t="s">
        <v>41</v>
      </c>
      <c r="N472" s="4">
        <v>2</v>
      </c>
      <c r="O472" s="4">
        <v>1899.98107</v>
      </c>
      <c r="P472" s="4" t="s">
        <v>30</v>
      </c>
      <c r="Q472" s="4" t="s">
        <v>30</v>
      </c>
      <c r="R472" s="4">
        <v>7.6860000000000003E-4</v>
      </c>
      <c r="S472" s="4">
        <v>2.0119999999999999E-3</v>
      </c>
      <c r="T472" s="4">
        <v>2.1800000000000002</v>
      </c>
    </row>
    <row r="473" spans="1:30" hidden="1" outlineLevel="1" collapsed="1" x14ac:dyDescent="0.2">
      <c r="A473" t="s">
        <v>41</v>
      </c>
      <c r="B473" s="4" t="s">
        <v>30</v>
      </c>
      <c r="C473" s="4" t="s">
        <v>1048</v>
      </c>
      <c r="D473" s="4" t="s">
        <v>41</v>
      </c>
      <c r="E473" s="4">
        <v>9.4147800000000004E-4</v>
      </c>
      <c r="F473" s="4">
        <v>9.4156000000000003E-4</v>
      </c>
      <c r="G473" s="4">
        <v>1</v>
      </c>
      <c r="H473" s="4">
        <v>1</v>
      </c>
      <c r="I473" s="4">
        <v>1</v>
      </c>
      <c r="J473" s="4">
        <v>1</v>
      </c>
      <c r="K473" s="4" t="s">
        <v>1017</v>
      </c>
      <c r="L473" s="4" t="s">
        <v>1049</v>
      </c>
      <c r="M473" s="4" t="s">
        <v>41</v>
      </c>
      <c r="N473" s="4">
        <v>2</v>
      </c>
      <c r="O473" s="4">
        <v>1889.12186</v>
      </c>
      <c r="P473" s="4" t="s">
        <v>30</v>
      </c>
      <c r="Q473" s="4" t="s">
        <v>30</v>
      </c>
      <c r="R473" s="4">
        <v>7.6860000000000003E-4</v>
      </c>
      <c r="S473" s="4">
        <v>4.4969999999999998E-4</v>
      </c>
      <c r="T473" s="4">
        <v>2.81</v>
      </c>
    </row>
    <row r="474" spans="1:30" hidden="1" outlineLevel="1" collapsed="1" x14ac:dyDescent="0.2">
      <c r="A474" t="s">
        <v>41</v>
      </c>
      <c r="B474" s="4" t="s">
        <v>30</v>
      </c>
      <c r="C474" s="4" t="s">
        <v>1050</v>
      </c>
      <c r="D474" s="4" t="s">
        <v>41</v>
      </c>
      <c r="E474" s="4">
        <v>2.6010500000000002E-3</v>
      </c>
      <c r="F474" s="4">
        <v>9.4156000000000003E-4</v>
      </c>
      <c r="G474" s="4">
        <v>1</v>
      </c>
      <c r="H474" s="4">
        <v>1</v>
      </c>
      <c r="I474" s="4">
        <v>1</v>
      </c>
      <c r="J474" s="4">
        <v>2</v>
      </c>
      <c r="K474" s="4" t="s">
        <v>1017</v>
      </c>
      <c r="L474" s="4" t="s">
        <v>1051</v>
      </c>
      <c r="M474" s="4" t="s">
        <v>41</v>
      </c>
      <c r="N474" s="4">
        <v>1</v>
      </c>
      <c r="O474" s="4">
        <v>1212.6946600000001</v>
      </c>
      <c r="P474" s="4" t="s">
        <v>30</v>
      </c>
      <c r="Q474" s="4" t="s">
        <v>30</v>
      </c>
      <c r="R474" s="4">
        <v>7.6860000000000003E-4</v>
      </c>
      <c r="S474" s="4">
        <v>1.353E-3</v>
      </c>
      <c r="T474" s="4">
        <v>2.37</v>
      </c>
    </row>
    <row r="475" spans="1:30" hidden="1" outlineLevel="1" collapsed="1" x14ac:dyDescent="0.2">
      <c r="A475" t="s">
        <v>41</v>
      </c>
      <c r="B475" s="4" t="s">
        <v>30</v>
      </c>
      <c r="C475" s="4" t="s">
        <v>1052</v>
      </c>
      <c r="D475" s="4" t="s">
        <v>41</v>
      </c>
      <c r="E475" s="4">
        <v>3.1523200000000001E-3</v>
      </c>
      <c r="F475" s="4">
        <v>9.4156000000000003E-4</v>
      </c>
      <c r="G475" s="4">
        <v>1</v>
      </c>
      <c r="H475" s="4">
        <v>1</v>
      </c>
      <c r="I475" s="4">
        <v>1</v>
      </c>
      <c r="J475" s="4">
        <v>1</v>
      </c>
      <c r="K475" s="4" t="s">
        <v>1017</v>
      </c>
      <c r="L475" s="4" t="s">
        <v>1053</v>
      </c>
      <c r="M475" s="4" t="s">
        <v>41</v>
      </c>
      <c r="N475" s="4">
        <v>1</v>
      </c>
      <c r="O475" s="4">
        <v>1163.6167499999999</v>
      </c>
      <c r="P475" s="4" t="s">
        <v>30</v>
      </c>
      <c r="Q475" s="4" t="s">
        <v>30</v>
      </c>
      <c r="R475" s="4">
        <v>7.6860000000000003E-4</v>
      </c>
      <c r="S475" s="4">
        <v>1.665E-3</v>
      </c>
      <c r="T475" s="4">
        <v>1.74</v>
      </c>
    </row>
    <row r="476" spans="1:30" hidden="1" outlineLevel="1" collapsed="1" x14ac:dyDescent="0.2">
      <c r="A476" t="s">
        <v>41</v>
      </c>
      <c r="B476" s="4" t="s">
        <v>30</v>
      </c>
      <c r="C476" s="4" t="s">
        <v>1054</v>
      </c>
      <c r="D476" s="4" t="s">
        <v>41</v>
      </c>
      <c r="E476" s="4">
        <v>8.2379500000000008E-3</v>
      </c>
      <c r="F476" s="4">
        <v>9.4156000000000003E-4</v>
      </c>
      <c r="G476" s="4">
        <v>1</v>
      </c>
      <c r="H476" s="4">
        <v>1</v>
      </c>
      <c r="I476" s="4">
        <v>1</v>
      </c>
      <c r="J476" s="4">
        <v>1</v>
      </c>
      <c r="K476" s="4" t="s">
        <v>1017</v>
      </c>
      <c r="L476" s="4" t="s">
        <v>1055</v>
      </c>
      <c r="M476" s="4" t="s">
        <v>41</v>
      </c>
      <c r="N476" s="4">
        <v>2</v>
      </c>
      <c r="O476" s="4">
        <v>2222.9917300000002</v>
      </c>
      <c r="P476" s="4" t="s">
        <v>30</v>
      </c>
      <c r="Q476" s="4" t="s">
        <v>30</v>
      </c>
      <c r="R476" s="4">
        <v>7.6860000000000003E-4</v>
      </c>
      <c r="S476" s="4">
        <v>4.7359999999999998E-3</v>
      </c>
      <c r="T476" s="4">
        <v>2.0499999999999998</v>
      </c>
    </row>
    <row r="477" spans="1:30" hidden="1" outlineLevel="1" collapsed="1" x14ac:dyDescent="0.2">
      <c r="A477" t="s">
        <v>41</v>
      </c>
      <c r="B477" s="4" t="s">
        <v>30</v>
      </c>
      <c r="C477" s="4" t="s">
        <v>1056</v>
      </c>
      <c r="D477" s="4" t="s">
        <v>41</v>
      </c>
      <c r="E477" s="4">
        <v>3.0669400000000002E-3</v>
      </c>
      <c r="F477" s="4">
        <v>9.4156000000000003E-4</v>
      </c>
      <c r="G477" s="4">
        <v>1</v>
      </c>
      <c r="H477" s="4">
        <v>1</v>
      </c>
      <c r="I477" s="4">
        <v>1</v>
      </c>
      <c r="J477" s="4">
        <v>1</v>
      </c>
      <c r="K477" s="4" t="s">
        <v>1017</v>
      </c>
      <c r="L477" s="4" t="s">
        <v>1057</v>
      </c>
      <c r="M477" s="4" t="s">
        <v>41</v>
      </c>
      <c r="N477" s="4">
        <v>0</v>
      </c>
      <c r="O477" s="4">
        <v>1280.5865699999999</v>
      </c>
      <c r="P477" s="4" t="s">
        <v>30</v>
      </c>
      <c r="Q477" s="4" t="s">
        <v>30</v>
      </c>
      <c r="R477" s="4">
        <v>7.6860000000000003E-4</v>
      </c>
      <c r="S477" s="4">
        <v>1.6180000000000001E-3</v>
      </c>
      <c r="T477" s="4">
        <v>2.2999999999999998</v>
      </c>
    </row>
    <row r="478" spans="1:30" collapsed="1" x14ac:dyDescent="0.2">
      <c r="A478" s="3" t="s">
        <v>30</v>
      </c>
      <c r="B478" s="3" t="s">
        <v>31</v>
      </c>
      <c r="C478" s="3" t="s">
        <v>1058</v>
      </c>
      <c r="D478" s="3" t="s">
        <v>1059</v>
      </c>
      <c r="E478" s="3">
        <v>0</v>
      </c>
      <c r="F478" s="3">
        <v>48.031999999999996</v>
      </c>
      <c r="G478" s="3">
        <v>23</v>
      </c>
      <c r="H478" s="3">
        <v>15</v>
      </c>
      <c r="I478" s="3">
        <v>16</v>
      </c>
      <c r="J478" s="3">
        <v>24</v>
      </c>
      <c r="K478" s="3">
        <v>4</v>
      </c>
      <c r="L478" s="3">
        <v>639</v>
      </c>
      <c r="M478" s="3">
        <v>69.400000000000006</v>
      </c>
      <c r="N478" s="3">
        <v>5.0599999999999996</v>
      </c>
      <c r="O478" s="3">
        <v>28.67</v>
      </c>
      <c r="P478" s="3">
        <v>15</v>
      </c>
      <c r="Q478" s="3" t="s">
        <v>1060</v>
      </c>
      <c r="R478" s="3" t="s">
        <v>1061</v>
      </c>
      <c r="S478" s="3" t="s">
        <v>1062</v>
      </c>
      <c r="T478" s="3" t="s">
        <v>979</v>
      </c>
      <c r="U478" s="3" t="s">
        <v>1063</v>
      </c>
      <c r="V478" s="3" t="s">
        <v>1058</v>
      </c>
      <c r="W478" s="3" t="s">
        <v>1064</v>
      </c>
      <c r="X478" s="3" t="s">
        <v>1065</v>
      </c>
      <c r="Y478" s="3" t="s">
        <v>1066</v>
      </c>
      <c r="Z478" s="3" t="s">
        <v>41</v>
      </c>
      <c r="AA478" s="3">
        <v>5</v>
      </c>
      <c r="AB478" s="3" t="s">
        <v>30</v>
      </c>
      <c r="AC478" s="3">
        <v>1</v>
      </c>
      <c r="AD478" s="3" t="s">
        <v>41</v>
      </c>
    </row>
    <row r="479" spans="1:30" hidden="1" outlineLevel="1" collapsed="1" x14ac:dyDescent="0.2">
      <c r="A479" t="s">
        <v>41</v>
      </c>
      <c r="B479" s="2" t="s">
        <v>43</v>
      </c>
      <c r="C479" s="2" t="s">
        <v>44</v>
      </c>
      <c r="D479" s="2" t="s">
        <v>29</v>
      </c>
      <c r="E479" s="2" t="s">
        <v>45</v>
      </c>
      <c r="F479" s="2" t="s">
        <v>46</v>
      </c>
      <c r="G479" s="2" t="s">
        <v>28</v>
      </c>
      <c r="H479" s="2" t="s">
        <v>47</v>
      </c>
      <c r="I479" s="2" t="s">
        <v>8</v>
      </c>
      <c r="J479" s="2" t="s">
        <v>9</v>
      </c>
      <c r="K479" s="2" t="s">
        <v>48</v>
      </c>
      <c r="L479" s="2" t="s">
        <v>49</v>
      </c>
      <c r="M479" s="2" t="s">
        <v>50</v>
      </c>
      <c r="N479" s="2" t="s">
        <v>51</v>
      </c>
      <c r="O479" s="2" t="s">
        <v>52</v>
      </c>
      <c r="P479" s="2" t="s">
        <v>27</v>
      </c>
      <c r="Q479" s="2" t="s">
        <v>53</v>
      </c>
      <c r="R479" s="2" t="s">
        <v>54</v>
      </c>
      <c r="S479" s="2" t="s">
        <v>55</v>
      </c>
      <c r="T479" s="2" t="s">
        <v>56</v>
      </c>
    </row>
    <row r="480" spans="1:30" hidden="1" outlineLevel="1" collapsed="1" x14ac:dyDescent="0.2">
      <c r="A480" t="s">
        <v>41</v>
      </c>
      <c r="B480" s="4" t="s">
        <v>30</v>
      </c>
      <c r="C480" s="4" t="s">
        <v>1067</v>
      </c>
      <c r="D480" s="4" t="s">
        <v>41</v>
      </c>
      <c r="E480" s="4">
        <v>2.9699899999999999E-4</v>
      </c>
      <c r="F480" s="4">
        <v>9.4156000000000003E-4</v>
      </c>
      <c r="G480" s="4">
        <v>4</v>
      </c>
      <c r="H480" s="4">
        <v>4</v>
      </c>
      <c r="I480" s="4">
        <v>1</v>
      </c>
      <c r="J480" s="4">
        <v>4</v>
      </c>
      <c r="K480" s="4" t="s">
        <v>1068</v>
      </c>
      <c r="L480" s="4" t="s">
        <v>1069</v>
      </c>
      <c r="M480" s="4" t="s">
        <v>41</v>
      </c>
      <c r="N480" s="4">
        <v>0</v>
      </c>
      <c r="O480" s="4">
        <v>1199.67426</v>
      </c>
      <c r="P480" s="4" t="s">
        <v>30</v>
      </c>
      <c r="Q480" s="4" t="s">
        <v>30</v>
      </c>
      <c r="R480" s="4">
        <v>7.6860000000000003E-4</v>
      </c>
      <c r="S480" s="4">
        <v>1.284E-4</v>
      </c>
      <c r="T480" s="4">
        <v>2.41</v>
      </c>
    </row>
    <row r="481" spans="1:30" hidden="1" outlineLevel="1" collapsed="1" x14ac:dyDescent="0.2">
      <c r="A481" t="s">
        <v>41</v>
      </c>
      <c r="B481" s="4" t="s">
        <v>30</v>
      </c>
      <c r="C481" s="4" t="s">
        <v>1070</v>
      </c>
      <c r="D481" s="4" t="s">
        <v>41</v>
      </c>
      <c r="E481" s="4">
        <v>4.2091900000000002E-2</v>
      </c>
      <c r="F481" s="4">
        <v>2.21053E-3</v>
      </c>
      <c r="G481" s="4">
        <v>3</v>
      </c>
      <c r="H481" s="4">
        <v>4</v>
      </c>
      <c r="I481" s="4">
        <v>1</v>
      </c>
      <c r="J481" s="4">
        <v>2</v>
      </c>
      <c r="K481" s="4" t="s">
        <v>1071</v>
      </c>
      <c r="L481" s="4" t="s">
        <v>1072</v>
      </c>
      <c r="M481" s="4" t="s">
        <v>41</v>
      </c>
      <c r="N481" s="4">
        <v>0</v>
      </c>
      <c r="O481" s="4">
        <v>1183.64698</v>
      </c>
      <c r="P481" s="4" t="s">
        <v>30</v>
      </c>
      <c r="Q481" s="4" t="s">
        <v>30</v>
      </c>
      <c r="R481" s="4">
        <v>1.714E-3</v>
      </c>
      <c r="S481" s="4">
        <v>2.7980000000000001E-2</v>
      </c>
      <c r="T481" s="4">
        <v>1.52</v>
      </c>
    </row>
    <row r="482" spans="1:30" hidden="1" outlineLevel="1" collapsed="1" x14ac:dyDescent="0.2">
      <c r="A482" t="s">
        <v>41</v>
      </c>
      <c r="B482" s="4" t="s">
        <v>30</v>
      </c>
      <c r="C482" s="4" t="s">
        <v>1073</v>
      </c>
      <c r="D482" s="4" t="s">
        <v>41</v>
      </c>
      <c r="E482" s="4">
        <v>1.83538E-2</v>
      </c>
      <c r="F482" s="4">
        <v>9.4156000000000003E-4</v>
      </c>
      <c r="G482" s="4">
        <v>3</v>
      </c>
      <c r="H482" s="4">
        <v>4</v>
      </c>
      <c r="I482" s="4">
        <v>1</v>
      </c>
      <c r="J482" s="4">
        <v>1</v>
      </c>
      <c r="K482" s="4" t="s">
        <v>1071</v>
      </c>
      <c r="L482" s="4" t="s">
        <v>1074</v>
      </c>
      <c r="M482" s="4" t="s">
        <v>41</v>
      </c>
      <c r="N482" s="4">
        <v>0</v>
      </c>
      <c r="O482" s="4">
        <v>1659.8952099999999</v>
      </c>
      <c r="P482" s="4" t="s">
        <v>30</v>
      </c>
      <c r="Q482" s="4" t="s">
        <v>30</v>
      </c>
      <c r="R482" s="4">
        <v>7.6860000000000003E-4</v>
      </c>
      <c r="S482" s="4">
        <v>1.133E-2</v>
      </c>
      <c r="T482" s="4">
        <v>1.76</v>
      </c>
    </row>
    <row r="483" spans="1:30" hidden="1" outlineLevel="1" collapsed="1" x14ac:dyDescent="0.2">
      <c r="A483" t="s">
        <v>41</v>
      </c>
      <c r="B483" s="4" t="s">
        <v>30</v>
      </c>
      <c r="C483" s="4" t="s">
        <v>1075</v>
      </c>
      <c r="D483" s="4" t="s">
        <v>41</v>
      </c>
      <c r="E483" s="4">
        <v>7.2310199999999996E-6</v>
      </c>
      <c r="F483" s="4">
        <v>9.4156000000000003E-4</v>
      </c>
      <c r="G483" s="4">
        <v>3</v>
      </c>
      <c r="H483" s="4">
        <v>4</v>
      </c>
      <c r="I483" s="4">
        <v>1</v>
      </c>
      <c r="J483" s="4">
        <v>3</v>
      </c>
      <c r="K483" s="4" t="s">
        <v>1071</v>
      </c>
      <c r="L483" s="4" t="s">
        <v>1076</v>
      </c>
      <c r="M483" s="4" t="s">
        <v>41</v>
      </c>
      <c r="N483" s="4">
        <v>1</v>
      </c>
      <c r="O483" s="4">
        <v>1787.99018</v>
      </c>
      <c r="P483" s="4" t="s">
        <v>30</v>
      </c>
      <c r="Q483" s="4" t="s">
        <v>30</v>
      </c>
      <c r="R483" s="4">
        <v>7.6860000000000003E-4</v>
      </c>
      <c r="S483" s="4">
        <v>2.2840000000000001E-6</v>
      </c>
      <c r="T483" s="4">
        <v>3.8</v>
      </c>
    </row>
    <row r="484" spans="1:30" hidden="1" outlineLevel="1" collapsed="1" x14ac:dyDescent="0.2">
      <c r="A484" t="s">
        <v>41</v>
      </c>
      <c r="B484" s="4" t="s">
        <v>30</v>
      </c>
      <c r="C484" s="4" t="s">
        <v>1077</v>
      </c>
      <c r="D484" s="4" t="s">
        <v>41</v>
      </c>
      <c r="E484" s="4">
        <v>9.0058699999999992E-3</v>
      </c>
      <c r="F484" s="4">
        <v>9.4156000000000003E-4</v>
      </c>
      <c r="G484" s="4">
        <v>2</v>
      </c>
      <c r="H484" s="4">
        <v>2</v>
      </c>
      <c r="I484" s="4">
        <v>1</v>
      </c>
      <c r="J484" s="4">
        <v>1</v>
      </c>
      <c r="K484" s="4" t="s">
        <v>1078</v>
      </c>
      <c r="L484" s="4" t="s">
        <v>1079</v>
      </c>
      <c r="M484" s="4" t="s">
        <v>41</v>
      </c>
      <c r="N484" s="4">
        <v>1</v>
      </c>
      <c r="O484" s="4">
        <v>961.52004999999997</v>
      </c>
      <c r="P484" s="4" t="s">
        <v>30</v>
      </c>
      <c r="Q484" s="4" t="s">
        <v>30</v>
      </c>
      <c r="R484" s="4">
        <v>7.6860000000000003E-4</v>
      </c>
      <c r="S484" s="4">
        <v>5.2199999999999998E-3</v>
      </c>
      <c r="T484" s="4">
        <v>1.94</v>
      </c>
    </row>
    <row r="485" spans="1:30" hidden="1" outlineLevel="1" collapsed="1" x14ac:dyDescent="0.2">
      <c r="A485" t="s">
        <v>41</v>
      </c>
      <c r="B485" s="4" t="s">
        <v>30</v>
      </c>
      <c r="C485" s="4" t="s">
        <v>1080</v>
      </c>
      <c r="D485" s="4" t="s">
        <v>41</v>
      </c>
      <c r="E485" s="4">
        <v>1.66468E-3</v>
      </c>
      <c r="F485" s="4">
        <v>9.4156000000000003E-4</v>
      </c>
      <c r="G485" s="4">
        <v>3</v>
      </c>
      <c r="H485" s="4">
        <v>4</v>
      </c>
      <c r="I485" s="4">
        <v>1</v>
      </c>
      <c r="J485" s="4">
        <v>1</v>
      </c>
      <c r="K485" s="4" t="s">
        <v>1071</v>
      </c>
      <c r="L485" s="4" t="s">
        <v>1081</v>
      </c>
      <c r="M485" s="4" t="s">
        <v>41</v>
      </c>
      <c r="N485" s="4">
        <v>1</v>
      </c>
      <c r="O485" s="4">
        <v>1017.56873</v>
      </c>
      <c r="P485" s="4" t="s">
        <v>30</v>
      </c>
      <c r="Q485" s="4" t="s">
        <v>30</v>
      </c>
      <c r="R485" s="4">
        <v>7.6860000000000003E-4</v>
      </c>
      <c r="S485" s="4">
        <v>8.3429999999999995E-4</v>
      </c>
      <c r="T485" s="4">
        <v>2.06</v>
      </c>
    </row>
    <row r="486" spans="1:30" hidden="1" outlineLevel="1" collapsed="1" x14ac:dyDescent="0.2">
      <c r="A486" t="s">
        <v>41</v>
      </c>
      <c r="B486" s="4" t="s">
        <v>30</v>
      </c>
      <c r="C486" s="4" t="s">
        <v>1082</v>
      </c>
      <c r="D486" s="4" t="s">
        <v>41</v>
      </c>
      <c r="E486" s="4">
        <v>2.8500999999999998E-4</v>
      </c>
      <c r="F486" s="4">
        <v>9.4156000000000003E-4</v>
      </c>
      <c r="G486" s="4">
        <v>2</v>
      </c>
      <c r="H486" s="4">
        <v>2</v>
      </c>
      <c r="I486" s="4">
        <v>1</v>
      </c>
      <c r="J486" s="4">
        <v>1</v>
      </c>
      <c r="K486" s="4" t="s">
        <v>1078</v>
      </c>
      <c r="L486" s="4" t="s">
        <v>1083</v>
      </c>
      <c r="M486" s="4" t="s">
        <v>41</v>
      </c>
      <c r="N486" s="4">
        <v>1</v>
      </c>
      <c r="O486" s="4">
        <v>1552.7754299999999</v>
      </c>
      <c r="P486" s="4" t="s">
        <v>30</v>
      </c>
      <c r="Q486" s="4" t="s">
        <v>30</v>
      </c>
      <c r="R486" s="4">
        <v>7.6860000000000003E-4</v>
      </c>
      <c r="S486" s="4">
        <v>1.226E-4</v>
      </c>
      <c r="T486" s="4">
        <v>2.23</v>
      </c>
    </row>
    <row r="487" spans="1:30" hidden="1" outlineLevel="1" collapsed="1" x14ac:dyDescent="0.2">
      <c r="A487" t="s">
        <v>41</v>
      </c>
      <c r="B487" s="4" t="s">
        <v>30</v>
      </c>
      <c r="C487" s="4" t="s">
        <v>1084</v>
      </c>
      <c r="D487" s="4" t="s">
        <v>41</v>
      </c>
      <c r="E487" s="4">
        <v>2.4960799999999999E-3</v>
      </c>
      <c r="F487" s="4">
        <v>9.4156000000000003E-4</v>
      </c>
      <c r="G487" s="4">
        <v>1</v>
      </c>
      <c r="H487" s="4">
        <v>1</v>
      </c>
      <c r="I487" s="4">
        <v>1</v>
      </c>
      <c r="J487" s="4">
        <v>1</v>
      </c>
      <c r="K487" s="4" t="s">
        <v>1058</v>
      </c>
      <c r="L487" s="4" t="s">
        <v>1085</v>
      </c>
      <c r="M487" s="4" t="s">
        <v>41</v>
      </c>
      <c r="N487" s="4">
        <v>0</v>
      </c>
      <c r="O487" s="4">
        <v>1591.75332</v>
      </c>
      <c r="P487" s="4" t="s">
        <v>30</v>
      </c>
      <c r="Q487" s="4" t="s">
        <v>30</v>
      </c>
      <c r="R487" s="4">
        <v>7.6860000000000003E-4</v>
      </c>
      <c r="S487" s="4">
        <v>1.297E-3</v>
      </c>
      <c r="T487" s="4">
        <v>2.56</v>
      </c>
    </row>
    <row r="488" spans="1:30" hidden="1" outlineLevel="1" collapsed="1" x14ac:dyDescent="0.2">
      <c r="A488" t="s">
        <v>41</v>
      </c>
      <c r="B488" s="4" t="s">
        <v>30</v>
      </c>
      <c r="C488" s="4" t="s">
        <v>1086</v>
      </c>
      <c r="D488" s="4" t="s">
        <v>41</v>
      </c>
      <c r="E488" s="4">
        <v>3.4350499999999999E-2</v>
      </c>
      <c r="F488" s="4">
        <v>1.57544E-3</v>
      </c>
      <c r="G488" s="4">
        <v>1</v>
      </c>
      <c r="H488" s="4">
        <v>1</v>
      </c>
      <c r="I488" s="4">
        <v>1</v>
      </c>
      <c r="J488" s="4">
        <v>1</v>
      </c>
      <c r="K488" s="4" t="s">
        <v>1058</v>
      </c>
      <c r="L488" s="4" t="s">
        <v>1087</v>
      </c>
      <c r="M488" s="4" t="s">
        <v>41</v>
      </c>
      <c r="N488" s="4">
        <v>1</v>
      </c>
      <c r="O488" s="4">
        <v>1747.8544300000001</v>
      </c>
      <c r="P488" s="4" t="s">
        <v>30</v>
      </c>
      <c r="Q488" s="4" t="s">
        <v>30</v>
      </c>
      <c r="R488" s="4">
        <v>1.245E-3</v>
      </c>
      <c r="S488" s="4">
        <v>2.232E-2</v>
      </c>
      <c r="T488" s="4">
        <v>2.4500000000000002</v>
      </c>
    </row>
    <row r="489" spans="1:30" hidden="1" outlineLevel="1" collapsed="1" x14ac:dyDescent="0.2">
      <c r="A489" t="s">
        <v>41</v>
      </c>
      <c r="B489" s="4" t="s">
        <v>30</v>
      </c>
      <c r="C489" s="4" t="s">
        <v>1088</v>
      </c>
      <c r="D489" s="4" t="s">
        <v>41</v>
      </c>
      <c r="E489" s="4">
        <v>8.5569300000000001E-2</v>
      </c>
      <c r="F489" s="4">
        <v>6.4912700000000004E-3</v>
      </c>
      <c r="G489" s="4">
        <v>1</v>
      </c>
      <c r="H489" s="4">
        <v>1</v>
      </c>
      <c r="I489" s="4">
        <v>1</v>
      </c>
      <c r="J489" s="4">
        <v>1</v>
      </c>
      <c r="K489" s="4" t="s">
        <v>1058</v>
      </c>
      <c r="L489" s="4" t="s">
        <v>1089</v>
      </c>
      <c r="M489" s="4" t="s">
        <v>41</v>
      </c>
      <c r="N489" s="4">
        <v>2</v>
      </c>
      <c r="O489" s="4">
        <v>2187.1451299999999</v>
      </c>
      <c r="P489" s="4" t="s">
        <v>30</v>
      </c>
      <c r="Q489" s="4" t="s">
        <v>30</v>
      </c>
      <c r="R489" s="4">
        <v>4.9259999999999998E-3</v>
      </c>
      <c r="S489" s="4">
        <v>6.071E-2</v>
      </c>
      <c r="T489" s="4">
        <v>1.57</v>
      </c>
    </row>
    <row r="490" spans="1:30" hidden="1" outlineLevel="1" collapsed="1" x14ac:dyDescent="0.2">
      <c r="A490" t="s">
        <v>41</v>
      </c>
      <c r="B490" s="4" t="s">
        <v>30</v>
      </c>
      <c r="C490" s="4" t="s">
        <v>1088</v>
      </c>
      <c r="D490" s="4" t="s">
        <v>869</v>
      </c>
      <c r="E490" s="4">
        <v>3.60211E-2</v>
      </c>
      <c r="F490" s="4">
        <v>1.57544E-3</v>
      </c>
      <c r="G490" s="4">
        <v>1</v>
      </c>
      <c r="H490" s="4">
        <v>1</v>
      </c>
      <c r="I490" s="4">
        <v>1</v>
      </c>
      <c r="J490" s="4">
        <v>1</v>
      </c>
      <c r="K490" s="4" t="s">
        <v>1058</v>
      </c>
      <c r="L490" s="4" t="s">
        <v>1089</v>
      </c>
      <c r="M490" s="4" t="s">
        <v>41</v>
      </c>
      <c r="N490" s="4">
        <v>2</v>
      </c>
      <c r="O490" s="4">
        <v>2203.1400400000002</v>
      </c>
      <c r="P490" s="4" t="s">
        <v>30</v>
      </c>
      <c r="Q490" s="4" t="s">
        <v>30</v>
      </c>
      <c r="R490" s="4">
        <v>1.245E-3</v>
      </c>
      <c r="S490" s="4">
        <v>2.3560000000000001E-2</v>
      </c>
      <c r="T490" s="4">
        <v>1.05</v>
      </c>
    </row>
    <row r="491" spans="1:30" hidden="1" outlineLevel="1" collapsed="1" x14ac:dyDescent="0.2">
      <c r="A491" t="s">
        <v>41</v>
      </c>
      <c r="B491" s="4" t="s">
        <v>30</v>
      </c>
      <c r="C491" s="4" t="s">
        <v>1090</v>
      </c>
      <c r="D491" s="4" t="s">
        <v>41</v>
      </c>
      <c r="E491" s="4">
        <v>1.9494600000000001E-3</v>
      </c>
      <c r="F491" s="4">
        <v>9.4156000000000003E-4</v>
      </c>
      <c r="G491" s="4">
        <v>3</v>
      </c>
      <c r="H491" s="4">
        <v>4</v>
      </c>
      <c r="I491" s="4">
        <v>1</v>
      </c>
      <c r="J491" s="4">
        <v>2</v>
      </c>
      <c r="K491" s="4" t="s">
        <v>1071</v>
      </c>
      <c r="L491" s="4" t="s">
        <v>1091</v>
      </c>
      <c r="M491" s="4" t="s">
        <v>41</v>
      </c>
      <c r="N491" s="4">
        <v>2</v>
      </c>
      <c r="O491" s="4">
        <v>1346.73865</v>
      </c>
      <c r="P491" s="4" t="s">
        <v>30</v>
      </c>
      <c r="Q491" s="4" t="s">
        <v>30</v>
      </c>
      <c r="R491" s="4">
        <v>7.6860000000000003E-4</v>
      </c>
      <c r="S491" s="4">
        <v>9.9099999999999991E-4</v>
      </c>
      <c r="T491" s="4">
        <v>2.71</v>
      </c>
    </row>
    <row r="492" spans="1:30" hidden="1" outlineLevel="1" collapsed="1" x14ac:dyDescent="0.2">
      <c r="A492" t="s">
        <v>41</v>
      </c>
      <c r="B492" s="4" t="s">
        <v>30</v>
      </c>
      <c r="C492" s="4" t="s">
        <v>1092</v>
      </c>
      <c r="D492" s="4" t="s">
        <v>41</v>
      </c>
      <c r="E492" s="4">
        <v>1.6876899999999999E-3</v>
      </c>
      <c r="F492" s="4">
        <v>9.4156000000000003E-4</v>
      </c>
      <c r="G492" s="4">
        <v>2</v>
      </c>
      <c r="H492" s="4">
        <v>2</v>
      </c>
      <c r="I492" s="4">
        <v>1</v>
      </c>
      <c r="J492" s="4">
        <v>1</v>
      </c>
      <c r="K492" s="4" t="s">
        <v>1078</v>
      </c>
      <c r="L492" s="4" t="s">
        <v>1093</v>
      </c>
      <c r="M492" s="4" t="s">
        <v>41</v>
      </c>
      <c r="N492" s="4">
        <v>0</v>
      </c>
      <c r="O492" s="4">
        <v>1459.7751000000001</v>
      </c>
      <c r="P492" s="4" t="s">
        <v>30</v>
      </c>
      <c r="Q492" s="4" t="s">
        <v>30</v>
      </c>
      <c r="R492" s="4">
        <v>7.6860000000000003E-4</v>
      </c>
      <c r="S492" s="4">
        <v>8.4550000000000001E-4</v>
      </c>
      <c r="T492" s="4">
        <v>1.86</v>
      </c>
    </row>
    <row r="493" spans="1:30" hidden="1" outlineLevel="1" collapsed="1" x14ac:dyDescent="0.2">
      <c r="A493" t="s">
        <v>41</v>
      </c>
      <c r="B493" s="4" t="s">
        <v>30</v>
      </c>
      <c r="C493" s="4" t="s">
        <v>1094</v>
      </c>
      <c r="D493" s="4" t="s">
        <v>41</v>
      </c>
      <c r="E493" s="4">
        <v>0.100187</v>
      </c>
      <c r="F493" s="4">
        <v>8.4442000000000007E-3</v>
      </c>
      <c r="G493" s="4">
        <v>3</v>
      </c>
      <c r="H493" s="4">
        <v>4</v>
      </c>
      <c r="I493" s="4">
        <v>1</v>
      </c>
      <c r="J493" s="4">
        <v>1</v>
      </c>
      <c r="K493" s="4" t="s">
        <v>1071</v>
      </c>
      <c r="L493" s="4" t="s">
        <v>1095</v>
      </c>
      <c r="M493" s="4" t="s">
        <v>41</v>
      </c>
      <c r="N493" s="4">
        <v>2</v>
      </c>
      <c r="O493" s="4">
        <v>2167.1869799999999</v>
      </c>
      <c r="P493" s="4" t="s">
        <v>30</v>
      </c>
      <c r="Q493" s="4" t="s">
        <v>30</v>
      </c>
      <c r="R493" s="4">
        <v>6.3559999999999997E-3</v>
      </c>
      <c r="S493" s="4">
        <v>7.1840000000000001E-2</v>
      </c>
      <c r="T493" s="4">
        <v>2.0699999999999998</v>
      </c>
    </row>
    <row r="494" spans="1:30" hidden="1" outlineLevel="1" collapsed="1" x14ac:dyDescent="0.2">
      <c r="A494" t="s">
        <v>41</v>
      </c>
      <c r="B494" s="4" t="s">
        <v>30</v>
      </c>
      <c r="C494" s="4" t="s">
        <v>1096</v>
      </c>
      <c r="D494" s="4" t="s">
        <v>41</v>
      </c>
      <c r="E494" s="4">
        <v>5.8617100000000002E-4</v>
      </c>
      <c r="F494" s="4">
        <v>9.4156000000000003E-4</v>
      </c>
      <c r="G494" s="4">
        <v>1</v>
      </c>
      <c r="H494" s="4">
        <v>1</v>
      </c>
      <c r="I494" s="4">
        <v>1</v>
      </c>
      <c r="J494" s="4">
        <v>2</v>
      </c>
      <c r="K494" s="4" t="s">
        <v>1058</v>
      </c>
      <c r="L494" s="4" t="s">
        <v>1097</v>
      </c>
      <c r="M494" s="4" t="s">
        <v>41</v>
      </c>
      <c r="N494" s="4">
        <v>0</v>
      </c>
      <c r="O494" s="4">
        <v>1457.6907000000001</v>
      </c>
      <c r="P494" s="4" t="s">
        <v>30</v>
      </c>
      <c r="Q494" s="4" t="s">
        <v>30</v>
      </c>
      <c r="R494" s="4">
        <v>7.6860000000000003E-4</v>
      </c>
      <c r="S494" s="4">
        <v>2.6879999999999997E-4</v>
      </c>
      <c r="T494" s="4">
        <v>2.2400000000000002</v>
      </c>
    </row>
    <row r="495" spans="1:30" hidden="1" outlineLevel="1" collapsed="1" x14ac:dyDescent="0.2">
      <c r="A495" t="s">
        <v>41</v>
      </c>
      <c r="B495" s="4" t="s">
        <v>30</v>
      </c>
      <c r="C495" s="4" t="s">
        <v>1098</v>
      </c>
      <c r="D495" s="4" t="s">
        <v>41</v>
      </c>
      <c r="E495" s="4">
        <v>6.6146800000000004E-3</v>
      </c>
      <c r="F495" s="4">
        <v>9.4156000000000003E-4</v>
      </c>
      <c r="G495" s="4">
        <v>2</v>
      </c>
      <c r="H495" s="4">
        <v>2</v>
      </c>
      <c r="I495" s="4">
        <v>1</v>
      </c>
      <c r="J495" s="4">
        <v>1</v>
      </c>
      <c r="K495" s="4" t="s">
        <v>1078</v>
      </c>
      <c r="L495" s="4" t="s">
        <v>1099</v>
      </c>
      <c r="M495" s="4" t="s">
        <v>41</v>
      </c>
      <c r="N495" s="4">
        <v>0</v>
      </c>
      <c r="O495" s="4">
        <v>1894.9293700000001</v>
      </c>
      <c r="P495" s="4" t="s">
        <v>30</v>
      </c>
      <c r="Q495" s="4" t="s">
        <v>30</v>
      </c>
      <c r="R495" s="4">
        <v>7.6860000000000003E-4</v>
      </c>
      <c r="S495" s="4">
        <v>3.7390000000000001E-3</v>
      </c>
      <c r="T495" s="4">
        <v>2.6</v>
      </c>
    </row>
    <row r="496" spans="1:30" collapsed="1" x14ac:dyDescent="0.2">
      <c r="A496" s="3" t="s">
        <v>30</v>
      </c>
      <c r="B496" s="3" t="s">
        <v>31</v>
      </c>
      <c r="C496" s="3" t="s">
        <v>1100</v>
      </c>
      <c r="D496" s="3" t="s">
        <v>1101</v>
      </c>
      <c r="E496" s="3">
        <v>0</v>
      </c>
      <c r="F496" s="3">
        <v>47.207999999999998</v>
      </c>
      <c r="G496" s="3">
        <v>28</v>
      </c>
      <c r="H496" s="3">
        <v>12</v>
      </c>
      <c r="I496" s="3">
        <v>12</v>
      </c>
      <c r="J496" s="3">
        <v>33</v>
      </c>
      <c r="K496" s="3">
        <v>12</v>
      </c>
      <c r="L496" s="3">
        <v>385</v>
      </c>
      <c r="M496" s="3">
        <v>44.6</v>
      </c>
      <c r="N496" s="3">
        <v>4.87</v>
      </c>
      <c r="O496" s="3">
        <v>44.45</v>
      </c>
      <c r="P496" s="3">
        <v>12</v>
      </c>
      <c r="Q496" s="3" t="s">
        <v>34</v>
      </c>
      <c r="R496" s="3" t="s">
        <v>280</v>
      </c>
      <c r="S496" s="3" t="s">
        <v>41</v>
      </c>
      <c r="T496" s="3" t="s">
        <v>1102</v>
      </c>
      <c r="U496" s="3" t="s">
        <v>1103</v>
      </c>
      <c r="V496" s="3" t="s">
        <v>1100</v>
      </c>
      <c r="W496" s="3" t="s">
        <v>1104</v>
      </c>
      <c r="X496" s="3" t="s">
        <v>1105</v>
      </c>
      <c r="Y496" s="3" t="s">
        <v>41</v>
      </c>
      <c r="Z496" s="3" t="s">
        <v>41</v>
      </c>
      <c r="AA496" s="3">
        <v>0</v>
      </c>
      <c r="AB496" s="3" t="s">
        <v>30</v>
      </c>
      <c r="AC496" s="3">
        <v>1</v>
      </c>
      <c r="AD496" s="3" t="s">
        <v>41</v>
      </c>
    </row>
    <row r="497" spans="1:30" hidden="1" outlineLevel="1" collapsed="1" x14ac:dyDescent="0.2">
      <c r="A497" t="s">
        <v>41</v>
      </c>
      <c r="B497" s="2" t="s">
        <v>43</v>
      </c>
      <c r="C497" s="2" t="s">
        <v>44</v>
      </c>
      <c r="D497" s="2" t="s">
        <v>29</v>
      </c>
      <c r="E497" s="2" t="s">
        <v>45</v>
      </c>
      <c r="F497" s="2" t="s">
        <v>46</v>
      </c>
      <c r="G497" s="2" t="s">
        <v>28</v>
      </c>
      <c r="H497" s="2" t="s">
        <v>47</v>
      </c>
      <c r="I497" s="2" t="s">
        <v>8</v>
      </c>
      <c r="J497" s="2" t="s">
        <v>9</v>
      </c>
      <c r="K497" s="2" t="s">
        <v>48</v>
      </c>
      <c r="L497" s="2" t="s">
        <v>49</v>
      </c>
      <c r="M497" s="2" t="s">
        <v>50</v>
      </c>
      <c r="N497" s="2" t="s">
        <v>51</v>
      </c>
      <c r="O497" s="2" t="s">
        <v>52</v>
      </c>
      <c r="P497" s="2" t="s">
        <v>27</v>
      </c>
      <c r="Q497" s="2" t="s">
        <v>53</v>
      </c>
      <c r="R497" s="2" t="s">
        <v>54</v>
      </c>
      <c r="S497" s="2" t="s">
        <v>55</v>
      </c>
      <c r="T497" s="2" t="s">
        <v>56</v>
      </c>
    </row>
    <row r="498" spans="1:30" hidden="1" outlineLevel="1" collapsed="1" x14ac:dyDescent="0.2">
      <c r="A498" t="s">
        <v>41</v>
      </c>
      <c r="B498" s="4" t="s">
        <v>30</v>
      </c>
      <c r="C498" s="4" t="s">
        <v>1106</v>
      </c>
      <c r="D498" s="4" t="s">
        <v>41</v>
      </c>
      <c r="E498" s="4">
        <v>1.08364E-2</v>
      </c>
      <c r="F498" s="4">
        <v>9.4156000000000003E-4</v>
      </c>
      <c r="G498" s="4">
        <v>1</v>
      </c>
      <c r="H498" s="4">
        <v>1</v>
      </c>
      <c r="I498" s="4">
        <v>1</v>
      </c>
      <c r="J498" s="4">
        <v>1</v>
      </c>
      <c r="K498" s="4" t="s">
        <v>1100</v>
      </c>
      <c r="L498" s="4" t="s">
        <v>1107</v>
      </c>
      <c r="M498" s="4" t="s">
        <v>41</v>
      </c>
      <c r="N498" s="4">
        <v>1</v>
      </c>
      <c r="O498" s="4">
        <v>1142.5874200000001</v>
      </c>
      <c r="P498" s="4" t="s">
        <v>30</v>
      </c>
      <c r="Q498" s="4" t="s">
        <v>30</v>
      </c>
      <c r="R498" s="4">
        <v>7.6860000000000003E-4</v>
      </c>
      <c r="S498" s="4">
        <v>6.3550000000000004E-3</v>
      </c>
      <c r="T498" s="4">
        <v>2.52</v>
      </c>
    </row>
    <row r="499" spans="1:30" hidden="1" outlineLevel="1" collapsed="1" x14ac:dyDescent="0.2">
      <c r="A499" t="s">
        <v>41</v>
      </c>
      <c r="B499" s="4" t="s">
        <v>30</v>
      </c>
      <c r="C499" s="4" t="s">
        <v>1108</v>
      </c>
      <c r="D499" s="4" t="s">
        <v>41</v>
      </c>
      <c r="E499" s="4">
        <v>9.4485200000000002E-3</v>
      </c>
      <c r="F499" s="4">
        <v>9.4156000000000003E-4</v>
      </c>
      <c r="G499" s="4">
        <v>1</v>
      </c>
      <c r="H499" s="4">
        <v>1</v>
      </c>
      <c r="I499" s="4">
        <v>1</v>
      </c>
      <c r="J499" s="4">
        <v>2</v>
      </c>
      <c r="K499" s="4" t="s">
        <v>1100</v>
      </c>
      <c r="L499" s="4" t="s">
        <v>1109</v>
      </c>
      <c r="M499" s="4" t="s">
        <v>41</v>
      </c>
      <c r="N499" s="4">
        <v>2</v>
      </c>
      <c r="O499" s="4">
        <v>1766.9581599999999</v>
      </c>
      <c r="P499" s="4" t="s">
        <v>30</v>
      </c>
      <c r="Q499" s="4" t="s">
        <v>30</v>
      </c>
      <c r="R499" s="4">
        <v>7.6860000000000003E-4</v>
      </c>
      <c r="S499" s="4">
        <v>5.5129999999999997E-3</v>
      </c>
      <c r="T499" s="4">
        <v>1.92</v>
      </c>
    </row>
    <row r="500" spans="1:30" hidden="1" outlineLevel="1" collapsed="1" x14ac:dyDescent="0.2">
      <c r="A500" t="s">
        <v>41</v>
      </c>
      <c r="B500" s="4" t="s">
        <v>30</v>
      </c>
      <c r="C500" s="4" t="s">
        <v>1110</v>
      </c>
      <c r="D500" s="4" t="s">
        <v>41</v>
      </c>
      <c r="E500" s="4">
        <v>5.7383900000000002E-2</v>
      </c>
      <c r="F500" s="4">
        <v>3.95853E-3</v>
      </c>
      <c r="G500" s="4">
        <v>1</v>
      </c>
      <c r="H500" s="4">
        <v>1</v>
      </c>
      <c r="I500" s="4">
        <v>1</v>
      </c>
      <c r="J500" s="4">
        <v>1</v>
      </c>
      <c r="K500" s="4" t="s">
        <v>1100</v>
      </c>
      <c r="L500" s="4" t="s">
        <v>1111</v>
      </c>
      <c r="M500" s="4" t="s">
        <v>41</v>
      </c>
      <c r="N500" s="4">
        <v>1</v>
      </c>
      <c r="O500" s="4">
        <v>1396.7365400000001</v>
      </c>
      <c r="P500" s="4" t="s">
        <v>30</v>
      </c>
      <c r="Q500" s="4" t="s">
        <v>30</v>
      </c>
      <c r="R500" s="4">
        <v>3.026E-3</v>
      </c>
      <c r="S500" s="4">
        <v>3.9269999999999999E-2</v>
      </c>
      <c r="T500" s="4">
        <v>1.66</v>
      </c>
    </row>
    <row r="501" spans="1:30" hidden="1" outlineLevel="1" collapsed="1" x14ac:dyDescent="0.2">
      <c r="A501" t="s">
        <v>41</v>
      </c>
      <c r="B501" s="4" t="s">
        <v>30</v>
      </c>
      <c r="C501" s="4" t="s">
        <v>1112</v>
      </c>
      <c r="D501" s="4" t="s">
        <v>41</v>
      </c>
      <c r="E501" s="4">
        <v>2.9380799999999999E-2</v>
      </c>
      <c r="F501" s="4">
        <v>1.57544E-3</v>
      </c>
      <c r="G501" s="4">
        <v>1</v>
      </c>
      <c r="H501" s="4">
        <v>1</v>
      </c>
      <c r="I501" s="4">
        <v>1</v>
      </c>
      <c r="J501" s="4">
        <v>1</v>
      </c>
      <c r="K501" s="4" t="s">
        <v>1100</v>
      </c>
      <c r="L501" s="4" t="s">
        <v>1113</v>
      </c>
      <c r="M501" s="4" t="s">
        <v>41</v>
      </c>
      <c r="N501" s="4">
        <v>0</v>
      </c>
      <c r="O501" s="4">
        <v>832.45632999999998</v>
      </c>
      <c r="P501" s="4" t="s">
        <v>30</v>
      </c>
      <c r="Q501" s="4" t="s">
        <v>30</v>
      </c>
      <c r="R501" s="4">
        <v>1.245E-3</v>
      </c>
      <c r="S501" s="4">
        <v>1.8849999999999999E-2</v>
      </c>
      <c r="T501" s="4">
        <v>1.1100000000000001</v>
      </c>
    </row>
    <row r="502" spans="1:30" hidden="1" outlineLevel="1" collapsed="1" x14ac:dyDescent="0.2">
      <c r="A502" t="s">
        <v>41</v>
      </c>
      <c r="B502" s="4" t="s">
        <v>30</v>
      </c>
      <c r="C502" s="4" t="s">
        <v>1114</v>
      </c>
      <c r="D502" s="4" t="s">
        <v>41</v>
      </c>
      <c r="E502" s="4">
        <v>1.18456E-2</v>
      </c>
      <c r="F502" s="4">
        <v>9.4156000000000003E-4</v>
      </c>
      <c r="G502" s="4">
        <v>1</v>
      </c>
      <c r="H502" s="4">
        <v>1</v>
      </c>
      <c r="I502" s="4">
        <v>1</v>
      </c>
      <c r="J502" s="4">
        <v>1</v>
      </c>
      <c r="K502" s="4" t="s">
        <v>1100</v>
      </c>
      <c r="L502" s="4" t="s">
        <v>1115</v>
      </c>
      <c r="M502" s="4" t="s">
        <v>41</v>
      </c>
      <c r="N502" s="4">
        <v>1</v>
      </c>
      <c r="O502" s="4">
        <v>2408.2707700000001</v>
      </c>
      <c r="P502" s="4" t="s">
        <v>30</v>
      </c>
      <c r="Q502" s="4" t="s">
        <v>30</v>
      </c>
      <c r="R502" s="4">
        <v>7.6860000000000003E-4</v>
      </c>
      <c r="S502" s="4">
        <v>7.0229999999999997E-3</v>
      </c>
      <c r="T502" s="4">
        <v>2.59</v>
      </c>
    </row>
    <row r="503" spans="1:30" hidden="1" outlineLevel="1" collapsed="1" x14ac:dyDescent="0.2">
      <c r="A503" t="s">
        <v>41</v>
      </c>
      <c r="B503" s="4" t="s">
        <v>30</v>
      </c>
      <c r="C503" s="4" t="s">
        <v>1116</v>
      </c>
      <c r="D503" s="4" t="s">
        <v>41</v>
      </c>
      <c r="E503" s="4">
        <v>1.14336E-4</v>
      </c>
      <c r="F503" s="4">
        <v>9.4156000000000003E-4</v>
      </c>
      <c r="G503" s="4">
        <v>1</v>
      </c>
      <c r="H503" s="4">
        <v>1</v>
      </c>
      <c r="I503" s="4">
        <v>1</v>
      </c>
      <c r="J503" s="4">
        <v>3</v>
      </c>
      <c r="K503" s="4" t="s">
        <v>1100</v>
      </c>
      <c r="L503" s="4" t="s">
        <v>1117</v>
      </c>
      <c r="M503" s="4" t="s">
        <v>41</v>
      </c>
      <c r="N503" s="4">
        <v>1</v>
      </c>
      <c r="O503" s="4">
        <v>2113.0672599999998</v>
      </c>
      <c r="P503" s="4" t="s">
        <v>30</v>
      </c>
      <c r="Q503" s="4" t="s">
        <v>30</v>
      </c>
      <c r="R503" s="4">
        <v>7.6860000000000003E-4</v>
      </c>
      <c r="S503" s="4">
        <v>4.5649999999999998E-5</v>
      </c>
      <c r="T503" s="4">
        <v>3.18</v>
      </c>
    </row>
    <row r="504" spans="1:30" hidden="1" outlineLevel="1" collapsed="1" x14ac:dyDescent="0.2">
      <c r="A504" t="s">
        <v>41</v>
      </c>
      <c r="B504" s="4" t="s">
        <v>30</v>
      </c>
      <c r="C504" s="4" t="s">
        <v>1118</v>
      </c>
      <c r="D504" s="4" t="s">
        <v>41</v>
      </c>
      <c r="E504" s="4">
        <v>3.9337999999999998E-2</v>
      </c>
      <c r="F504" s="4">
        <v>1.57544E-3</v>
      </c>
      <c r="G504" s="4">
        <v>1</v>
      </c>
      <c r="H504" s="4">
        <v>2</v>
      </c>
      <c r="I504" s="4">
        <v>1</v>
      </c>
      <c r="J504" s="4">
        <v>1</v>
      </c>
      <c r="K504" s="4" t="s">
        <v>1100</v>
      </c>
      <c r="L504" s="4" t="s">
        <v>1119</v>
      </c>
      <c r="M504" s="4" t="s">
        <v>41</v>
      </c>
      <c r="N504" s="4">
        <v>0</v>
      </c>
      <c r="O504" s="4">
        <v>761.49198999999999</v>
      </c>
      <c r="P504" s="4" t="s">
        <v>30</v>
      </c>
      <c r="Q504" s="4" t="s">
        <v>30</v>
      </c>
      <c r="R504" s="4">
        <v>1.245E-3</v>
      </c>
      <c r="S504" s="4">
        <v>2.6020000000000001E-2</v>
      </c>
      <c r="T504" s="4">
        <v>0.71</v>
      </c>
    </row>
    <row r="505" spans="1:30" hidden="1" outlineLevel="1" collapsed="1" x14ac:dyDescent="0.2">
      <c r="A505" t="s">
        <v>41</v>
      </c>
      <c r="B505" s="4" t="s">
        <v>30</v>
      </c>
      <c r="C505" s="4" t="s">
        <v>1120</v>
      </c>
      <c r="D505" s="4" t="s">
        <v>41</v>
      </c>
      <c r="E505" s="4">
        <v>4.2739500000000001E-4</v>
      </c>
      <c r="F505" s="4">
        <v>9.4156000000000003E-4</v>
      </c>
      <c r="G505" s="4">
        <v>1</v>
      </c>
      <c r="H505" s="4">
        <v>1</v>
      </c>
      <c r="I505" s="4">
        <v>1</v>
      </c>
      <c r="J505" s="4">
        <v>12</v>
      </c>
      <c r="K505" s="4" t="s">
        <v>1100</v>
      </c>
      <c r="L505" s="4" t="s">
        <v>1121</v>
      </c>
      <c r="M505" s="4" t="s">
        <v>41</v>
      </c>
      <c r="N505" s="4">
        <v>1</v>
      </c>
      <c r="O505" s="4">
        <v>1287.7531799999999</v>
      </c>
      <c r="P505" s="4" t="s">
        <v>30</v>
      </c>
      <c r="Q505" s="4" t="s">
        <v>30</v>
      </c>
      <c r="R505" s="4">
        <v>7.6860000000000003E-4</v>
      </c>
      <c r="S505" s="4">
        <v>1.9019999999999999E-4</v>
      </c>
      <c r="T505" s="4">
        <v>2.34</v>
      </c>
    </row>
    <row r="506" spans="1:30" hidden="1" outlineLevel="1" collapsed="1" x14ac:dyDescent="0.2">
      <c r="A506" t="s">
        <v>41</v>
      </c>
      <c r="B506" s="4" t="s">
        <v>30</v>
      </c>
      <c r="C506" s="4" t="s">
        <v>1122</v>
      </c>
      <c r="D506" s="4" t="s">
        <v>41</v>
      </c>
      <c r="E506" s="4">
        <v>1.50176E-3</v>
      </c>
      <c r="F506" s="4">
        <v>9.4156000000000003E-4</v>
      </c>
      <c r="G506" s="4">
        <v>1</v>
      </c>
      <c r="H506" s="4">
        <v>1</v>
      </c>
      <c r="I506" s="4">
        <v>1</v>
      </c>
      <c r="J506" s="4">
        <v>1</v>
      </c>
      <c r="K506" s="4" t="s">
        <v>1100</v>
      </c>
      <c r="L506" s="4" t="s">
        <v>1123</v>
      </c>
      <c r="M506" s="4" t="s">
        <v>41</v>
      </c>
      <c r="N506" s="4">
        <v>0</v>
      </c>
      <c r="O506" s="4">
        <v>1105.5007700000001</v>
      </c>
      <c r="P506" s="4" t="s">
        <v>30</v>
      </c>
      <c r="Q506" s="4" t="s">
        <v>30</v>
      </c>
      <c r="R506" s="4">
        <v>7.6860000000000003E-4</v>
      </c>
      <c r="S506" s="4">
        <v>7.4450000000000004E-4</v>
      </c>
      <c r="T506" s="4">
        <v>2.56</v>
      </c>
    </row>
    <row r="507" spans="1:30" hidden="1" outlineLevel="1" collapsed="1" x14ac:dyDescent="0.2">
      <c r="A507" t="s">
        <v>41</v>
      </c>
      <c r="B507" s="4" t="s">
        <v>30</v>
      </c>
      <c r="C507" s="4" t="s">
        <v>1124</v>
      </c>
      <c r="D507" s="4" t="s">
        <v>41</v>
      </c>
      <c r="E507" s="4">
        <v>6.6602099999999997E-3</v>
      </c>
      <c r="F507" s="4">
        <v>9.4156000000000003E-4</v>
      </c>
      <c r="G507" s="4">
        <v>1</v>
      </c>
      <c r="H507" s="4">
        <v>1</v>
      </c>
      <c r="I507" s="4">
        <v>1</v>
      </c>
      <c r="J507" s="4">
        <v>2</v>
      </c>
      <c r="K507" s="4" t="s">
        <v>1100</v>
      </c>
      <c r="L507" s="4" t="s">
        <v>1125</v>
      </c>
      <c r="M507" s="4" t="s">
        <v>41</v>
      </c>
      <c r="N507" s="4">
        <v>2</v>
      </c>
      <c r="O507" s="4">
        <v>1651.77782</v>
      </c>
      <c r="P507" s="4" t="s">
        <v>30</v>
      </c>
      <c r="Q507" s="4" t="s">
        <v>30</v>
      </c>
      <c r="R507" s="4">
        <v>7.6860000000000003E-4</v>
      </c>
      <c r="S507" s="4">
        <v>3.771E-3</v>
      </c>
      <c r="T507" s="4">
        <v>2.21</v>
      </c>
    </row>
    <row r="508" spans="1:30" hidden="1" outlineLevel="1" collapsed="1" x14ac:dyDescent="0.2">
      <c r="A508" t="s">
        <v>41</v>
      </c>
      <c r="B508" s="4" t="s">
        <v>30</v>
      </c>
      <c r="C508" s="4" t="s">
        <v>1126</v>
      </c>
      <c r="D508" s="4" t="s">
        <v>41</v>
      </c>
      <c r="E508" s="4">
        <v>2.5459699999999999E-6</v>
      </c>
      <c r="F508" s="4">
        <v>9.4156000000000003E-4</v>
      </c>
      <c r="G508" s="4">
        <v>1</v>
      </c>
      <c r="H508" s="4">
        <v>1</v>
      </c>
      <c r="I508" s="4">
        <v>1</v>
      </c>
      <c r="J508" s="4">
        <v>5</v>
      </c>
      <c r="K508" s="4" t="s">
        <v>1100</v>
      </c>
      <c r="L508" s="4" t="s">
        <v>1127</v>
      </c>
      <c r="M508" s="4" t="s">
        <v>41</v>
      </c>
      <c r="N508" s="4">
        <v>1</v>
      </c>
      <c r="O508" s="4">
        <v>1731.8759299999999</v>
      </c>
      <c r="P508" s="4" t="s">
        <v>30</v>
      </c>
      <c r="Q508" s="4" t="s">
        <v>30</v>
      </c>
      <c r="R508" s="4">
        <v>7.6860000000000003E-4</v>
      </c>
      <c r="S508" s="4">
        <v>7.3639999999999995E-7</v>
      </c>
      <c r="T508" s="4">
        <v>3.87</v>
      </c>
    </row>
    <row r="509" spans="1:30" hidden="1" outlineLevel="1" collapsed="1" x14ac:dyDescent="0.2">
      <c r="A509" t="s">
        <v>41</v>
      </c>
      <c r="B509" s="4" t="s">
        <v>30</v>
      </c>
      <c r="C509" s="4" t="s">
        <v>1128</v>
      </c>
      <c r="D509" s="4" t="s">
        <v>41</v>
      </c>
      <c r="E509" s="4">
        <v>6.7522099999999998E-3</v>
      </c>
      <c r="F509" s="4">
        <v>9.4156000000000003E-4</v>
      </c>
      <c r="G509" s="4">
        <v>1</v>
      </c>
      <c r="H509" s="4">
        <v>1</v>
      </c>
      <c r="I509" s="4">
        <v>1</v>
      </c>
      <c r="J509" s="4">
        <v>3</v>
      </c>
      <c r="K509" s="4" t="s">
        <v>1100</v>
      </c>
      <c r="L509" s="4" t="s">
        <v>1129</v>
      </c>
      <c r="M509" s="4" t="s">
        <v>41</v>
      </c>
      <c r="N509" s="4">
        <v>2</v>
      </c>
      <c r="O509" s="4">
        <v>2343.24019</v>
      </c>
      <c r="P509" s="4" t="s">
        <v>30</v>
      </c>
      <c r="Q509" s="4" t="s">
        <v>30</v>
      </c>
      <c r="R509" s="4">
        <v>7.6860000000000003E-4</v>
      </c>
      <c r="S509" s="4">
        <v>3.8140000000000001E-3</v>
      </c>
      <c r="T509" s="4">
        <v>1.88</v>
      </c>
    </row>
    <row r="510" spans="1:30" collapsed="1" x14ac:dyDescent="0.2">
      <c r="A510" s="3" t="s">
        <v>30</v>
      </c>
      <c r="B510" s="3" t="s">
        <v>31</v>
      </c>
      <c r="C510" s="3" t="s">
        <v>1130</v>
      </c>
      <c r="D510" s="3" t="s">
        <v>1131</v>
      </c>
      <c r="E510" s="3">
        <v>0</v>
      </c>
      <c r="F510" s="3">
        <v>45.597000000000001</v>
      </c>
      <c r="G510" s="3">
        <v>48</v>
      </c>
      <c r="H510" s="3">
        <v>11</v>
      </c>
      <c r="I510" s="3">
        <v>14</v>
      </c>
      <c r="J510" s="3">
        <v>40</v>
      </c>
      <c r="K510" s="3">
        <v>11</v>
      </c>
      <c r="L510" s="3">
        <v>221</v>
      </c>
      <c r="M510" s="3">
        <v>25.2</v>
      </c>
      <c r="N510" s="3">
        <v>6.92</v>
      </c>
      <c r="O510" s="3">
        <v>56.63</v>
      </c>
      <c r="P510" s="3">
        <v>11</v>
      </c>
      <c r="Q510" s="3" t="s">
        <v>913</v>
      </c>
      <c r="R510" s="3" t="s">
        <v>35</v>
      </c>
      <c r="S510" s="3" t="s">
        <v>41</v>
      </c>
      <c r="T510" s="3" t="s">
        <v>41</v>
      </c>
      <c r="U510" s="3" t="s">
        <v>1132</v>
      </c>
      <c r="V510" s="3" t="s">
        <v>1130</v>
      </c>
      <c r="W510" s="3" t="s">
        <v>1133</v>
      </c>
      <c r="X510" s="3" t="s">
        <v>1134</v>
      </c>
      <c r="Y510" s="3" t="s">
        <v>41</v>
      </c>
      <c r="Z510" s="3" t="s">
        <v>41</v>
      </c>
      <c r="AA510" s="3">
        <v>0</v>
      </c>
      <c r="AB510" s="3" t="s">
        <v>30</v>
      </c>
      <c r="AC510" s="3">
        <v>1</v>
      </c>
      <c r="AD510" s="3" t="s">
        <v>41</v>
      </c>
    </row>
    <row r="511" spans="1:30" hidden="1" outlineLevel="1" collapsed="1" x14ac:dyDescent="0.2">
      <c r="A511" t="s">
        <v>41</v>
      </c>
      <c r="B511" s="2" t="s">
        <v>43</v>
      </c>
      <c r="C511" s="2" t="s">
        <v>44</v>
      </c>
      <c r="D511" s="2" t="s">
        <v>29</v>
      </c>
      <c r="E511" s="2" t="s">
        <v>45</v>
      </c>
      <c r="F511" s="2" t="s">
        <v>46</v>
      </c>
      <c r="G511" s="2" t="s">
        <v>28</v>
      </c>
      <c r="H511" s="2" t="s">
        <v>47</v>
      </c>
      <c r="I511" s="2" t="s">
        <v>8</v>
      </c>
      <c r="J511" s="2" t="s">
        <v>9</v>
      </c>
      <c r="K511" s="2" t="s">
        <v>48</v>
      </c>
      <c r="L511" s="2" t="s">
        <v>49</v>
      </c>
      <c r="M511" s="2" t="s">
        <v>50</v>
      </c>
      <c r="N511" s="2" t="s">
        <v>51</v>
      </c>
      <c r="O511" s="2" t="s">
        <v>52</v>
      </c>
      <c r="P511" s="2" t="s">
        <v>27</v>
      </c>
      <c r="Q511" s="2" t="s">
        <v>53</v>
      </c>
      <c r="R511" s="2" t="s">
        <v>54</v>
      </c>
      <c r="S511" s="2" t="s">
        <v>55</v>
      </c>
      <c r="T511" s="2" t="s">
        <v>56</v>
      </c>
    </row>
    <row r="512" spans="1:30" hidden="1" outlineLevel="1" collapsed="1" x14ac:dyDescent="0.2">
      <c r="A512" t="s">
        <v>41</v>
      </c>
      <c r="B512" s="4" t="s">
        <v>30</v>
      </c>
      <c r="C512" s="4" t="s">
        <v>1135</v>
      </c>
      <c r="D512" s="4" t="s">
        <v>41</v>
      </c>
      <c r="E512" s="4">
        <v>6.4216700000000005E-5</v>
      </c>
      <c r="F512" s="4">
        <v>9.4156000000000003E-4</v>
      </c>
      <c r="G512" s="4">
        <v>1</v>
      </c>
      <c r="H512" s="4">
        <v>1</v>
      </c>
      <c r="I512" s="4">
        <v>1</v>
      </c>
      <c r="J512" s="4">
        <v>2</v>
      </c>
      <c r="K512" s="4" t="s">
        <v>1130</v>
      </c>
      <c r="L512" s="4" t="s">
        <v>1136</v>
      </c>
      <c r="M512" s="4" t="s">
        <v>41</v>
      </c>
      <c r="N512" s="4">
        <v>1</v>
      </c>
      <c r="O512" s="4">
        <v>2078.0049899999999</v>
      </c>
      <c r="P512" s="4" t="s">
        <v>30</v>
      </c>
      <c r="Q512" s="4" t="s">
        <v>30</v>
      </c>
      <c r="R512" s="4">
        <v>7.6860000000000003E-4</v>
      </c>
      <c r="S512" s="4">
        <v>2.4309999999999999E-5</v>
      </c>
      <c r="T512" s="4">
        <v>3</v>
      </c>
    </row>
    <row r="513" spans="1:30" hidden="1" outlineLevel="1" collapsed="1" x14ac:dyDescent="0.2">
      <c r="A513" t="s">
        <v>41</v>
      </c>
      <c r="B513" s="4" t="s">
        <v>30</v>
      </c>
      <c r="C513" s="4" t="s">
        <v>1137</v>
      </c>
      <c r="D513" s="4" t="s">
        <v>41</v>
      </c>
      <c r="E513" s="4">
        <v>8.6706000000000005E-2</v>
      </c>
      <c r="F513" s="4">
        <v>6.4912700000000004E-3</v>
      </c>
      <c r="G513" s="4">
        <v>1</v>
      </c>
      <c r="H513" s="4">
        <v>1</v>
      </c>
      <c r="I513" s="4">
        <v>1</v>
      </c>
      <c r="J513" s="4">
        <v>1</v>
      </c>
      <c r="K513" s="4" t="s">
        <v>1130</v>
      </c>
      <c r="L513" s="4" t="s">
        <v>1138</v>
      </c>
      <c r="M513" s="4" t="s">
        <v>41</v>
      </c>
      <c r="N513" s="4">
        <v>0</v>
      </c>
      <c r="O513" s="4">
        <v>871.49959000000001</v>
      </c>
      <c r="P513" s="4" t="s">
        <v>30</v>
      </c>
      <c r="Q513" s="4" t="s">
        <v>30</v>
      </c>
      <c r="R513" s="4">
        <v>4.9259999999999998E-3</v>
      </c>
      <c r="S513" s="4">
        <v>6.157E-2</v>
      </c>
      <c r="T513" s="4">
        <v>0.84</v>
      </c>
    </row>
    <row r="514" spans="1:30" hidden="1" outlineLevel="1" collapsed="1" x14ac:dyDescent="0.2">
      <c r="A514" t="s">
        <v>41</v>
      </c>
      <c r="B514" s="4" t="s">
        <v>30</v>
      </c>
      <c r="C514" s="4" t="s">
        <v>1139</v>
      </c>
      <c r="D514" s="4" t="s">
        <v>41</v>
      </c>
      <c r="E514" s="4">
        <v>1.48127E-3</v>
      </c>
      <c r="F514" s="4">
        <v>9.4156000000000003E-4</v>
      </c>
      <c r="G514" s="4">
        <v>1</v>
      </c>
      <c r="H514" s="4">
        <v>1</v>
      </c>
      <c r="I514" s="4">
        <v>1</v>
      </c>
      <c r="J514" s="4">
        <v>13</v>
      </c>
      <c r="K514" s="4" t="s">
        <v>1130</v>
      </c>
      <c r="L514" s="4" t="s">
        <v>1140</v>
      </c>
      <c r="M514" s="4" t="s">
        <v>41</v>
      </c>
      <c r="N514" s="4">
        <v>0</v>
      </c>
      <c r="O514" s="4">
        <v>1101.58986</v>
      </c>
      <c r="P514" s="4" t="s">
        <v>30</v>
      </c>
      <c r="Q514" s="4" t="s">
        <v>30</v>
      </c>
      <c r="R514" s="4">
        <v>7.6860000000000003E-4</v>
      </c>
      <c r="S514" s="4">
        <v>7.3769999999999999E-4</v>
      </c>
      <c r="T514" s="4">
        <v>2.2000000000000002</v>
      </c>
    </row>
    <row r="515" spans="1:30" hidden="1" outlineLevel="1" collapsed="1" x14ac:dyDescent="0.2">
      <c r="A515" t="s">
        <v>41</v>
      </c>
      <c r="B515" s="4" t="s">
        <v>30</v>
      </c>
      <c r="C515" s="4" t="s">
        <v>1141</v>
      </c>
      <c r="D515" s="4" t="s">
        <v>819</v>
      </c>
      <c r="E515" s="4">
        <v>8.5839000000000002E-3</v>
      </c>
      <c r="F515" s="4">
        <v>9.4156000000000003E-4</v>
      </c>
      <c r="G515" s="4">
        <v>1</v>
      </c>
      <c r="H515" s="4">
        <v>1</v>
      </c>
      <c r="I515" s="4">
        <v>1</v>
      </c>
      <c r="J515" s="4">
        <v>1</v>
      </c>
      <c r="K515" s="4" t="s">
        <v>1130</v>
      </c>
      <c r="L515" s="4" t="s">
        <v>1142</v>
      </c>
      <c r="M515" s="4" t="s">
        <v>41</v>
      </c>
      <c r="N515" s="4">
        <v>1</v>
      </c>
      <c r="O515" s="4">
        <v>989.51967999999999</v>
      </c>
      <c r="P515" s="4" t="s">
        <v>30</v>
      </c>
      <c r="Q515" s="4" t="s">
        <v>30</v>
      </c>
      <c r="R515" s="4">
        <v>7.6860000000000003E-4</v>
      </c>
      <c r="S515" s="4">
        <v>4.9579999999999997E-3</v>
      </c>
      <c r="T515" s="4">
        <v>1.76</v>
      </c>
    </row>
    <row r="516" spans="1:30" hidden="1" outlineLevel="1" collapsed="1" x14ac:dyDescent="0.2">
      <c r="A516" t="s">
        <v>41</v>
      </c>
      <c r="B516" s="4" t="s">
        <v>30</v>
      </c>
      <c r="C516" s="4" t="s">
        <v>1143</v>
      </c>
      <c r="D516" s="4" t="s">
        <v>41</v>
      </c>
      <c r="E516" s="4">
        <v>2.7269600000000001E-6</v>
      </c>
      <c r="F516" s="4">
        <v>9.4156000000000003E-4</v>
      </c>
      <c r="G516" s="4">
        <v>1</v>
      </c>
      <c r="H516" s="4">
        <v>1</v>
      </c>
      <c r="I516" s="4">
        <v>1</v>
      </c>
      <c r="J516" s="4">
        <v>3</v>
      </c>
      <c r="K516" s="4" t="s">
        <v>1130</v>
      </c>
      <c r="L516" s="4" t="s">
        <v>1144</v>
      </c>
      <c r="M516" s="4" t="s">
        <v>41</v>
      </c>
      <c r="N516" s="4">
        <v>1</v>
      </c>
      <c r="O516" s="4">
        <v>1888.0763099999999</v>
      </c>
      <c r="P516" s="4" t="s">
        <v>30</v>
      </c>
      <c r="Q516" s="4" t="s">
        <v>30</v>
      </c>
      <c r="R516" s="4">
        <v>7.6860000000000003E-4</v>
      </c>
      <c r="S516" s="4">
        <v>7.9220000000000001E-7</v>
      </c>
      <c r="T516" s="4">
        <v>4.83</v>
      </c>
    </row>
    <row r="517" spans="1:30" hidden="1" outlineLevel="1" collapsed="1" x14ac:dyDescent="0.2">
      <c r="A517" t="s">
        <v>41</v>
      </c>
      <c r="B517" s="4" t="s">
        <v>30</v>
      </c>
      <c r="C517" s="4" t="s">
        <v>1145</v>
      </c>
      <c r="D517" s="4" t="s">
        <v>41</v>
      </c>
      <c r="E517" s="4">
        <v>9.1596899999999998E-4</v>
      </c>
      <c r="F517" s="4">
        <v>9.4156000000000003E-4</v>
      </c>
      <c r="G517" s="4">
        <v>1</v>
      </c>
      <c r="H517" s="4">
        <v>1</v>
      </c>
      <c r="I517" s="4">
        <v>1</v>
      </c>
      <c r="J517" s="4">
        <v>3</v>
      </c>
      <c r="K517" s="4" t="s">
        <v>1130</v>
      </c>
      <c r="L517" s="4" t="s">
        <v>1146</v>
      </c>
      <c r="M517" s="4" t="s">
        <v>41</v>
      </c>
      <c r="N517" s="4">
        <v>1</v>
      </c>
      <c r="O517" s="4">
        <v>1577.81044</v>
      </c>
      <c r="P517" s="4" t="s">
        <v>30</v>
      </c>
      <c r="Q517" s="4" t="s">
        <v>30</v>
      </c>
      <c r="R517" s="4">
        <v>7.6860000000000003E-4</v>
      </c>
      <c r="S517" s="4">
        <v>4.3760000000000001E-4</v>
      </c>
      <c r="T517" s="4">
        <v>2.41</v>
      </c>
    </row>
    <row r="518" spans="1:30" hidden="1" outlineLevel="1" collapsed="1" x14ac:dyDescent="0.2">
      <c r="A518" t="s">
        <v>41</v>
      </c>
      <c r="B518" s="4" t="s">
        <v>30</v>
      </c>
      <c r="C518" s="4" t="s">
        <v>1145</v>
      </c>
      <c r="D518" s="4" t="s">
        <v>346</v>
      </c>
      <c r="E518" s="4">
        <v>7.7982199999999998E-3</v>
      </c>
      <c r="F518" s="4">
        <v>9.4156000000000003E-4</v>
      </c>
      <c r="G518" s="4">
        <v>1</v>
      </c>
      <c r="H518" s="4">
        <v>1</v>
      </c>
      <c r="I518" s="4">
        <v>1</v>
      </c>
      <c r="J518" s="4">
        <v>3</v>
      </c>
      <c r="K518" s="4" t="s">
        <v>1130</v>
      </c>
      <c r="L518" s="4" t="s">
        <v>1146</v>
      </c>
      <c r="M518" s="4" t="s">
        <v>41</v>
      </c>
      <c r="N518" s="4">
        <v>1</v>
      </c>
      <c r="O518" s="4">
        <v>1593.8053500000001</v>
      </c>
      <c r="P518" s="4" t="s">
        <v>30</v>
      </c>
      <c r="Q518" s="4" t="s">
        <v>30</v>
      </c>
      <c r="R518" s="4">
        <v>7.6860000000000003E-4</v>
      </c>
      <c r="S518" s="4">
        <v>4.4660000000000004E-3</v>
      </c>
      <c r="T518" s="4">
        <v>2.11</v>
      </c>
    </row>
    <row r="519" spans="1:30" hidden="1" outlineLevel="1" collapsed="1" x14ac:dyDescent="0.2">
      <c r="A519" t="s">
        <v>41</v>
      </c>
      <c r="B519" s="4" t="s">
        <v>30</v>
      </c>
      <c r="C519" s="4" t="s">
        <v>1147</v>
      </c>
      <c r="D519" s="4" t="s">
        <v>41</v>
      </c>
      <c r="E519" s="4">
        <v>7.5353699999999996E-3</v>
      </c>
      <c r="F519" s="4">
        <v>9.4156000000000003E-4</v>
      </c>
      <c r="G519" s="4">
        <v>1</v>
      </c>
      <c r="H519" s="4">
        <v>1</v>
      </c>
      <c r="I519" s="4">
        <v>1</v>
      </c>
      <c r="J519" s="4">
        <v>4</v>
      </c>
      <c r="K519" s="4" t="s">
        <v>1130</v>
      </c>
      <c r="L519" s="4" t="s">
        <v>1148</v>
      </c>
      <c r="M519" s="4" t="s">
        <v>41</v>
      </c>
      <c r="N519" s="4">
        <v>0</v>
      </c>
      <c r="O519" s="4">
        <v>1406.68451</v>
      </c>
      <c r="P519" s="4" t="s">
        <v>30</v>
      </c>
      <c r="Q519" s="4" t="s">
        <v>30</v>
      </c>
      <c r="R519" s="4">
        <v>7.6860000000000003E-4</v>
      </c>
      <c r="S519" s="4">
        <v>4.2989999999999999E-3</v>
      </c>
      <c r="T519" s="4">
        <v>2.1800000000000002</v>
      </c>
    </row>
    <row r="520" spans="1:30" hidden="1" outlineLevel="1" collapsed="1" x14ac:dyDescent="0.2">
      <c r="A520" t="s">
        <v>41</v>
      </c>
      <c r="B520" s="4" t="s">
        <v>30</v>
      </c>
      <c r="C520" s="4" t="s">
        <v>1147</v>
      </c>
      <c r="D520" s="4" t="s">
        <v>127</v>
      </c>
      <c r="E520" s="4">
        <v>5.5489900000000002E-2</v>
      </c>
      <c r="F520" s="4">
        <v>3.95853E-3</v>
      </c>
      <c r="G520" s="4">
        <v>1</v>
      </c>
      <c r="H520" s="4">
        <v>1</v>
      </c>
      <c r="I520" s="4">
        <v>1</v>
      </c>
      <c r="J520" s="4">
        <v>1</v>
      </c>
      <c r="K520" s="4" t="s">
        <v>1130</v>
      </c>
      <c r="L520" s="4" t="s">
        <v>1148</v>
      </c>
      <c r="M520" s="4" t="s">
        <v>41</v>
      </c>
      <c r="N520" s="4">
        <v>0</v>
      </c>
      <c r="O520" s="4">
        <v>1422.6794199999999</v>
      </c>
      <c r="P520" s="4" t="s">
        <v>30</v>
      </c>
      <c r="Q520" s="4" t="s">
        <v>30</v>
      </c>
      <c r="R520" s="4">
        <v>3.026E-3</v>
      </c>
      <c r="S520" s="4">
        <v>3.7810000000000003E-2</v>
      </c>
      <c r="T520" s="4">
        <v>1.73</v>
      </c>
    </row>
    <row r="521" spans="1:30" hidden="1" outlineLevel="1" collapsed="1" x14ac:dyDescent="0.2">
      <c r="A521" t="s">
        <v>41</v>
      </c>
      <c r="B521" s="4" t="s">
        <v>30</v>
      </c>
      <c r="C521" s="4" t="s">
        <v>1149</v>
      </c>
      <c r="D521" s="4" t="s">
        <v>41</v>
      </c>
      <c r="E521" s="4">
        <v>7.4954300000000001E-2</v>
      </c>
      <c r="F521" s="4">
        <v>4.8908199999999997E-3</v>
      </c>
      <c r="G521" s="4">
        <v>1</v>
      </c>
      <c r="H521" s="4">
        <v>1</v>
      </c>
      <c r="I521" s="4">
        <v>1</v>
      </c>
      <c r="J521" s="4">
        <v>1</v>
      </c>
      <c r="K521" s="4" t="s">
        <v>1130</v>
      </c>
      <c r="L521" s="4" t="s">
        <v>1150</v>
      </c>
      <c r="M521" s="4" t="s">
        <v>41</v>
      </c>
      <c r="N521" s="4">
        <v>0</v>
      </c>
      <c r="O521" s="4">
        <v>961.50612999999998</v>
      </c>
      <c r="P521" s="4" t="s">
        <v>30</v>
      </c>
      <c r="Q521" s="4" t="s">
        <v>30</v>
      </c>
      <c r="R521" s="4">
        <v>3.7160000000000001E-3</v>
      </c>
      <c r="S521" s="4">
        <v>5.2440000000000001E-2</v>
      </c>
      <c r="T521" s="4">
        <v>1.27</v>
      </c>
    </row>
    <row r="522" spans="1:30" hidden="1" outlineLevel="1" collapsed="1" x14ac:dyDescent="0.2">
      <c r="A522" t="s">
        <v>41</v>
      </c>
      <c r="B522" s="4" t="s">
        <v>30</v>
      </c>
      <c r="C522" s="4" t="s">
        <v>1151</v>
      </c>
      <c r="D522" s="4" t="s">
        <v>41</v>
      </c>
      <c r="E522" s="4">
        <v>9.4485200000000002E-3</v>
      </c>
      <c r="F522" s="4">
        <v>9.4156000000000003E-4</v>
      </c>
      <c r="G522" s="4">
        <v>1</v>
      </c>
      <c r="H522" s="4">
        <v>1</v>
      </c>
      <c r="I522" s="4">
        <v>1</v>
      </c>
      <c r="J522" s="4">
        <v>3</v>
      </c>
      <c r="K522" s="4" t="s">
        <v>1130</v>
      </c>
      <c r="L522" s="4" t="s">
        <v>1152</v>
      </c>
      <c r="M522" s="4" t="s">
        <v>41</v>
      </c>
      <c r="N522" s="4">
        <v>2</v>
      </c>
      <c r="O522" s="4">
        <v>1733.91155</v>
      </c>
      <c r="P522" s="4" t="s">
        <v>30</v>
      </c>
      <c r="Q522" s="4" t="s">
        <v>30</v>
      </c>
      <c r="R522" s="4">
        <v>7.6860000000000003E-4</v>
      </c>
      <c r="S522" s="4">
        <v>5.4749999999999998E-3</v>
      </c>
      <c r="T522" s="4">
        <v>2.4</v>
      </c>
    </row>
    <row r="523" spans="1:30" hidden="1" outlineLevel="1" collapsed="1" x14ac:dyDescent="0.2">
      <c r="A523" t="s">
        <v>41</v>
      </c>
      <c r="B523" s="4" t="s">
        <v>30</v>
      </c>
      <c r="C523" s="4" t="s">
        <v>1151</v>
      </c>
      <c r="D523" s="4" t="s">
        <v>189</v>
      </c>
      <c r="E523" s="4">
        <v>4.2346199999999997E-3</v>
      </c>
      <c r="F523" s="4">
        <v>9.4156000000000003E-4</v>
      </c>
      <c r="G523" s="4">
        <v>1</v>
      </c>
      <c r="H523" s="4">
        <v>1</v>
      </c>
      <c r="I523" s="4">
        <v>1</v>
      </c>
      <c r="J523" s="4">
        <v>3</v>
      </c>
      <c r="K523" s="4" t="s">
        <v>1130</v>
      </c>
      <c r="L523" s="4" t="s">
        <v>1152</v>
      </c>
      <c r="M523" s="4" t="s">
        <v>41</v>
      </c>
      <c r="N523" s="4">
        <v>2</v>
      </c>
      <c r="O523" s="4">
        <v>1749.9064599999999</v>
      </c>
      <c r="P523" s="4" t="s">
        <v>30</v>
      </c>
      <c r="Q523" s="4" t="s">
        <v>30</v>
      </c>
      <c r="R523" s="4">
        <v>7.6860000000000003E-4</v>
      </c>
      <c r="S523" s="4">
        <v>2.2989999999999998E-3</v>
      </c>
      <c r="T523" s="4">
        <v>1.65</v>
      </c>
    </row>
    <row r="524" spans="1:30" hidden="1" outlineLevel="1" collapsed="1" x14ac:dyDescent="0.2">
      <c r="A524" t="s">
        <v>41</v>
      </c>
      <c r="B524" s="4" t="s">
        <v>30</v>
      </c>
      <c r="C524" s="4" t="s">
        <v>1153</v>
      </c>
      <c r="D524" s="4" t="s">
        <v>41</v>
      </c>
      <c r="E524" s="4">
        <v>5.3297200000000003E-2</v>
      </c>
      <c r="F524" s="4">
        <v>3.95853E-3</v>
      </c>
      <c r="G524" s="4">
        <v>1</v>
      </c>
      <c r="H524" s="4">
        <v>1</v>
      </c>
      <c r="I524" s="4">
        <v>1</v>
      </c>
      <c r="J524" s="4">
        <v>1</v>
      </c>
      <c r="K524" s="4" t="s">
        <v>1130</v>
      </c>
      <c r="L524" s="4" t="s">
        <v>1154</v>
      </c>
      <c r="M524" s="4" t="s">
        <v>41</v>
      </c>
      <c r="N524" s="4">
        <v>0</v>
      </c>
      <c r="O524" s="4">
        <v>1981.02098</v>
      </c>
      <c r="P524" s="4" t="s">
        <v>30</v>
      </c>
      <c r="Q524" s="4" t="s">
        <v>30</v>
      </c>
      <c r="R524" s="4">
        <v>3.026E-3</v>
      </c>
      <c r="S524" s="4">
        <v>3.6170000000000001E-2</v>
      </c>
      <c r="T524" s="4">
        <v>2.21</v>
      </c>
    </row>
    <row r="525" spans="1:30" hidden="1" outlineLevel="1" collapsed="1" x14ac:dyDescent="0.2">
      <c r="A525" t="s">
        <v>41</v>
      </c>
      <c r="B525" s="4" t="s">
        <v>30</v>
      </c>
      <c r="C525" s="4" t="s">
        <v>1155</v>
      </c>
      <c r="D525" s="4" t="s">
        <v>41</v>
      </c>
      <c r="E525" s="4">
        <v>1.06017E-4</v>
      </c>
      <c r="F525" s="4">
        <v>9.4156000000000003E-4</v>
      </c>
      <c r="G525" s="4">
        <v>1</v>
      </c>
      <c r="H525" s="4">
        <v>1</v>
      </c>
      <c r="I525" s="4">
        <v>1</v>
      </c>
      <c r="J525" s="4">
        <v>1</v>
      </c>
      <c r="K525" s="4" t="s">
        <v>1130</v>
      </c>
      <c r="L525" s="4" t="s">
        <v>1156</v>
      </c>
      <c r="M525" s="4" t="s">
        <v>41</v>
      </c>
      <c r="N525" s="4">
        <v>0</v>
      </c>
      <c r="O525" s="4">
        <v>1850.8667700000001</v>
      </c>
      <c r="P525" s="4" t="s">
        <v>30</v>
      </c>
      <c r="Q525" s="4" t="s">
        <v>30</v>
      </c>
      <c r="R525" s="4">
        <v>7.6860000000000003E-4</v>
      </c>
      <c r="S525" s="4">
        <v>4.21E-5</v>
      </c>
      <c r="T525" s="4">
        <v>4.25</v>
      </c>
    </row>
    <row r="526" spans="1:30" collapsed="1" x14ac:dyDescent="0.2">
      <c r="A526" s="3" t="s">
        <v>30</v>
      </c>
      <c r="B526" s="3" t="s">
        <v>31</v>
      </c>
      <c r="C526" s="3" t="s">
        <v>1157</v>
      </c>
      <c r="D526" s="3" t="s">
        <v>1158</v>
      </c>
      <c r="E526" s="3">
        <v>0</v>
      </c>
      <c r="F526" s="3">
        <v>44.112000000000002</v>
      </c>
      <c r="G526" s="3">
        <v>28</v>
      </c>
      <c r="H526" s="3">
        <v>16</v>
      </c>
      <c r="I526" s="3">
        <v>16</v>
      </c>
      <c r="J526" s="3">
        <v>21</v>
      </c>
      <c r="K526" s="3">
        <v>16</v>
      </c>
      <c r="L526" s="3">
        <v>577</v>
      </c>
      <c r="M526" s="3">
        <v>64.3</v>
      </c>
      <c r="N526" s="3">
        <v>5.97</v>
      </c>
      <c r="O526" s="3">
        <v>33.43</v>
      </c>
      <c r="P526" s="3">
        <v>16</v>
      </c>
      <c r="Q526" s="3" t="s">
        <v>1159</v>
      </c>
      <c r="R526" s="3" t="s">
        <v>1160</v>
      </c>
      <c r="S526" s="3" t="s">
        <v>1161</v>
      </c>
      <c r="T526" s="3" t="s">
        <v>1162</v>
      </c>
      <c r="U526" s="3" t="s">
        <v>1163</v>
      </c>
      <c r="V526" s="3" t="s">
        <v>1157</v>
      </c>
      <c r="W526" s="3" t="s">
        <v>1164</v>
      </c>
      <c r="X526" s="3" t="s">
        <v>1165</v>
      </c>
      <c r="Y526" s="3" t="s">
        <v>41</v>
      </c>
      <c r="Z526" s="3" t="s">
        <v>41</v>
      </c>
      <c r="AA526" s="3">
        <v>0</v>
      </c>
      <c r="AB526" s="3" t="s">
        <v>30</v>
      </c>
      <c r="AC526" s="3">
        <v>1</v>
      </c>
      <c r="AD526" s="3" t="s">
        <v>41</v>
      </c>
    </row>
    <row r="527" spans="1:30" hidden="1" outlineLevel="1" collapsed="1" x14ac:dyDescent="0.2">
      <c r="A527" t="s">
        <v>41</v>
      </c>
      <c r="B527" s="2" t="s">
        <v>43</v>
      </c>
      <c r="C527" s="2" t="s">
        <v>44</v>
      </c>
      <c r="D527" s="2" t="s">
        <v>29</v>
      </c>
      <c r="E527" s="2" t="s">
        <v>45</v>
      </c>
      <c r="F527" s="2" t="s">
        <v>46</v>
      </c>
      <c r="G527" s="2" t="s">
        <v>28</v>
      </c>
      <c r="H527" s="2" t="s">
        <v>47</v>
      </c>
      <c r="I527" s="2" t="s">
        <v>8</v>
      </c>
      <c r="J527" s="2" t="s">
        <v>9</v>
      </c>
      <c r="K527" s="2" t="s">
        <v>48</v>
      </c>
      <c r="L527" s="2" t="s">
        <v>49</v>
      </c>
      <c r="M527" s="2" t="s">
        <v>50</v>
      </c>
      <c r="N527" s="2" t="s">
        <v>51</v>
      </c>
      <c r="O527" s="2" t="s">
        <v>52</v>
      </c>
      <c r="P527" s="2" t="s">
        <v>27</v>
      </c>
      <c r="Q527" s="2" t="s">
        <v>53</v>
      </c>
      <c r="R527" s="2" t="s">
        <v>54</v>
      </c>
      <c r="S527" s="2" t="s">
        <v>55</v>
      </c>
      <c r="T527" s="2" t="s">
        <v>56</v>
      </c>
    </row>
    <row r="528" spans="1:30" hidden="1" outlineLevel="1" collapsed="1" x14ac:dyDescent="0.2">
      <c r="A528" t="s">
        <v>41</v>
      </c>
      <c r="B528" s="4" t="s">
        <v>30</v>
      </c>
      <c r="C528" s="4" t="s">
        <v>1166</v>
      </c>
      <c r="D528" s="4" t="s">
        <v>41</v>
      </c>
      <c r="E528" s="4">
        <v>2.46732E-4</v>
      </c>
      <c r="F528" s="4">
        <v>9.4156000000000003E-4</v>
      </c>
      <c r="G528" s="4">
        <v>1</v>
      </c>
      <c r="H528" s="4">
        <v>1</v>
      </c>
      <c r="I528" s="4">
        <v>1</v>
      </c>
      <c r="J528" s="4">
        <v>2</v>
      </c>
      <c r="K528" s="4" t="s">
        <v>1157</v>
      </c>
      <c r="L528" s="4" t="s">
        <v>1167</v>
      </c>
      <c r="M528" s="4" t="s">
        <v>41</v>
      </c>
      <c r="N528" s="4">
        <v>1</v>
      </c>
      <c r="O528" s="4">
        <v>1502.8325500000001</v>
      </c>
      <c r="P528" s="4" t="s">
        <v>30</v>
      </c>
      <c r="Q528" s="4" t="s">
        <v>30</v>
      </c>
      <c r="R528" s="4">
        <v>7.6860000000000003E-4</v>
      </c>
      <c r="S528" s="4">
        <v>1.047E-4</v>
      </c>
      <c r="T528" s="4">
        <v>2.97</v>
      </c>
    </row>
    <row r="529" spans="1:30" hidden="1" outlineLevel="1" collapsed="1" x14ac:dyDescent="0.2">
      <c r="A529" t="s">
        <v>41</v>
      </c>
      <c r="B529" s="4" t="s">
        <v>30</v>
      </c>
      <c r="C529" s="4" t="s">
        <v>1168</v>
      </c>
      <c r="D529" s="4" t="s">
        <v>41</v>
      </c>
      <c r="E529" s="4">
        <v>3.8028199999999998E-2</v>
      </c>
      <c r="F529" s="4">
        <v>1.57544E-3</v>
      </c>
      <c r="G529" s="4">
        <v>1</v>
      </c>
      <c r="H529" s="4">
        <v>1</v>
      </c>
      <c r="I529" s="4">
        <v>1</v>
      </c>
      <c r="J529" s="4">
        <v>1</v>
      </c>
      <c r="K529" s="4" t="s">
        <v>1157</v>
      </c>
      <c r="L529" s="4" t="s">
        <v>1169</v>
      </c>
      <c r="M529" s="4" t="s">
        <v>41</v>
      </c>
      <c r="N529" s="4">
        <v>2</v>
      </c>
      <c r="O529" s="4">
        <v>2539.4718699999999</v>
      </c>
      <c r="P529" s="4" t="s">
        <v>30</v>
      </c>
      <c r="Q529" s="4" t="s">
        <v>30</v>
      </c>
      <c r="R529" s="4">
        <v>1.245E-3</v>
      </c>
      <c r="S529" s="4">
        <v>2.5000000000000001E-2</v>
      </c>
      <c r="T529" s="4">
        <v>1.82</v>
      </c>
    </row>
    <row r="530" spans="1:30" hidden="1" outlineLevel="1" collapsed="1" x14ac:dyDescent="0.2">
      <c r="A530" t="s">
        <v>41</v>
      </c>
      <c r="B530" s="4" t="s">
        <v>30</v>
      </c>
      <c r="C530" s="4" t="s">
        <v>1170</v>
      </c>
      <c r="D530" s="4" t="s">
        <v>41</v>
      </c>
      <c r="E530" s="4">
        <v>2.2679999999999999E-2</v>
      </c>
      <c r="F530" s="4">
        <v>9.4156000000000003E-4</v>
      </c>
      <c r="G530" s="4">
        <v>1</v>
      </c>
      <c r="H530" s="4">
        <v>1</v>
      </c>
      <c r="I530" s="4">
        <v>1</v>
      </c>
      <c r="J530" s="4">
        <v>2</v>
      </c>
      <c r="K530" s="4" t="s">
        <v>1157</v>
      </c>
      <c r="L530" s="4" t="s">
        <v>1171</v>
      </c>
      <c r="M530" s="4" t="s">
        <v>41</v>
      </c>
      <c r="N530" s="4">
        <v>0</v>
      </c>
      <c r="O530" s="4">
        <v>1488.7176400000001</v>
      </c>
      <c r="P530" s="4" t="s">
        <v>30</v>
      </c>
      <c r="Q530" s="4" t="s">
        <v>30</v>
      </c>
      <c r="R530" s="4">
        <v>7.6860000000000003E-4</v>
      </c>
      <c r="S530" s="4">
        <v>1.4239999999999999E-2</v>
      </c>
      <c r="T530" s="4">
        <v>2.0699999999999998</v>
      </c>
    </row>
    <row r="531" spans="1:30" hidden="1" outlineLevel="1" collapsed="1" x14ac:dyDescent="0.2">
      <c r="A531" t="s">
        <v>41</v>
      </c>
      <c r="B531" s="4" t="s">
        <v>30</v>
      </c>
      <c r="C531" s="4" t="s">
        <v>1172</v>
      </c>
      <c r="D531" s="4" t="s">
        <v>41</v>
      </c>
      <c r="E531" s="4">
        <v>1.2562199999999999E-3</v>
      </c>
      <c r="F531" s="4">
        <v>9.4156000000000003E-4</v>
      </c>
      <c r="G531" s="4">
        <v>1</v>
      </c>
      <c r="H531" s="4">
        <v>1</v>
      </c>
      <c r="I531" s="4">
        <v>1</v>
      </c>
      <c r="J531" s="4">
        <v>2</v>
      </c>
      <c r="K531" s="4" t="s">
        <v>1157</v>
      </c>
      <c r="L531" s="4" t="s">
        <v>1173</v>
      </c>
      <c r="M531" s="4" t="s">
        <v>41</v>
      </c>
      <c r="N531" s="4">
        <v>1</v>
      </c>
      <c r="O531" s="4">
        <v>2077.05602</v>
      </c>
      <c r="P531" s="4" t="s">
        <v>30</v>
      </c>
      <c r="Q531" s="4" t="s">
        <v>30</v>
      </c>
      <c r="R531" s="4">
        <v>7.6860000000000003E-4</v>
      </c>
      <c r="S531" s="4">
        <v>6.154E-4</v>
      </c>
      <c r="T531" s="4">
        <v>3.42</v>
      </c>
    </row>
    <row r="532" spans="1:30" hidden="1" outlineLevel="1" collapsed="1" x14ac:dyDescent="0.2">
      <c r="A532" t="s">
        <v>41</v>
      </c>
      <c r="B532" s="4" t="s">
        <v>30</v>
      </c>
      <c r="C532" s="4" t="s">
        <v>1174</v>
      </c>
      <c r="D532" s="4" t="s">
        <v>41</v>
      </c>
      <c r="E532" s="4">
        <v>3.5535799999999999E-2</v>
      </c>
      <c r="F532" s="4">
        <v>1.57544E-3</v>
      </c>
      <c r="G532" s="4">
        <v>1</v>
      </c>
      <c r="H532" s="4">
        <v>1</v>
      </c>
      <c r="I532" s="4">
        <v>1</v>
      </c>
      <c r="J532" s="4">
        <v>1</v>
      </c>
      <c r="K532" s="4" t="s">
        <v>1157</v>
      </c>
      <c r="L532" s="4" t="s">
        <v>1175</v>
      </c>
      <c r="M532" s="4" t="s">
        <v>41</v>
      </c>
      <c r="N532" s="4">
        <v>2</v>
      </c>
      <c r="O532" s="4">
        <v>1668.9252200000001</v>
      </c>
      <c r="P532" s="4" t="s">
        <v>30</v>
      </c>
      <c r="Q532" s="4" t="s">
        <v>30</v>
      </c>
      <c r="R532" s="4">
        <v>1.245E-3</v>
      </c>
      <c r="S532" s="4">
        <v>2.325E-2</v>
      </c>
      <c r="T532" s="4">
        <v>1.91</v>
      </c>
    </row>
    <row r="533" spans="1:30" hidden="1" outlineLevel="1" collapsed="1" x14ac:dyDescent="0.2">
      <c r="A533" t="s">
        <v>41</v>
      </c>
      <c r="B533" s="4" t="s">
        <v>30</v>
      </c>
      <c r="C533" s="4" t="s">
        <v>1176</v>
      </c>
      <c r="D533" s="4" t="s">
        <v>41</v>
      </c>
      <c r="E533" s="4">
        <v>2.2679999999999999E-2</v>
      </c>
      <c r="F533" s="4">
        <v>9.4156000000000003E-4</v>
      </c>
      <c r="G533" s="4">
        <v>1</v>
      </c>
      <c r="H533" s="4">
        <v>1</v>
      </c>
      <c r="I533" s="4">
        <v>1</v>
      </c>
      <c r="J533" s="4">
        <v>1</v>
      </c>
      <c r="K533" s="4" t="s">
        <v>1157</v>
      </c>
      <c r="L533" s="4" t="s">
        <v>1177</v>
      </c>
      <c r="M533" s="4" t="s">
        <v>41</v>
      </c>
      <c r="N533" s="4">
        <v>2</v>
      </c>
      <c r="O533" s="4">
        <v>2324.1517100000001</v>
      </c>
      <c r="P533" s="4" t="s">
        <v>30</v>
      </c>
      <c r="Q533" s="4" t="s">
        <v>30</v>
      </c>
      <c r="R533" s="4">
        <v>7.6860000000000003E-4</v>
      </c>
      <c r="S533" s="4">
        <v>1.422E-2</v>
      </c>
      <c r="T533" s="4">
        <v>4.2</v>
      </c>
    </row>
    <row r="534" spans="1:30" hidden="1" outlineLevel="1" collapsed="1" x14ac:dyDescent="0.2">
      <c r="A534" t="s">
        <v>41</v>
      </c>
      <c r="B534" s="4" t="s">
        <v>30</v>
      </c>
      <c r="C534" s="4" t="s">
        <v>1178</v>
      </c>
      <c r="D534" s="4" t="s">
        <v>41</v>
      </c>
      <c r="E534" s="4">
        <v>1.2174600000000001E-2</v>
      </c>
      <c r="F534" s="4">
        <v>9.4156000000000003E-4</v>
      </c>
      <c r="G534" s="4">
        <v>1</v>
      </c>
      <c r="H534" s="4">
        <v>1</v>
      </c>
      <c r="I534" s="4">
        <v>1</v>
      </c>
      <c r="J534" s="4">
        <v>1</v>
      </c>
      <c r="K534" s="4" t="s">
        <v>1157</v>
      </c>
      <c r="L534" s="4" t="s">
        <v>1179</v>
      </c>
      <c r="M534" s="4" t="s">
        <v>41</v>
      </c>
      <c r="N534" s="4">
        <v>2</v>
      </c>
      <c r="O534" s="4">
        <v>1875.0222000000001</v>
      </c>
      <c r="P534" s="4" t="s">
        <v>30</v>
      </c>
      <c r="Q534" s="4" t="s">
        <v>30</v>
      </c>
      <c r="R534" s="4">
        <v>7.6860000000000003E-4</v>
      </c>
      <c r="S534" s="4">
        <v>7.2290000000000002E-3</v>
      </c>
      <c r="T534" s="4">
        <v>1.98</v>
      </c>
    </row>
    <row r="535" spans="1:30" hidden="1" outlineLevel="1" collapsed="1" x14ac:dyDescent="0.2">
      <c r="A535" t="s">
        <v>41</v>
      </c>
      <c r="B535" s="4" t="s">
        <v>30</v>
      </c>
      <c r="C535" s="4" t="s">
        <v>1180</v>
      </c>
      <c r="D535" s="4" t="s">
        <v>382</v>
      </c>
      <c r="E535" s="4">
        <v>2.4504399999999998E-4</v>
      </c>
      <c r="F535" s="4">
        <v>9.4156000000000003E-4</v>
      </c>
      <c r="G535" s="4">
        <v>1</v>
      </c>
      <c r="H535" s="4">
        <v>1</v>
      </c>
      <c r="I535" s="4">
        <v>1</v>
      </c>
      <c r="J535" s="4">
        <v>2</v>
      </c>
      <c r="K535" s="4" t="s">
        <v>1157</v>
      </c>
      <c r="L535" s="4" t="s">
        <v>1181</v>
      </c>
      <c r="M535" s="4" t="s">
        <v>41</v>
      </c>
      <c r="N535" s="4">
        <v>0</v>
      </c>
      <c r="O535" s="4">
        <v>1676.7624800000001</v>
      </c>
      <c r="P535" s="4" t="s">
        <v>30</v>
      </c>
      <c r="Q535" s="4" t="s">
        <v>30</v>
      </c>
      <c r="R535" s="4">
        <v>7.6860000000000003E-4</v>
      </c>
      <c r="S535" s="4">
        <v>1.0399999999999999E-4</v>
      </c>
      <c r="T535" s="4">
        <v>2.57</v>
      </c>
    </row>
    <row r="536" spans="1:30" hidden="1" outlineLevel="1" collapsed="1" x14ac:dyDescent="0.2">
      <c r="A536" t="s">
        <v>41</v>
      </c>
      <c r="B536" s="4" t="s">
        <v>30</v>
      </c>
      <c r="C536" s="4" t="s">
        <v>1182</v>
      </c>
      <c r="D536" s="4" t="s">
        <v>41</v>
      </c>
      <c r="E536" s="4">
        <v>1.32172E-2</v>
      </c>
      <c r="F536" s="4">
        <v>9.4156000000000003E-4</v>
      </c>
      <c r="G536" s="4">
        <v>1</v>
      </c>
      <c r="H536" s="4">
        <v>1</v>
      </c>
      <c r="I536" s="4">
        <v>1</v>
      </c>
      <c r="J536" s="4">
        <v>1</v>
      </c>
      <c r="K536" s="4" t="s">
        <v>1157</v>
      </c>
      <c r="L536" s="4" t="s">
        <v>1183</v>
      </c>
      <c r="M536" s="4" t="s">
        <v>41</v>
      </c>
      <c r="N536" s="4">
        <v>2</v>
      </c>
      <c r="O536" s="4">
        <v>1630.92752</v>
      </c>
      <c r="P536" s="4" t="s">
        <v>30</v>
      </c>
      <c r="Q536" s="4" t="s">
        <v>30</v>
      </c>
      <c r="R536" s="4">
        <v>7.6860000000000003E-4</v>
      </c>
      <c r="S536" s="4">
        <v>7.9389999999999999E-3</v>
      </c>
      <c r="T536" s="4">
        <v>2.4900000000000002</v>
      </c>
    </row>
    <row r="537" spans="1:30" hidden="1" outlineLevel="1" collapsed="1" x14ac:dyDescent="0.2">
      <c r="A537" t="s">
        <v>41</v>
      </c>
      <c r="B537" s="4" t="s">
        <v>30</v>
      </c>
      <c r="C537" s="4" t="s">
        <v>1184</v>
      </c>
      <c r="D537" s="4" t="s">
        <v>41</v>
      </c>
      <c r="E537" s="4">
        <v>4.6297899999999999E-3</v>
      </c>
      <c r="F537" s="4">
        <v>9.4156000000000003E-4</v>
      </c>
      <c r="G537" s="4">
        <v>1</v>
      </c>
      <c r="H537" s="4">
        <v>1</v>
      </c>
      <c r="I537" s="4">
        <v>1</v>
      </c>
      <c r="J537" s="4">
        <v>1</v>
      </c>
      <c r="K537" s="4" t="s">
        <v>1157</v>
      </c>
      <c r="L537" s="4" t="s">
        <v>1185</v>
      </c>
      <c r="M537" s="4" t="s">
        <v>41</v>
      </c>
      <c r="N537" s="4">
        <v>1</v>
      </c>
      <c r="O537" s="4">
        <v>1397.76097</v>
      </c>
      <c r="P537" s="4" t="s">
        <v>30</v>
      </c>
      <c r="Q537" s="4" t="s">
        <v>30</v>
      </c>
      <c r="R537" s="4">
        <v>7.6860000000000003E-4</v>
      </c>
      <c r="S537" s="4">
        <v>2.5360000000000001E-3</v>
      </c>
      <c r="T537" s="4">
        <v>2.11</v>
      </c>
    </row>
    <row r="538" spans="1:30" hidden="1" outlineLevel="1" collapsed="1" x14ac:dyDescent="0.2">
      <c r="A538" t="s">
        <v>41</v>
      </c>
      <c r="B538" s="4" t="s">
        <v>30</v>
      </c>
      <c r="C538" s="4" t="s">
        <v>1186</v>
      </c>
      <c r="D538" s="4" t="s">
        <v>41</v>
      </c>
      <c r="E538" s="4">
        <v>2.4951600000000001E-2</v>
      </c>
      <c r="F538" s="4">
        <v>9.4156000000000003E-4</v>
      </c>
      <c r="G538" s="4">
        <v>1</v>
      </c>
      <c r="H538" s="4">
        <v>1</v>
      </c>
      <c r="I538" s="4">
        <v>1</v>
      </c>
      <c r="J538" s="4">
        <v>2</v>
      </c>
      <c r="K538" s="4" t="s">
        <v>1157</v>
      </c>
      <c r="L538" s="4" t="s">
        <v>1187</v>
      </c>
      <c r="M538" s="4" t="s">
        <v>41</v>
      </c>
      <c r="N538" s="4">
        <v>0</v>
      </c>
      <c r="O538" s="4">
        <v>946.45635000000004</v>
      </c>
      <c r="P538" s="4" t="s">
        <v>30</v>
      </c>
      <c r="Q538" s="4" t="s">
        <v>30</v>
      </c>
      <c r="R538" s="4">
        <v>7.6860000000000003E-4</v>
      </c>
      <c r="S538" s="4">
        <v>1.5740000000000001E-2</v>
      </c>
      <c r="T538" s="4">
        <v>1.25</v>
      </c>
    </row>
    <row r="539" spans="1:30" hidden="1" outlineLevel="1" collapsed="1" x14ac:dyDescent="0.2">
      <c r="A539" t="s">
        <v>41</v>
      </c>
      <c r="B539" s="4" t="s">
        <v>30</v>
      </c>
      <c r="C539" s="4" t="s">
        <v>1188</v>
      </c>
      <c r="D539" s="4" t="s">
        <v>41</v>
      </c>
      <c r="E539" s="4">
        <v>2.7076800000000002E-2</v>
      </c>
      <c r="F539" s="4">
        <v>1.57544E-3</v>
      </c>
      <c r="G539" s="4">
        <v>1</v>
      </c>
      <c r="H539" s="4">
        <v>1</v>
      </c>
      <c r="I539" s="4">
        <v>1</v>
      </c>
      <c r="J539" s="4">
        <v>1</v>
      </c>
      <c r="K539" s="4" t="s">
        <v>1157</v>
      </c>
      <c r="L539" s="4" t="s">
        <v>1189</v>
      </c>
      <c r="M539" s="4" t="s">
        <v>41</v>
      </c>
      <c r="N539" s="4">
        <v>1</v>
      </c>
      <c r="O539" s="4">
        <v>1997.16545</v>
      </c>
      <c r="P539" s="4" t="s">
        <v>30</v>
      </c>
      <c r="Q539" s="4" t="s">
        <v>30</v>
      </c>
      <c r="R539" s="4">
        <v>1.245E-3</v>
      </c>
      <c r="S539" s="4">
        <v>1.7299999999999999E-2</v>
      </c>
      <c r="T539" s="4">
        <v>2.2999999999999998</v>
      </c>
    </row>
    <row r="540" spans="1:30" hidden="1" outlineLevel="1" collapsed="1" x14ac:dyDescent="0.2">
      <c r="A540" t="s">
        <v>41</v>
      </c>
      <c r="B540" s="4" t="s">
        <v>30</v>
      </c>
      <c r="C540" s="4" t="s">
        <v>1190</v>
      </c>
      <c r="D540" s="4" t="s">
        <v>41</v>
      </c>
      <c r="E540" s="4">
        <v>2.92304E-3</v>
      </c>
      <c r="F540" s="4">
        <v>9.4156000000000003E-4</v>
      </c>
      <c r="G540" s="4">
        <v>1</v>
      </c>
      <c r="H540" s="4">
        <v>1</v>
      </c>
      <c r="I540" s="4">
        <v>1</v>
      </c>
      <c r="J540" s="4">
        <v>1</v>
      </c>
      <c r="K540" s="4" t="s">
        <v>1157</v>
      </c>
      <c r="L540" s="4" t="s">
        <v>1191</v>
      </c>
      <c r="M540" s="4" t="s">
        <v>41</v>
      </c>
      <c r="N540" s="4">
        <v>1</v>
      </c>
      <c r="O540" s="4">
        <v>1298.72876</v>
      </c>
      <c r="P540" s="4" t="s">
        <v>30</v>
      </c>
      <c r="Q540" s="4" t="s">
        <v>30</v>
      </c>
      <c r="R540" s="4">
        <v>7.6860000000000003E-4</v>
      </c>
      <c r="S540" s="4">
        <v>1.5349999999999999E-3</v>
      </c>
      <c r="T540" s="4">
        <v>2.87</v>
      </c>
    </row>
    <row r="541" spans="1:30" hidden="1" outlineLevel="1" collapsed="1" x14ac:dyDescent="0.2">
      <c r="A541" t="s">
        <v>41</v>
      </c>
      <c r="B541" s="4" t="s">
        <v>30</v>
      </c>
      <c r="C541" s="4" t="s">
        <v>1192</v>
      </c>
      <c r="D541" s="4" t="s">
        <v>41</v>
      </c>
      <c r="E541" s="4">
        <v>8.0150800000000008E-3</v>
      </c>
      <c r="F541" s="4">
        <v>9.4156000000000003E-4</v>
      </c>
      <c r="G541" s="4">
        <v>1</v>
      </c>
      <c r="H541" s="4">
        <v>1</v>
      </c>
      <c r="I541" s="4">
        <v>1</v>
      </c>
      <c r="J541" s="4">
        <v>1</v>
      </c>
      <c r="K541" s="4" t="s">
        <v>1157</v>
      </c>
      <c r="L541" s="4" t="s">
        <v>1193</v>
      </c>
      <c r="M541" s="4" t="s">
        <v>41</v>
      </c>
      <c r="N541" s="4">
        <v>0</v>
      </c>
      <c r="O541" s="4">
        <v>1142.6276499999999</v>
      </c>
      <c r="P541" s="4" t="s">
        <v>30</v>
      </c>
      <c r="Q541" s="4" t="s">
        <v>30</v>
      </c>
      <c r="R541" s="4">
        <v>7.6860000000000003E-4</v>
      </c>
      <c r="S541" s="4">
        <v>4.5859999999999998E-3</v>
      </c>
      <c r="T541" s="4">
        <v>1.75</v>
      </c>
    </row>
    <row r="542" spans="1:30" hidden="1" outlineLevel="1" collapsed="1" x14ac:dyDescent="0.2">
      <c r="A542" t="s">
        <v>41</v>
      </c>
      <c r="B542" s="4" t="s">
        <v>30</v>
      </c>
      <c r="C542" s="4" t="s">
        <v>1194</v>
      </c>
      <c r="D542" s="4" t="s">
        <v>41</v>
      </c>
      <c r="E542" s="4">
        <v>3.0880700000000001E-3</v>
      </c>
      <c r="F542" s="4">
        <v>9.4156000000000003E-4</v>
      </c>
      <c r="G542" s="4">
        <v>1</v>
      </c>
      <c r="H542" s="4">
        <v>1</v>
      </c>
      <c r="I542" s="4">
        <v>1</v>
      </c>
      <c r="J542" s="4">
        <v>1</v>
      </c>
      <c r="K542" s="4" t="s">
        <v>1157</v>
      </c>
      <c r="L542" s="4" t="s">
        <v>1195</v>
      </c>
      <c r="M542" s="4" t="s">
        <v>41</v>
      </c>
      <c r="N542" s="4">
        <v>0</v>
      </c>
      <c r="O542" s="4">
        <v>1913.8776700000001</v>
      </c>
      <c r="P542" s="4" t="s">
        <v>30</v>
      </c>
      <c r="Q542" s="4" t="s">
        <v>30</v>
      </c>
      <c r="R542" s="4">
        <v>7.6860000000000003E-4</v>
      </c>
      <c r="S542" s="4">
        <v>1.6310000000000001E-3</v>
      </c>
      <c r="T542" s="4">
        <v>2.33</v>
      </c>
    </row>
    <row r="543" spans="1:30" hidden="1" outlineLevel="1" collapsed="1" x14ac:dyDescent="0.2">
      <c r="A543" t="s">
        <v>41</v>
      </c>
      <c r="B543" s="4" t="s">
        <v>30</v>
      </c>
      <c r="C543" s="4" t="s">
        <v>1196</v>
      </c>
      <c r="D543" s="4" t="s">
        <v>41</v>
      </c>
      <c r="E543" s="4">
        <v>7.2023100000000007E-2</v>
      </c>
      <c r="F543" s="4">
        <v>4.8908199999999997E-3</v>
      </c>
      <c r="G543" s="4">
        <v>1</v>
      </c>
      <c r="H543" s="4">
        <v>1</v>
      </c>
      <c r="I543" s="4">
        <v>1</v>
      </c>
      <c r="J543" s="4">
        <v>1</v>
      </c>
      <c r="K543" s="4" t="s">
        <v>1157</v>
      </c>
      <c r="L543" s="4" t="s">
        <v>1197</v>
      </c>
      <c r="M543" s="4" t="s">
        <v>41</v>
      </c>
      <c r="N543" s="4">
        <v>1</v>
      </c>
      <c r="O543" s="4">
        <v>2041.97263</v>
      </c>
      <c r="P543" s="4" t="s">
        <v>30</v>
      </c>
      <c r="Q543" s="4" t="s">
        <v>30</v>
      </c>
      <c r="R543" s="4">
        <v>3.7160000000000001E-3</v>
      </c>
      <c r="S543" s="4">
        <v>5.033E-2</v>
      </c>
      <c r="T543" s="4">
        <v>2.04</v>
      </c>
    </row>
    <row r="544" spans="1:30" collapsed="1" x14ac:dyDescent="0.2">
      <c r="A544" s="3" t="s">
        <v>30</v>
      </c>
      <c r="B544" s="3" t="s">
        <v>31</v>
      </c>
      <c r="C544" s="3" t="s">
        <v>1198</v>
      </c>
      <c r="D544" s="3" t="s">
        <v>1199</v>
      </c>
      <c r="E544" s="3">
        <v>0</v>
      </c>
      <c r="F544" s="3">
        <v>43.62</v>
      </c>
      <c r="G544" s="3">
        <v>26</v>
      </c>
      <c r="H544" s="3">
        <v>16</v>
      </c>
      <c r="I544" s="3">
        <v>19</v>
      </c>
      <c r="J544" s="3">
        <v>21</v>
      </c>
      <c r="K544" s="3">
        <v>16</v>
      </c>
      <c r="L544" s="3">
        <v>709</v>
      </c>
      <c r="M544" s="3">
        <v>79.7</v>
      </c>
      <c r="N544" s="3">
        <v>8.6999999999999993</v>
      </c>
      <c r="O544" s="3">
        <v>33.729999999999997</v>
      </c>
      <c r="P544" s="3">
        <v>16</v>
      </c>
      <c r="Q544" s="3" t="s">
        <v>1200</v>
      </c>
      <c r="R544" s="3" t="s">
        <v>35</v>
      </c>
      <c r="S544" s="3" t="s">
        <v>1062</v>
      </c>
      <c r="T544" s="3" t="s">
        <v>1201</v>
      </c>
      <c r="U544" s="3" t="s">
        <v>1202</v>
      </c>
      <c r="V544" s="3" t="s">
        <v>1198</v>
      </c>
      <c r="W544" s="3" t="s">
        <v>1203</v>
      </c>
      <c r="X544" s="3" t="s">
        <v>1204</v>
      </c>
      <c r="Y544" s="3" t="s">
        <v>41</v>
      </c>
      <c r="Z544" s="3" t="s">
        <v>41</v>
      </c>
      <c r="AA544" s="3">
        <v>0</v>
      </c>
      <c r="AB544" s="3" t="s">
        <v>30</v>
      </c>
      <c r="AC544" s="3">
        <v>1</v>
      </c>
      <c r="AD544" s="3" t="s">
        <v>1205</v>
      </c>
    </row>
    <row r="545" spans="1:20" hidden="1" outlineLevel="1" collapsed="1" x14ac:dyDescent="0.2">
      <c r="A545" t="s">
        <v>41</v>
      </c>
      <c r="B545" s="2" t="s">
        <v>43</v>
      </c>
      <c r="C545" s="2" t="s">
        <v>44</v>
      </c>
      <c r="D545" s="2" t="s">
        <v>29</v>
      </c>
      <c r="E545" s="2" t="s">
        <v>45</v>
      </c>
      <c r="F545" s="2" t="s">
        <v>46</v>
      </c>
      <c r="G545" s="2" t="s">
        <v>28</v>
      </c>
      <c r="H545" s="2" t="s">
        <v>47</v>
      </c>
      <c r="I545" s="2" t="s">
        <v>8</v>
      </c>
      <c r="J545" s="2" t="s">
        <v>9</v>
      </c>
      <c r="K545" s="2" t="s">
        <v>48</v>
      </c>
      <c r="L545" s="2" t="s">
        <v>49</v>
      </c>
      <c r="M545" s="2" t="s">
        <v>50</v>
      </c>
      <c r="N545" s="2" t="s">
        <v>51</v>
      </c>
      <c r="O545" s="2" t="s">
        <v>52</v>
      </c>
      <c r="P545" s="2" t="s">
        <v>27</v>
      </c>
      <c r="Q545" s="2" t="s">
        <v>53</v>
      </c>
      <c r="R545" s="2" t="s">
        <v>54</v>
      </c>
      <c r="S545" s="2" t="s">
        <v>55</v>
      </c>
      <c r="T545" s="2" t="s">
        <v>56</v>
      </c>
    </row>
    <row r="546" spans="1:20" hidden="1" outlineLevel="1" collapsed="1" x14ac:dyDescent="0.2">
      <c r="A546" t="s">
        <v>41</v>
      </c>
      <c r="B546" s="4" t="s">
        <v>30</v>
      </c>
      <c r="C546" s="4" t="s">
        <v>1206</v>
      </c>
      <c r="D546" s="4" t="s">
        <v>41</v>
      </c>
      <c r="E546" s="4">
        <v>1.4312800000000001E-3</v>
      </c>
      <c r="F546" s="4">
        <v>9.4156000000000003E-4</v>
      </c>
      <c r="G546" s="4">
        <v>1</v>
      </c>
      <c r="H546" s="4">
        <v>1</v>
      </c>
      <c r="I546" s="4">
        <v>1</v>
      </c>
      <c r="J546" s="4">
        <v>1</v>
      </c>
      <c r="K546" s="4" t="s">
        <v>1198</v>
      </c>
      <c r="L546" s="4" t="s">
        <v>1207</v>
      </c>
      <c r="M546" s="4" t="s">
        <v>41</v>
      </c>
      <c r="N546" s="4">
        <v>0</v>
      </c>
      <c r="O546" s="4">
        <v>1354.6485</v>
      </c>
      <c r="P546" s="4" t="s">
        <v>30</v>
      </c>
      <c r="Q546" s="4" t="s">
        <v>30</v>
      </c>
      <c r="R546" s="4">
        <v>7.6860000000000003E-4</v>
      </c>
      <c r="S546" s="4">
        <v>7.0569999999999997E-4</v>
      </c>
      <c r="T546" s="4">
        <v>2.4500000000000002</v>
      </c>
    </row>
    <row r="547" spans="1:20" hidden="1" outlineLevel="1" collapsed="1" x14ac:dyDescent="0.2">
      <c r="A547" t="s">
        <v>41</v>
      </c>
      <c r="B547" s="4" t="s">
        <v>30</v>
      </c>
      <c r="C547" s="4" t="s">
        <v>1208</v>
      </c>
      <c r="D547" s="4" t="s">
        <v>41</v>
      </c>
      <c r="E547" s="4">
        <v>4.2931499999999999E-3</v>
      </c>
      <c r="F547" s="4">
        <v>9.4156000000000003E-4</v>
      </c>
      <c r="G547" s="4">
        <v>1</v>
      </c>
      <c r="H547" s="4">
        <v>1</v>
      </c>
      <c r="I547" s="4">
        <v>1</v>
      </c>
      <c r="J547" s="4">
        <v>1</v>
      </c>
      <c r="K547" s="4" t="s">
        <v>1198</v>
      </c>
      <c r="L547" s="4" t="s">
        <v>1209</v>
      </c>
      <c r="M547" s="4" t="s">
        <v>41</v>
      </c>
      <c r="N547" s="4">
        <v>1</v>
      </c>
      <c r="O547" s="4">
        <v>1724.8813500000001</v>
      </c>
      <c r="P547" s="4" t="s">
        <v>30</v>
      </c>
      <c r="Q547" s="4" t="s">
        <v>30</v>
      </c>
      <c r="R547" s="4">
        <v>7.6860000000000003E-4</v>
      </c>
      <c r="S547" s="4">
        <v>2.3370000000000001E-3</v>
      </c>
      <c r="T547" s="4">
        <v>2.64</v>
      </c>
    </row>
    <row r="548" spans="1:20" hidden="1" outlineLevel="1" collapsed="1" x14ac:dyDescent="0.2">
      <c r="A548" t="s">
        <v>41</v>
      </c>
      <c r="B548" s="4" t="s">
        <v>30</v>
      </c>
      <c r="C548" s="4" t="s">
        <v>1208</v>
      </c>
      <c r="D548" s="4" t="s">
        <v>1210</v>
      </c>
      <c r="E548" s="4">
        <v>5.22327E-2</v>
      </c>
      <c r="F548" s="4">
        <v>3.61743E-3</v>
      </c>
      <c r="G548" s="4">
        <v>1</v>
      </c>
      <c r="H548" s="4">
        <v>1</v>
      </c>
      <c r="I548" s="4">
        <v>1</v>
      </c>
      <c r="J548" s="4">
        <v>1</v>
      </c>
      <c r="K548" s="4" t="s">
        <v>1198</v>
      </c>
      <c r="L548" s="4" t="s">
        <v>1209</v>
      </c>
      <c r="M548" s="4" t="s">
        <v>1211</v>
      </c>
      <c r="N548" s="4">
        <v>1</v>
      </c>
      <c r="O548" s="4">
        <v>1804.8476800000001</v>
      </c>
      <c r="P548" s="4" t="s">
        <v>30</v>
      </c>
      <c r="Q548" s="4" t="s">
        <v>30</v>
      </c>
      <c r="R548" s="4">
        <v>2.7789999999999998E-3</v>
      </c>
      <c r="S548" s="4">
        <v>3.5340000000000003E-2</v>
      </c>
      <c r="T548" s="4">
        <v>2.4700000000000002</v>
      </c>
    </row>
    <row r="549" spans="1:20" hidden="1" outlineLevel="1" collapsed="1" x14ac:dyDescent="0.2">
      <c r="A549" t="s">
        <v>41</v>
      </c>
      <c r="B549" s="4" t="s">
        <v>30</v>
      </c>
      <c r="C549" s="4" t="s">
        <v>1212</v>
      </c>
      <c r="D549" s="4" t="s">
        <v>413</v>
      </c>
      <c r="E549" s="4">
        <v>0.11192199999999999</v>
      </c>
      <c r="F549" s="4">
        <v>9.1506199999999999E-3</v>
      </c>
      <c r="G549" s="4">
        <v>1</v>
      </c>
      <c r="H549" s="4">
        <v>1</v>
      </c>
      <c r="I549" s="4">
        <v>1</v>
      </c>
      <c r="J549" s="4">
        <v>1</v>
      </c>
      <c r="K549" s="4" t="s">
        <v>1198</v>
      </c>
      <c r="L549" s="4" t="s">
        <v>1213</v>
      </c>
      <c r="M549" s="4" t="s">
        <v>41</v>
      </c>
      <c r="N549" s="4">
        <v>2</v>
      </c>
      <c r="O549" s="4">
        <v>1932.94265</v>
      </c>
      <c r="P549" s="4" t="s">
        <v>30</v>
      </c>
      <c r="Q549" s="4" t="s">
        <v>30</v>
      </c>
      <c r="R549" s="4">
        <v>6.8910000000000004E-3</v>
      </c>
      <c r="S549" s="4">
        <v>8.1350000000000006E-2</v>
      </c>
      <c r="T549" s="4">
        <v>2.93</v>
      </c>
    </row>
    <row r="550" spans="1:20" hidden="1" outlineLevel="1" collapsed="1" x14ac:dyDescent="0.2">
      <c r="A550" t="s">
        <v>41</v>
      </c>
      <c r="B550" s="4" t="s">
        <v>30</v>
      </c>
      <c r="C550" s="4" t="s">
        <v>1214</v>
      </c>
      <c r="D550" s="4" t="s">
        <v>41</v>
      </c>
      <c r="E550" s="4">
        <v>4.62669E-2</v>
      </c>
      <c r="F550" s="4">
        <v>2.21053E-3</v>
      </c>
      <c r="G550" s="4">
        <v>1</v>
      </c>
      <c r="H550" s="4">
        <v>1</v>
      </c>
      <c r="I550" s="4">
        <v>1</v>
      </c>
      <c r="J550" s="4">
        <v>1</v>
      </c>
      <c r="K550" s="4" t="s">
        <v>1198</v>
      </c>
      <c r="L550" s="4" t="s">
        <v>1215</v>
      </c>
      <c r="M550" s="4" t="s">
        <v>41</v>
      </c>
      <c r="N550" s="4">
        <v>0</v>
      </c>
      <c r="O550" s="4">
        <v>1573.8180199999999</v>
      </c>
      <c r="P550" s="4" t="s">
        <v>30</v>
      </c>
      <c r="Q550" s="4" t="s">
        <v>30</v>
      </c>
      <c r="R550" s="4">
        <v>1.714E-3</v>
      </c>
      <c r="S550" s="4">
        <v>3.0859999999999999E-2</v>
      </c>
      <c r="T550" s="4">
        <v>1.58</v>
      </c>
    </row>
    <row r="551" spans="1:20" hidden="1" outlineLevel="1" collapsed="1" x14ac:dyDescent="0.2">
      <c r="A551" t="s">
        <v>41</v>
      </c>
      <c r="B551" s="4" t="s">
        <v>30</v>
      </c>
      <c r="C551" s="4" t="s">
        <v>1216</v>
      </c>
      <c r="D551" s="4" t="s">
        <v>41</v>
      </c>
      <c r="E551" s="4">
        <v>1.0118800000000001E-2</v>
      </c>
      <c r="F551" s="4">
        <v>9.4156000000000003E-4</v>
      </c>
      <c r="G551" s="4">
        <v>1</v>
      </c>
      <c r="H551" s="4">
        <v>1</v>
      </c>
      <c r="I551" s="4">
        <v>1</v>
      </c>
      <c r="J551" s="4">
        <v>1</v>
      </c>
      <c r="K551" s="4" t="s">
        <v>1198</v>
      </c>
      <c r="L551" s="4" t="s">
        <v>1217</v>
      </c>
      <c r="M551" s="4" t="s">
        <v>41</v>
      </c>
      <c r="N551" s="4">
        <v>1</v>
      </c>
      <c r="O551" s="4">
        <v>1355.71786</v>
      </c>
      <c r="P551" s="4" t="s">
        <v>30</v>
      </c>
      <c r="Q551" s="4" t="s">
        <v>30</v>
      </c>
      <c r="R551" s="4">
        <v>7.6860000000000003E-4</v>
      </c>
      <c r="S551" s="4">
        <v>5.9220000000000002E-3</v>
      </c>
      <c r="T551" s="4">
        <v>1.84</v>
      </c>
    </row>
    <row r="552" spans="1:20" hidden="1" outlineLevel="1" collapsed="1" x14ac:dyDescent="0.2">
      <c r="A552" t="s">
        <v>41</v>
      </c>
      <c r="B552" s="4" t="s">
        <v>30</v>
      </c>
      <c r="C552" s="4" t="s">
        <v>1218</v>
      </c>
      <c r="D552" s="4" t="s">
        <v>41</v>
      </c>
      <c r="E552" s="4">
        <v>7.2023100000000007E-2</v>
      </c>
      <c r="F552" s="4">
        <v>4.8908199999999997E-3</v>
      </c>
      <c r="G552" s="4">
        <v>1</v>
      </c>
      <c r="H552" s="4">
        <v>1</v>
      </c>
      <c r="I552" s="4">
        <v>1</v>
      </c>
      <c r="J552" s="4">
        <v>1</v>
      </c>
      <c r="K552" s="4" t="s">
        <v>1198</v>
      </c>
      <c r="L552" s="4" t="s">
        <v>1219</v>
      </c>
      <c r="M552" s="4" t="s">
        <v>41</v>
      </c>
      <c r="N552" s="4">
        <v>0</v>
      </c>
      <c r="O552" s="4">
        <v>1316.74603</v>
      </c>
      <c r="P552" s="4" t="s">
        <v>30</v>
      </c>
      <c r="Q552" s="4" t="s">
        <v>30</v>
      </c>
      <c r="R552" s="4">
        <v>3.7160000000000001E-3</v>
      </c>
      <c r="S552" s="4">
        <v>5.0259999999999999E-2</v>
      </c>
      <c r="T552" s="4">
        <v>1.46</v>
      </c>
    </row>
    <row r="553" spans="1:20" hidden="1" outlineLevel="1" collapsed="1" x14ac:dyDescent="0.2">
      <c r="A553" t="s">
        <v>41</v>
      </c>
      <c r="B553" s="4" t="s">
        <v>30</v>
      </c>
      <c r="C553" s="4" t="s">
        <v>1218</v>
      </c>
      <c r="D553" s="4" t="s">
        <v>1220</v>
      </c>
      <c r="E553" s="4">
        <v>1.6876899999999999E-3</v>
      </c>
      <c r="F553" s="4">
        <v>9.4156000000000003E-4</v>
      </c>
      <c r="G553" s="4">
        <v>1</v>
      </c>
      <c r="H553" s="4">
        <v>1</v>
      </c>
      <c r="I553" s="4">
        <v>1</v>
      </c>
      <c r="J553" s="4">
        <v>1</v>
      </c>
      <c r="K553" s="4" t="s">
        <v>1198</v>
      </c>
      <c r="L553" s="4" t="s">
        <v>1219</v>
      </c>
      <c r="M553" s="4" t="s">
        <v>1221</v>
      </c>
      <c r="N553" s="4">
        <v>0</v>
      </c>
      <c r="O553" s="4">
        <v>1396.71236</v>
      </c>
      <c r="P553" s="4" t="s">
        <v>30</v>
      </c>
      <c r="Q553" s="4" t="s">
        <v>30</v>
      </c>
      <c r="R553" s="4">
        <v>7.6860000000000003E-4</v>
      </c>
      <c r="S553" s="4">
        <v>8.4469999999999999E-4</v>
      </c>
      <c r="T553" s="4">
        <v>3.03</v>
      </c>
    </row>
    <row r="554" spans="1:20" hidden="1" outlineLevel="1" collapsed="1" x14ac:dyDescent="0.2">
      <c r="A554" t="s">
        <v>41</v>
      </c>
      <c r="B554" s="4" t="s">
        <v>30</v>
      </c>
      <c r="C554" s="4" t="s">
        <v>1222</v>
      </c>
      <c r="D554" s="4" t="s">
        <v>41</v>
      </c>
      <c r="E554" s="4">
        <v>3.3075000000000001E-3</v>
      </c>
      <c r="F554" s="4">
        <v>9.4156000000000003E-4</v>
      </c>
      <c r="G554" s="4">
        <v>1</v>
      </c>
      <c r="H554" s="4">
        <v>1</v>
      </c>
      <c r="I554" s="4">
        <v>1</v>
      </c>
      <c r="J554" s="4">
        <v>1</v>
      </c>
      <c r="K554" s="4" t="s">
        <v>1198</v>
      </c>
      <c r="L554" s="4" t="s">
        <v>1223</v>
      </c>
      <c r="M554" s="4" t="s">
        <v>41</v>
      </c>
      <c r="N554" s="4">
        <v>0</v>
      </c>
      <c r="O554" s="4">
        <v>1502.66454</v>
      </c>
      <c r="P554" s="4" t="s">
        <v>30</v>
      </c>
      <c r="Q554" s="4" t="s">
        <v>30</v>
      </c>
      <c r="R554" s="4">
        <v>7.6860000000000003E-4</v>
      </c>
      <c r="S554" s="4">
        <v>1.7600000000000001E-3</v>
      </c>
      <c r="T554" s="4">
        <v>1.69</v>
      </c>
    </row>
    <row r="555" spans="1:20" hidden="1" outlineLevel="1" collapsed="1" x14ac:dyDescent="0.2">
      <c r="A555" t="s">
        <v>41</v>
      </c>
      <c r="B555" s="4" t="s">
        <v>30</v>
      </c>
      <c r="C555" s="4" t="s">
        <v>1224</v>
      </c>
      <c r="D555" s="4" t="s">
        <v>41</v>
      </c>
      <c r="E555" s="4">
        <v>1.5120999999999999E-3</v>
      </c>
      <c r="F555" s="4">
        <v>9.4156000000000003E-4</v>
      </c>
      <c r="G555" s="4">
        <v>1</v>
      </c>
      <c r="H555" s="4">
        <v>1</v>
      </c>
      <c r="I555" s="4">
        <v>1</v>
      </c>
      <c r="J555" s="4">
        <v>1</v>
      </c>
      <c r="K555" s="4" t="s">
        <v>1198</v>
      </c>
      <c r="L555" s="4" t="s">
        <v>1225</v>
      </c>
      <c r="M555" s="4" t="s">
        <v>41</v>
      </c>
      <c r="N555" s="4">
        <v>1</v>
      </c>
      <c r="O555" s="4">
        <v>1853.9504400000001</v>
      </c>
      <c r="P555" s="4" t="s">
        <v>30</v>
      </c>
      <c r="Q555" s="4" t="s">
        <v>30</v>
      </c>
      <c r="R555" s="4">
        <v>7.6860000000000003E-4</v>
      </c>
      <c r="S555" s="4">
        <v>7.5029999999999997E-4</v>
      </c>
      <c r="T555" s="4">
        <v>3.57</v>
      </c>
    </row>
    <row r="556" spans="1:20" hidden="1" outlineLevel="1" collapsed="1" x14ac:dyDescent="0.2">
      <c r="A556" t="s">
        <v>41</v>
      </c>
      <c r="B556" s="4" t="s">
        <v>30</v>
      </c>
      <c r="C556" s="4" t="s">
        <v>1226</v>
      </c>
      <c r="D556" s="4" t="s">
        <v>41</v>
      </c>
      <c r="E556" s="4">
        <v>1.3127E-2</v>
      </c>
      <c r="F556" s="4">
        <v>9.4156000000000003E-4</v>
      </c>
      <c r="G556" s="4">
        <v>1</v>
      </c>
      <c r="H556" s="4">
        <v>1</v>
      </c>
      <c r="I556" s="4">
        <v>1</v>
      </c>
      <c r="J556" s="4">
        <v>1</v>
      </c>
      <c r="K556" s="4" t="s">
        <v>1198</v>
      </c>
      <c r="L556" s="4" t="s">
        <v>1227</v>
      </c>
      <c r="M556" s="4" t="s">
        <v>41</v>
      </c>
      <c r="N556" s="4">
        <v>2</v>
      </c>
      <c r="O556" s="4">
        <v>1148.6786199999999</v>
      </c>
      <c r="P556" s="4" t="s">
        <v>30</v>
      </c>
      <c r="Q556" s="4" t="s">
        <v>30</v>
      </c>
      <c r="R556" s="4">
        <v>7.6860000000000003E-4</v>
      </c>
      <c r="S556" s="4">
        <v>7.8309999999999994E-3</v>
      </c>
      <c r="T556" s="4">
        <v>1.37</v>
      </c>
    </row>
    <row r="557" spans="1:20" hidden="1" outlineLevel="1" collapsed="1" x14ac:dyDescent="0.2">
      <c r="A557" t="s">
        <v>41</v>
      </c>
      <c r="B557" s="4" t="s">
        <v>30</v>
      </c>
      <c r="C557" s="4" t="s">
        <v>1228</v>
      </c>
      <c r="D557" s="4" t="s">
        <v>41</v>
      </c>
      <c r="E557" s="4">
        <v>1.0153499999999999E-3</v>
      </c>
      <c r="F557" s="4">
        <v>9.4156000000000003E-4</v>
      </c>
      <c r="G557" s="4">
        <v>1</v>
      </c>
      <c r="H557" s="4">
        <v>1</v>
      </c>
      <c r="I557" s="4">
        <v>1</v>
      </c>
      <c r="J557" s="4">
        <v>1</v>
      </c>
      <c r="K557" s="4" t="s">
        <v>1198</v>
      </c>
      <c r="L557" s="4" t="s">
        <v>1229</v>
      </c>
      <c r="M557" s="4" t="s">
        <v>41</v>
      </c>
      <c r="N557" s="4">
        <v>0</v>
      </c>
      <c r="O557" s="4">
        <v>1383.6572900000001</v>
      </c>
      <c r="P557" s="4" t="s">
        <v>30</v>
      </c>
      <c r="Q557" s="4" t="s">
        <v>30</v>
      </c>
      <c r="R557" s="4">
        <v>7.6860000000000003E-4</v>
      </c>
      <c r="S557" s="4">
        <v>4.883E-4</v>
      </c>
      <c r="T557" s="4">
        <v>2.62</v>
      </c>
    </row>
    <row r="558" spans="1:20" hidden="1" outlineLevel="1" collapsed="1" x14ac:dyDescent="0.2">
      <c r="A558" t="s">
        <v>41</v>
      </c>
      <c r="B558" s="4" t="s">
        <v>30</v>
      </c>
      <c r="C558" s="4" t="s">
        <v>1230</v>
      </c>
      <c r="D558" s="4" t="s">
        <v>41</v>
      </c>
      <c r="E558" s="4">
        <v>6.4799499999999999E-3</v>
      </c>
      <c r="F558" s="4">
        <v>9.4156000000000003E-4</v>
      </c>
      <c r="G558" s="4">
        <v>1</v>
      </c>
      <c r="H558" s="4">
        <v>1</v>
      </c>
      <c r="I558" s="4">
        <v>1</v>
      </c>
      <c r="J558" s="4">
        <v>1</v>
      </c>
      <c r="K558" s="4" t="s">
        <v>1198</v>
      </c>
      <c r="L558" s="4" t="s">
        <v>1231</v>
      </c>
      <c r="M558" s="4" t="s">
        <v>41</v>
      </c>
      <c r="N558" s="4">
        <v>0</v>
      </c>
      <c r="O558" s="4">
        <v>1963.73839</v>
      </c>
      <c r="P558" s="4" t="s">
        <v>30</v>
      </c>
      <c r="Q558" s="4" t="s">
        <v>30</v>
      </c>
      <c r="R558" s="4">
        <v>7.6860000000000003E-4</v>
      </c>
      <c r="S558" s="4">
        <v>3.643E-3</v>
      </c>
      <c r="T558" s="4">
        <v>2.15</v>
      </c>
    </row>
    <row r="559" spans="1:20" hidden="1" outlineLevel="1" collapsed="1" x14ac:dyDescent="0.2">
      <c r="A559" t="s">
        <v>41</v>
      </c>
      <c r="B559" s="4" t="s">
        <v>30</v>
      </c>
      <c r="C559" s="4" t="s">
        <v>1232</v>
      </c>
      <c r="D559" s="4" t="s">
        <v>41</v>
      </c>
      <c r="E559" s="4">
        <v>2.04733E-2</v>
      </c>
      <c r="F559" s="4">
        <v>9.4156000000000003E-4</v>
      </c>
      <c r="G559" s="4">
        <v>1</v>
      </c>
      <c r="H559" s="4">
        <v>1</v>
      </c>
      <c r="I559" s="4">
        <v>1</v>
      </c>
      <c r="J559" s="4">
        <v>1</v>
      </c>
      <c r="K559" s="4" t="s">
        <v>1198</v>
      </c>
      <c r="L559" s="4" t="s">
        <v>1233</v>
      </c>
      <c r="M559" s="4" t="s">
        <v>41</v>
      </c>
      <c r="N559" s="4">
        <v>2</v>
      </c>
      <c r="O559" s="4">
        <v>2250.1764699999999</v>
      </c>
      <c r="P559" s="4" t="s">
        <v>30</v>
      </c>
      <c r="Q559" s="4" t="s">
        <v>30</v>
      </c>
      <c r="R559" s="4">
        <v>7.6860000000000003E-4</v>
      </c>
      <c r="S559" s="4">
        <v>1.2699999999999999E-2</v>
      </c>
      <c r="T559" s="4">
        <v>2.31</v>
      </c>
    </row>
    <row r="560" spans="1:20" hidden="1" outlineLevel="1" collapsed="1" x14ac:dyDescent="0.2">
      <c r="A560" t="s">
        <v>41</v>
      </c>
      <c r="B560" s="4" t="s">
        <v>30</v>
      </c>
      <c r="C560" s="4" t="s">
        <v>1234</v>
      </c>
      <c r="D560" s="4" t="s">
        <v>41</v>
      </c>
      <c r="E560" s="4">
        <v>8.6700600000000003E-4</v>
      </c>
      <c r="F560" s="4">
        <v>9.4156000000000003E-4</v>
      </c>
      <c r="G560" s="4">
        <v>1</v>
      </c>
      <c r="H560" s="4">
        <v>1</v>
      </c>
      <c r="I560" s="4">
        <v>1</v>
      </c>
      <c r="J560" s="4">
        <v>2</v>
      </c>
      <c r="K560" s="4" t="s">
        <v>1198</v>
      </c>
      <c r="L560" s="4" t="s">
        <v>1235</v>
      </c>
      <c r="M560" s="4" t="s">
        <v>41</v>
      </c>
      <c r="N560" s="4">
        <v>0</v>
      </c>
      <c r="O560" s="4">
        <v>1556.7083399999999</v>
      </c>
      <c r="P560" s="4" t="s">
        <v>30</v>
      </c>
      <c r="Q560" s="4" t="s">
        <v>30</v>
      </c>
      <c r="R560" s="4">
        <v>7.6860000000000003E-4</v>
      </c>
      <c r="S560" s="4">
        <v>4.1070000000000001E-4</v>
      </c>
      <c r="T560" s="4">
        <v>2.19</v>
      </c>
    </row>
    <row r="561" spans="1:30" hidden="1" outlineLevel="1" collapsed="1" x14ac:dyDescent="0.2">
      <c r="A561" t="s">
        <v>41</v>
      </c>
      <c r="B561" s="4" t="s">
        <v>30</v>
      </c>
      <c r="C561" s="4" t="s">
        <v>1236</v>
      </c>
      <c r="D561" s="4" t="s">
        <v>41</v>
      </c>
      <c r="E561" s="4">
        <v>8.6706000000000005E-2</v>
      </c>
      <c r="F561" s="4">
        <v>6.4912700000000004E-3</v>
      </c>
      <c r="G561" s="4">
        <v>1</v>
      </c>
      <c r="H561" s="4">
        <v>1</v>
      </c>
      <c r="I561" s="4">
        <v>1</v>
      </c>
      <c r="J561" s="4">
        <v>1</v>
      </c>
      <c r="K561" s="4" t="s">
        <v>1198</v>
      </c>
      <c r="L561" s="4" t="s">
        <v>1237</v>
      </c>
      <c r="M561" s="4" t="s">
        <v>41</v>
      </c>
      <c r="N561" s="4">
        <v>1</v>
      </c>
      <c r="O561" s="4">
        <v>1179.67722</v>
      </c>
      <c r="P561" s="4" t="s">
        <v>30</v>
      </c>
      <c r="Q561" s="4" t="s">
        <v>30</v>
      </c>
      <c r="R561" s="4">
        <v>4.9259999999999998E-3</v>
      </c>
      <c r="S561" s="4">
        <v>6.1609999999999998E-2</v>
      </c>
      <c r="T561" s="4">
        <v>1.78</v>
      </c>
    </row>
    <row r="562" spans="1:30" hidden="1" outlineLevel="1" collapsed="1" x14ac:dyDescent="0.2">
      <c r="A562" t="s">
        <v>41</v>
      </c>
      <c r="B562" s="4" t="s">
        <v>30</v>
      </c>
      <c r="C562" s="4" t="s">
        <v>1238</v>
      </c>
      <c r="D562" s="4" t="s">
        <v>41</v>
      </c>
      <c r="E562" s="4">
        <v>5.22327E-2</v>
      </c>
      <c r="F562" s="4">
        <v>3.61743E-3</v>
      </c>
      <c r="G562" s="4">
        <v>1</v>
      </c>
      <c r="H562" s="4">
        <v>1</v>
      </c>
      <c r="I562" s="4">
        <v>1</v>
      </c>
      <c r="J562" s="4">
        <v>2</v>
      </c>
      <c r="K562" s="4" t="s">
        <v>1198</v>
      </c>
      <c r="L562" s="4" t="s">
        <v>1239</v>
      </c>
      <c r="M562" s="4" t="s">
        <v>41</v>
      </c>
      <c r="N562" s="4">
        <v>0</v>
      </c>
      <c r="O562" s="4">
        <v>1745.8776700000001</v>
      </c>
      <c r="P562" s="4" t="s">
        <v>30</v>
      </c>
      <c r="Q562" s="4" t="s">
        <v>30</v>
      </c>
      <c r="R562" s="4">
        <v>2.7789999999999998E-3</v>
      </c>
      <c r="S562" s="4">
        <v>3.5229999999999997E-2</v>
      </c>
      <c r="T562" s="4">
        <v>1.49</v>
      </c>
    </row>
    <row r="563" spans="1:30" hidden="1" outlineLevel="1" collapsed="1" x14ac:dyDescent="0.2">
      <c r="A563" t="s">
        <v>41</v>
      </c>
      <c r="B563" s="4" t="s">
        <v>30</v>
      </c>
      <c r="C563" s="4" t="s">
        <v>1238</v>
      </c>
      <c r="D563" s="4" t="s">
        <v>1240</v>
      </c>
      <c r="E563" s="4">
        <v>3.0880700000000001E-3</v>
      </c>
      <c r="F563" s="4">
        <v>9.4156000000000003E-4</v>
      </c>
      <c r="G563" s="4">
        <v>1</v>
      </c>
      <c r="H563" s="4">
        <v>1</v>
      </c>
      <c r="I563" s="4">
        <v>1</v>
      </c>
      <c r="J563" s="4">
        <v>1</v>
      </c>
      <c r="K563" s="4" t="s">
        <v>1198</v>
      </c>
      <c r="L563" s="4" t="s">
        <v>1239</v>
      </c>
      <c r="M563" s="4" t="s">
        <v>1241</v>
      </c>
      <c r="N563" s="4">
        <v>0</v>
      </c>
      <c r="O563" s="4">
        <v>1825.8440000000001</v>
      </c>
      <c r="P563" s="4" t="s">
        <v>30</v>
      </c>
      <c r="Q563" s="4" t="s">
        <v>30</v>
      </c>
      <c r="R563" s="4">
        <v>7.6860000000000003E-4</v>
      </c>
      <c r="S563" s="4">
        <v>1.6260000000000001E-3</v>
      </c>
      <c r="T563" s="4">
        <v>3.88</v>
      </c>
    </row>
    <row r="564" spans="1:30" hidden="1" outlineLevel="1" collapsed="1" x14ac:dyDescent="0.2">
      <c r="A564" t="s">
        <v>41</v>
      </c>
      <c r="B564" s="4" t="s">
        <v>30</v>
      </c>
      <c r="C564" s="4" t="s">
        <v>1242</v>
      </c>
      <c r="D564" s="4" t="s">
        <v>1243</v>
      </c>
      <c r="E564" s="4">
        <v>7.0130200000000004E-2</v>
      </c>
      <c r="F564" s="4">
        <v>4.8908199999999997E-3</v>
      </c>
      <c r="G564" s="4">
        <v>1</v>
      </c>
      <c r="H564" s="4">
        <v>1</v>
      </c>
      <c r="I564" s="4">
        <v>1</v>
      </c>
      <c r="J564" s="4">
        <v>1</v>
      </c>
      <c r="K564" s="4" t="s">
        <v>1198</v>
      </c>
      <c r="L564" s="4" t="s">
        <v>1244</v>
      </c>
      <c r="M564" s="4" t="s">
        <v>1245</v>
      </c>
      <c r="N564" s="4">
        <v>2</v>
      </c>
      <c r="O564" s="4">
        <v>2935.3621899999998</v>
      </c>
      <c r="P564" s="4" t="s">
        <v>30</v>
      </c>
      <c r="Q564" s="4" t="s">
        <v>30</v>
      </c>
      <c r="R564" s="4">
        <v>3.7160000000000001E-3</v>
      </c>
      <c r="S564" s="4">
        <v>4.861E-2</v>
      </c>
      <c r="T564" s="4">
        <v>2.25</v>
      </c>
    </row>
    <row r="565" spans="1:30" collapsed="1" x14ac:dyDescent="0.2">
      <c r="A565" s="3" t="s">
        <v>30</v>
      </c>
      <c r="B565" s="3" t="s">
        <v>31</v>
      </c>
      <c r="C565" s="3" t="s">
        <v>1246</v>
      </c>
      <c r="D565" s="3" t="s">
        <v>1247</v>
      </c>
      <c r="E565" s="3">
        <v>0</v>
      </c>
      <c r="F565" s="3">
        <v>42.316000000000003</v>
      </c>
      <c r="G565" s="3">
        <v>25</v>
      </c>
      <c r="H565" s="3">
        <v>14</v>
      </c>
      <c r="I565" s="3">
        <v>14</v>
      </c>
      <c r="J565" s="3">
        <v>23</v>
      </c>
      <c r="K565" s="3">
        <v>3</v>
      </c>
      <c r="L565" s="3">
        <v>642</v>
      </c>
      <c r="M565" s="3">
        <v>69.599999999999994</v>
      </c>
      <c r="N565" s="3">
        <v>5.1100000000000003</v>
      </c>
      <c r="O565" s="3">
        <v>30.27</v>
      </c>
      <c r="P565" s="3">
        <v>14</v>
      </c>
      <c r="Q565" s="3" t="s">
        <v>1248</v>
      </c>
      <c r="R565" s="3" t="s">
        <v>1249</v>
      </c>
      <c r="S565" s="3" t="s">
        <v>1062</v>
      </c>
      <c r="T565" s="3" t="s">
        <v>979</v>
      </c>
      <c r="U565" s="3" t="s">
        <v>1250</v>
      </c>
      <c r="V565" s="3" t="s">
        <v>1246</v>
      </c>
      <c r="W565" s="3" t="s">
        <v>1251</v>
      </c>
      <c r="X565" s="3" t="s">
        <v>1252</v>
      </c>
      <c r="Y565" s="3" t="s">
        <v>983</v>
      </c>
      <c r="Z565" s="3" t="s">
        <v>41</v>
      </c>
      <c r="AA565" s="3">
        <v>4</v>
      </c>
      <c r="AB565" s="3" t="s">
        <v>30</v>
      </c>
      <c r="AC565" s="3">
        <v>1</v>
      </c>
      <c r="AD565" s="3" t="s">
        <v>41</v>
      </c>
    </row>
    <row r="566" spans="1:30" hidden="1" outlineLevel="1" collapsed="1" x14ac:dyDescent="0.2">
      <c r="A566" t="s">
        <v>41</v>
      </c>
      <c r="B566" s="2" t="s">
        <v>43</v>
      </c>
      <c r="C566" s="2" t="s">
        <v>44</v>
      </c>
      <c r="D566" s="2" t="s">
        <v>29</v>
      </c>
      <c r="E566" s="2" t="s">
        <v>45</v>
      </c>
      <c r="F566" s="2" t="s">
        <v>46</v>
      </c>
      <c r="G566" s="2" t="s">
        <v>28</v>
      </c>
      <c r="H566" s="2" t="s">
        <v>47</v>
      </c>
      <c r="I566" s="2" t="s">
        <v>8</v>
      </c>
      <c r="J566" s="2" t="s">
        <v>9</v>
      </c>
      <c r="K566" s="2" t="s">
        <v>48</v>
      </c>
      <c r="L566" s="2" t="s">
        <v>49</v>
      </c>
      <c r="M566" s="2" t="s">
        <v>50</v>
      </c>
      <c r="N566" s="2" t="s">
        <v>51</v>
      </c>
      <c r="O566" s="2" t="s">
        <v>52</v>
      </c>
      <c r="P566" s="2" t="s">
        <v>27</v>
      </c>
      <c r="Q566" s="2" t="s">
        <v>53</v>
      </c>
      <c r="R566" s="2" t="s">
        <v>54</v>
      </c>
      <c r="S566" s="2" t="s">
        <v>55</v>
      </c>
      <c r="T566" s="2" t="s">
        <v>56</v>
      </c>
    </row>
    <row r="567" spans="1:30" hidden="1" outlineLevel="1" collapsed="1" x14ac:dyDescent="0.2">
      <c r="A567" t="s">
        <v>41</v>
      </c>
      <c r="B567" s="4" t="s">
        <v>30</v>
      </c>
      <c r="C567" s="4" t="s">
        <v>1067</v>
      </c>
      <c r="D567" s="4" t="s">
        <v>41</v>
      </c>
      <c r="E567" s="4">
        <v>2.9699899999999999E-4</v>
      </c>
      <c r="F567" s="4">
        <v>9.4156000000000003E-4</v>
      </c>
      <c r="G567" s="4">
        <v>4</v>
      </c>
      <c r="H567" s="4">
        <v>4</v>
      </c>
      <c r="I567" s="4">
        <v>1</v>
      </c>
      <c r="J567" s="4">
        <v>4</v>
      </c>
      <c r="K567" s="4" t="s">
        <v>1068</v>
      </c>
      <c r="L567" s="4" t="s">
        <v>1069</v>
      </c>
      <c r="M567" s="4" t="s">
        <v>41</v>
      </c>
      <c r="N567" s="4">
        <v>0</v>
      </c>
      <c r="O567" s="4">
        <v>1199.67426</v>
      </c>
      <c r="P567" s="4" t="s">
        <v>30</v>
      </c>
      <c r="Q567" s="4" t="s">
        <v>30</v>
      </c>
      <c r="R567" s="4">
        <v>7.6860000000000003E-4</v>
      </c>
      <c r="S567" s="4">
        <v>1.284E-4</v>
      </c>
      <c r="T567" s="4">
        <v>2.41</v>
      </c>
    </row>
    <row r="568" spans="1:30" hidden="1" outlineLevel="1" collapsed="1" x14ac:dyDescent="0.2">
      <c r="A568" t="s">
        <v>41</v>
      </c>
      <c r="B568" s="4" t="s">
        <v>30</v>
      </c>
      <c r="C568" s="4" t="s">
        <v>1070</v>
      </c>
      <c r="D568" s="4" t="s">
        <v>41</v>
      </c>
      <c r="E568" s="4">
        <v>4.2091900000000002E-2</v>
      </c>
      <c r="F568" s="4">
        <v>2.21053E-3</v>
      </c>
      <c r="G568" s="4">
        <v>3</v>
      </c>
      <c r="H568" s="4">
        <v>4</v>
      </c>
      <c r="I568" s="4">
        <v>1</v>
      </c>
      <c r="J568" s="4">
        <v>2</v>
      </c>
      <c r="K568" s="4" t="s">
        <v>1071</v>
      </c>
      <c r="L568" s="4" t="s">
        <v>1072</v>
      </c>
      <c r="M568" s="4" t="s">
        <v>41</v>
      </c>
      <c r="N568" s="4">
        <v>0</v>
      </c>
      <c r="O568" s="4">
        <v>1183.64698</v>
      </c>
      <c r="P568" s="4" t="s">
        <v>30</v>
      </c>
      <c r="Q568" s="4" t="s">
        <v>30</v>
      </c>
      <c r="R568" s="4">
        <v>1.714E-3</v>
      </c>
      <c r="S568" s="4">
        <v>2.7980000000000001E-2</v>
      </c>
      <c r="T568" s="4">
        <v>1.52</v>
      </c>
    </row>
    <row r="569" spans="1:30" hidden="1" outlineLevel="1" collapsed="1" x14ac:dyDescent="0.2">
      <c r="A569" t="s">
        <v>41</v>
      </c>
      <c r="B569" s="4" t="s">
        <v>30</v>
      </c>
      <c r="C569" s="4" t="s">
        <v>1073</v>
      </c>
      <c r="D569" s="4" t="s">
        <v>41</v>
      </c>
      <c r="E569" s="4">
        <v>1.83538E-2</v>
      </c>
      <c r="F569" s="4">
        <v>9.4156000000000003E-4</v>
      </c>
      <c r="G569" s="4">
        <v>3</v>
      </c>
      <c r="H569" s="4">
        <v>4</v>
      </c>
      <c r="I569" s="4">
        <v>1</v>
      </c>
      <c r="J569" s="4">
        <v>1</v>
      </c>
      <c r="K569" s="4" t="s">
        <v>1071</v>
      </c>
      <c r="L569" s="4" t="s">
        <v>1074</v>
      </c>
      <c r="M569" s="4" t="s">
        <v>41</v>
      </c>
      <c r="N569" s="4">
        <v>0</v>
      </c>
      <c r="O569" s="4">
        <v>1659.8952099999999</v>
      </c>
      <c r="P569" s="4" t="s">
        <v>30</v>
      </c>
      <c r="Q569" s="4" t="s">
        <v>30</v>
      </c>
      <c r="R569" s="4">
        <v>7.6860000000000003E-4</v>
      </c>
      <c r="S569" s="4">
        <v>1.133E-2</v>
      </c>
      <c r="T569" s="4">
        <v>1.76</v>
      </c>
    </row>
    <row r="570" spans="1:30" hidden="1" outlineLevel="1" collapsed="1" x14ac:dyDescent="0.2">
      <c r="A570" t="s">
        <v>41</v>
      </c>
      <c r="B570" s="4" t="s">
        <v>30</v>
      </c>
      <c r="C570" s="4" t="s">
        <v>1075</v>
      </c>
      <c r="D570" s="4" t="s">
        <v>41</v>
      </c>
      <c r="E570" s="4">
        <v>7.2310199999999996E-6</v>
      </c>
      <c r="F570" s="4">
        <v>9.4156000000000003E-4</v>
      </c>
      <c r="G570" s="4">
        <v>3</v>
      </c>
      <c r="H570" s="4">
        <v>4</v>
      </c>
      <c r="I570" s="4">
        <v>1</v>
      </c>
      <c r="J570" s="4">
        <v>3</v>
      </c>
      <c r="K570" s="4" t="s">
        <v>1071</v>
      </c>
      <c r="L570" s="4" t="s">
        <v>1076</v>
      </c>
      <c r="M570" s="4" t="s">
        <v>41</v>
      </c>
      <c r="N570" s="4">
        <v>1</v>
      </c>
      <c r="O570" s="4">
        <v>1787.99018</v>
      </c>
      <c r="P570" s="4" t="s">
        <v>30</v>
      </c>
      <c r="Q570" s="4" t="s">
        <v>30</v>
      </c>
      <c r="R570" s="4">
        <v>7.6860000000000003E-4</v>
      </c>
      <c r="S570" s="4">
        <v>2.2840000000000001E-6</v>
      </c>
      <c r="T570" s="4">
        <v>3.8</v>
      </c>
    </row>
    <row r="571" spans="1:30" hidden="1" outlineLevel="1" collapsed="1" x14ac:dyDescent="0.2">
      <c r="A571" t="s">
        <v>41</v>
      </c>
      <c r="B571" s="4" t="s">
        <v>30</v>
      </c>
      <c r="C571" s="4" t="s">
        <v>1077</v>
      </c>
      <c r="D571" s="4" t="s">
        <v>41</v>
      </c>
      <c r="E571" s="4">
        <v>9.0058699999999992E-3</v>
      </c>
      <c r="F571" s="4">
        <v>9.4156000000000003E-4</v>
      </c>
      <c r="G571" s="4">
        <v>2</v>
      </c>
      <c r="H571" s="4">
        <v>2</v>
      </c>
      <c r="I571" s="4">
        <v>1</v>
      </c>
      <c r="J571" s="4">
        <v>1</v>
      </c>
      <c r="K571" s="4" t="s">
        <v>1078</v>
      </c>
      <c r="L571" s="4" t="s">
        <v>1079</v>
      </c>
      <c r="M571" s="4" t="s">
        <v>41</v>
      </c>
      <c r="N571" s="4">
        <v>1</v>
      </c>
      <c r="O571" s="4">
        <v>961.52004999999997</v>
      </c>
      <c r="P571" s="4" t="s">
        <v>30</v>
      </c>
      <c r="Q571" s="4" t="s">
        <v>30</v>
      </c>
      <c r="R571" s="4">
        <v>7.6860000000000003E-4</v>
      </c>
      <c r="S571" s="4">
        <v>5.2199999999999998E-3</v>
      </c>
      <c r="T571" s="4">
        <v>1.94</v>
      </c>
    </row>
    <row r="572" spans="1:30" hidden="1" outlineLevel="1" collapsed="1" x14ac:dyDescent="0.2">
      <c r="A572" t="s">
        <v>41</v>
      </c>
      <c r="B572" s="4" t="s">
        <v>30</v>
      </c>
      <c r="C572" s="4" t="s">
        <v>1080</v>
      </c>
      <c r="D572" s="4" t="s">
        <v>41</v>
      </c>
      <c r="E572" s="4">
        <v>1.66468E-3</v>
      </c>
      <c r="F572" s="4">
        <v>9.4156000000000003E-4</v>
      </c>
      <c r="G572" s="4">
        <v>3</v>
      </c>
      <c r="H572" s="4">
        <v>4</v>
      </c>
      <c r="I572" s="4">
        <v>1</v>
      </c>
      <c r="J572" s="4">
        <v>1</v>
      </c>
      <c r="K572" s="4" t="s">
        <v>1071</v>
      </c>
      <c r="L572" s="4" t="s">
        <v>1081</v>
      </c>
      <c r="M572" s="4" t="s">
        <v>41</v>
      </c>
      <c r="N572" s="4">
        <v>1</v>
      </c>
      <c r="O572" s="4">
        <v>1017.56873</v>
      </c>
      <c r="P572" s="4" t="s">
        <v>30</v>
      </c>
      <c r="Q572" s="4" t="s">
        <v>30</v>
      </c>
      <c r="R572" s="4">
        <v>7.6860000000000003E-4</v>
      </c>
      <c r="S572" s="4">
        <v>8.3429999999999995E-4</v>
      </c>
      <c r="T572" s="4">
        <v>2.06</v>
      </c>
    </row>
    <row r="573" spans="1:30" hidden="1" outlineLevel="1" collapsed="1" x14ac:dyDescent="0.2">
      <c r="A573" t="s">
        <v>41</v>
      </c>
      <c r="B573" s="4" t="s">
        <v>30</v>
      </c>
      <c r="C573" s="4" t="s">
        <v>1082</v>
      </c>
      <c r="D573" s="4" t="s">
        <v>41</v>
      </c>
      <c r="E573" s="4">
        <v>2.8500999999999998E-4</v>
      </c>
      <c r="F573" s="4">
        <v>9.4156000000000003E-4</v>
      </c>
      <c r="G573" s="4">
        <v>2</v>
      </c>
      <c r="H573" s="4">
        <v>2</v>
      </c>
      <c r="I573" s="4">
        <v>1</v>
      </c>
      <c r="J573" s="4">
        <v>1</v>
      </c>
      <c r="K573" s="4" t="s">
        <v>1078</v>
      </c>
      <c r="L573" s="4" t="s">
        <v>1083</v>
      </c>
      <c r="M573" s="4" t="s">
        <v>41</v>
      </c>
      <c r="N573" s="4">
        <v>1</v>
      </c>
      <c r="O573" s="4">
        <v>1552.7754299999999</v>
      </c>
      <c r="P573" s="4" t="s">
        <v>30</v>
      </c>
      <c r="Q573" s="4" t="s">
        <v>30</v>
      </c>
      <c r="R573" s="4">
        <v>7.6860000000000003E-4</v>
      </c>
      <c r="S573" s="4">
        <v>1.226E-4</v>
      </c>
      <c r="T573" s="4">
        <v>2.23</v>
      </c>
    </row>
    <row r="574" spans="1:30" hidden="1" outlineLevel="1" collapsed="1" x14ac:dyDescent="0.2">
      <c r="A574" t="s">
        <v>41</v>
      </c>
      <c r="B574" s="4" t="s">
        <v>30</v>
      </c>
      <c r="C574" s="4" t="s">
        <v>1253</v>
      </c>
      <c r="D574" s="4" t="s">
        <v>869</v>
      </c>
      <c r="E574" s="4">
        <v>8.8225500000000002E-3</v>
      </c>
      <c r="F574" s="4">
        <v>9.4156000000000003E-4</v>
      </c>
      <c r="G574" s="4">
        <v>1</v>
      </c>
      <c r="H574" s="4">
        <v>1</v>
      </c>
      <c r="I574" s="4">
        <v>1</v>
      </c>
      <c r="J574" s="4">
        <v>1</v>
      </c>
      <c r="K574" s="4" t="s">
        <v>1246</v>
      </c>
      <c r="L574" s="4" t="s">
        <v>1254</v>
      </c>
      <c r="M574" s="4" t="s">
        <v>41</v>
      </c>
      <c r="N574" s="4">
        <v>1</v>
      </c>
      <c r="O574" s="4">
        <v>1779.8442600000001</v>
      </c>
      <c r="P574" s="4" t="s">
        <v>30</v>
      </c>
      <c r="Q574" s="4" t="s">
        <v>30</v>
      </c>
      <c r="R574" s="4">
        <v>7.6860000000000003E-4</v>
      </c>
      <c r="S574" s="4">
        <v>5.1060000000000003E-3</v>
      </c>
      <c r="T574" s="4">
        <v>2.84</v>
      </c>
    </row>
    <row r="575" spans="1:30" hidden="1" outlineLevel="1" collapsed="1" x14ac:dyDescent="0.2">
      <c r="A575" t="s">
        <v>41</v>
      </c>
      <c r="B575" s="4" t="s">
        <v>30</v>
      </c>
      <c r="C575" s="4" t="s">
        <v>1255</v>
      </c>
      <c r="D575" s="4" t="s">
        <v>41</v>
      </c>
      <c r="E575" s="4">
        <v>6.6486900000000002E-2</v>
      </c>
      <c r="F575" s="4">
        <v>3.95853E-3</v>
      </c>
      <c r="G575" s="4">
        <v>1</v>
      </c>
      <c r="H575" s="4">
        <v>1</v>
      </c>
      <c r="I575" s="4">
        <v>1</v>
      </c>
      <c r="J575" s="4">
        <v>1</v>
      </c>
      <c r="K575" s="4" t="s">
        <v>1246</v>
      </c>
      <c r="L575" s="4" t="s">
        <v>1256</v>
      </c>
      <c r="M575" s="4" t="s">
        <v>41</v>
      </c>
      <c r="N575" s="4">
        <v>2</v>
      </c>
      <c r="O575" s="4">
        <v>2163.07755</v>
      </c>
      <c r="P575" s="4" t="s">
        <v>30</v>
      </c>
      <c r="Q575" s="4" t="s">
        <v>30</v>
      </c>
      <c r="R575" s="4">
        <v>3.026E-3</v>
      </c>
      <c r="S575" s="4">
        <v>4.6080000000000003E-2</v>
      </c>
      <c r="T575" s="4">
        <v>2.0099999999999998</v>
      </c>
    </row>
    <row r="576" spans="1:30" hidden="1" outlineLevel="1" collapsed="1" x14ac:dyDescent="0.2">
      <c r="A576" t="s">
        <v>41</v>
      </c>
      <c r="B576" s="4" t="s">
        <v>30</v>
      </c>
      <c r="C576" s="4" t="s">
        <v>1090</v>
      </c>
      <c r="D576" s="4" t="s">
        <v>41</v>
      </c>
      <c r="E576" s="4">
        <v>1.9494600000000001E-3</v>
      </c>
      <c r="F576" s="4">
        <v>9.4156000000000003E-4</v>
      </c>
      <c r="G576" s="4">
        <v>3</v>
      </c>
      <c r="H576" s="4">
        <v>4</v>
      </c>
      <c r="I576" s="4">
        <v>1</v>
      </c>
      <c r="J576" s="4">
        <v>2</v>
      </c>
      <c r="K576" s="4" t="s">
        <v>1071</v>
      </c>
      <c r="L576" s="4" t="s">
        <v>1091</v>
      </c>
      <c r="M576" s="4" t="s">
        <v>41</v>
      </c>
      <c r="N576" s="4">
        <v>2</v>
      </c>
      <c r="O576" s="4">
        <v>1346.73865</v>
      </c>
      <c r="P576" s="4" t="s">
        <v>30</v>
      </c>
      <c r="Q576" s="4" t="s">
        <v>30</v>
      </c>
      <c r="R576" s="4">
        <v>7.6860000000000003E-4</v>
      </c>
      <c r="S576" s="4">
        <v>9.9099999999999991E-4</v>
      </c>
      <c r="T576" s="4">
        <v>2.71</v>
      </c>
    </row>
    <row r="577" spans="1:30" hidden="1" outlineLevel="1" collapsed="1" x14ac:dyDescent="0.2">
      <c r="A577" t="s">
        <v>41</v>
      </c>
      <c r="B577" s="4" t="s">
        <v>30</v>
      </c>
      <c r="C577" s="4" t="s">
        <v>1092</v>
      </c>
      <c r="D577" s="4" t="s">
        <v>41</v>
      </c>
      <c r="E577" s="4">
        <v>1.6876899999999999E-3</v>
      </c>
      <c r="F577" s="4">
        <v>9.4156000000000003E-4</v>
      </c>
      <c r="G577" s="4">
        <v>2</v>
      </c>
      <c r="H577" s="4">
        <v>2</v>
      </c>
      <c r="I577" s="4">
        <v>1</v>
      </c>
      <c r="J577" s="4">
        <v>1</v>
      </c>
      <c r="K577" s="4" t="s">
        <v>1078</v>
      </c>
      <c r="L577" s="4" t="s">
        <v>1093</v>
      </c>
      <c r="M577" s="4" t="s">
        <v>41</v>
      </c>
      <c r="N577" s="4">
        <v>0</v>
      </c>
      <c r="O577" s="4">
        <v>1459.7751000000001</v>
      </c>
      <c r="P577" s="4" t="s">
        <v>30</v>
      </c>
      <c r="Q577" s="4" t="s">
        <v>30</v>
      </c>
      <c r="R577" s="4">
        <v>7.6860000000000003E-4</v>
      </c>
      <c r="S577" s="4">
        <v>8.4550000000000001E-4</v>
      </c>
      <c r="T577" s="4">
        <v>1.86</v>
      </c>
    </row>
    <row r="578" spans="1:30" hidden="1" outlineLevel="1" collapsed="1" x14ac:dyDescent="0.2">
      <c r="A578" t="s">
        <v>41</v>
      </c>
      <c r="B578" s="4" t="s">
        <v>30</v>
      </c>
      <c r="C578" s="4" t="s">
        <v>1094</v>
      </c>
      <c r="D578" s="4" t="s">
        <v>41</v>
      </c>
      <c r="E578" s="4">
        <v>0.100187</v>
      </c>
      <c r="F578" s="4">
        <v>8.4442000000000007E-3</v>
      </c>
      <c r="G578" s="4">
        <v>3</v>
      </c>
      <c r="H578" s="4">
        <v>4</v>
      </c>
      <c r="I578" s="4">
        <v>1</v>
      </c>
      <c r="J578" s="4">
        <v>1</v>
      </c>
      <c r="K578" s="4" t="s">
        <v>1071</v>
      </c>
      <c r="L578" s="4" t="s">
        <v>1095</v>
      </c>
      <c r="M578" s="4" t="s">
        <v>41</v>
      </c>
      <c r="N578" s="4">
        <v>2</v>
      </c>
      <c r="O578" s="4">
        <v>2167.1869799999999</v>
      </c>
      <c r="P578" s="4" t="s">
        <v>30</v>
      </c>
      <c r="Q578" s="4" t="s">
        <v>30</v>
      </c>
      <c r="R578" s="4">
        <v>6.3559999999999997E-3</v>
      </c>
      <c r="S578" s="4">
        <v>7.1840000000000001E-2</v>
      </c>
      <c r="T578" s="4">
        <v>2.0699999999999998</v>
      </c>
    </row>
    <row r="579" spans="1:30" hidden="1" outlineLevel="1" collapsed="1" x14ac:dyDescent="0.2">
      <c r="A579" t="s">
        <v>41</v>
      </c>
      <c r="B579" s="4" t="s">
        <v>30</v>
      </c>
      <c r="C579" s="4" t="s">
        <v>1257</v>
      </c>
      <c r="D579" s="4" t="s">
        <v>41</v>
      </c>
      <c r="E579" s="4">
        <v>1.0653500000000001E-3</v>
      </c>
      <c r="F579" s="4">
        <v>9.4156000000000003E-4</v>
      </c>
      <c r="G579" s="4">
        <v>1</v>
      </c>
      <c r="H579" s="4">
        <v>1</v>
      </c>
      <c r="I579" s="4">
        <v>1</v>
      </c>
      <c r="J579" s="4">
        <v>3</v>
      </c>
      <c r="K579" s="4" t="s">
        <v>1246</v>
      </c>
      <c r="L579" s="4" t="s">
        <v>1258</v>
      </c>
      <c r="M579" s="4" t="s">
        <v>41</v>
      </c>
      <c r="N579" s="4">
        <v>0</v>
      </c>
      <c r="O579" s="4">
        <v>1471.7063499999999</v>
      </c>
      <c r="P579" s="4" t="s">
        <v>30</v>
      </c>
      <c r="Q579" s="4" t="s">
        <v>30</v>
      </c>
      <c r="R579" s="4">
        <v>7.6860000000000003E-4</v>
      </c>
      <c r="S579" s="4">
        <v>5.1409999999999997E-4</v>
      </c>
      <c r="T579" s="4">
        <v>1.68</v>
      </c>
    </row>
    <row r="580" spans="1:30" hidden="1" outlineLevel="1" collapsed="1" x14ac:dyDescent="0.2">
      <c r="A580" t="s">
        <v>41</v>
      </c>
      <c r="B580" s="4" t="s">
        <v>30</v>
      </c>
      <c r="C580" s="4" t="s">
        <v>1098</v>
      </c>
      <c r="D580" s="4" t="s">
        <v>41</v>
      </c>
      <c r="E580" s="4">
        <v>6.6146800000000004E-3</v>
      </c>
      <c r="F580" s="4">
        <v>9.4156000000000003E-4</v>
      </c>
      <c r="G580" s="4">
        <v>2</v>
      </c>
      <c r="H580" s="4">
        <v>2</v>
      </c>
      <c r="I580" s="4">
        <v>1</v>
      </c>
      <c r="J580" s="4">
        <v>1</v>
      </c>
      <c r="K580" s="4" t="s">
        <v>1078</v>
      </c>
      <c r="L580" s="4" t="s">
        <v>1099</v>
      </c>
      <c r="M580" s="4" t="s">
        <v>41</v>
      </c>
      <c r="N580" s="4">
        <v>0</v>
      </c>
      <c r="O580" s="4">
        <v>1894.9293700000001</v>
      </c>
      <c r="P580" s="4" t="s">
        <v>30</v>
      </c>
      <c r="Q580" s="4" t="s">
        <v>30</v>
      </c>
      <c r="R580" s="4">
        <v>7.6860000000000003E-4</v>
      </c>
      <c r="S580" s="4">
        <v>3.7390000000000001E-3</v>
      </c>
      <c r="T580" s="4">
        <v>2.6</v>
      </c>
    </row>
    <row r="581" spans="1:30" collapsed="1" x14ac:dyDescent="0.2">
      <c r="A581" s="3" t="s">
        <v>30</v>
      </c>
      <c r="B581" s="3" t="s">
        <v>31</v>
      </c>
      <c r="C581" s="3" t="s">
        <v>1259</v>
      </c>
      <c r="D581" s="3" t="s">
        <v>1260</v>
      </c>
      <c r="E581" s="3">
        <v>0</v>
      </c>
      <c r="F581" s="3">
        <v>41.670999999999999</v>
      </c>
      <c r="G581" s="3">
        <v>26</v>
      </c>
      <c r="H581" s="3">
        <v>17</v>
      </c>
      <c r="I581" s="3">
        <v>18</v>
      </c>
      <c r="J581" s="3">
        <v>28</v>
      </c>
      <c r="K581" s="3">
        <v>17</v>
      </c>
      <c r="L581" s="3">
        <v>549</v>
      </c>
      <c r="M581" s="3">
        <v>62.4</v>
      </c>
      <c r="N581" s="3">
        <v>4.8099999999999996</v>
      </c>
      <c r="O581" s="3">
        <v>34.049999999999997</v>
      </c>
      <c r="P581" s="3">
        <v>17</v>
      </c>
      <c r="Q581" s="3" t="s">
        <v>34</v>
      </c>
      <c r="R581" s="3" t="s">
        <v>35</v>
      </c>
      <c r="S581" s="3" t="s">
        <v>1062</v>
      </c>
      <c r="T581" s="3" t="s">
        <v>1261</v>
      </c>
      <c r="U581" s="3" t="s">
        <v>1262</v>
      </c>
      <c r="V581" s="3" t="s">
        <v>1259</v>
      </c>
      <c r="W581" s="3" t="s">
        <v>1263</v>
      </c>
      <c r="X581" s="3" t="s">
        <v>1264</v>
      </c>
      <c r="Y581" s="3" t="s">
        <v>41</v>
      </c>
      <c r="Z581" s="3" t="s">
        <v>41</v>
      </c>
      <c r="AA581" s="3">
        <v>0</v>
      </c>
      <c r="AB581" s="3" t="s">
        <v>30</v>
      </c>
      <c r="AC581" s="3">
        <v>1</v>
      </c>
      <c r="AD581" s="3" t="s">
        <v>1265</v>
      </c>
    </row>
    <row r="582" spans="1:30" hidden="1" outlineLevel="1" collapsed="1" x14ac:dyDescent="0.2">
      <c r="A582" t="s">
        <v>41</v>
      </c>
      <c r="B582" s="2" t="s">
        <v>43</v>
      </c>
      <c r="C582" s="2" t="s">
        <v>44</v>
      </c>
      <c r="D582" s="2" t="s">
        <v>29</v>
      </c>
      <c r="E582" s="2" t="s">
        <v>45</v>
      </c>
      <c r="F582" s="2" t="s">
        <v>46</v>
      </c>
      <c r="G582" s="2" t="s">
        <v>28</v>
      </c>
      <c r="H582" s="2" t="s">
        <v>47</v>
      </c>
      <c r="I582" s="2" t="s">
        <v>8</v>
      </c>
      <c r="J582" s="2" t="s">
        <v>9</v>
      </c>
      <c r="K582" s="2" t="s">
        <v>48</v>
      </c>
      <c r="L582" s="2" t="s">
        <v>49</v>
      </c>
      <c r="M582" s="2" t="s">
        <v>50</v>
      </c>
      <c r="N582" s="2" t="s">
        <v>51</v>
      </c>
      <c r="O582" s="2" t="s">
        <v>52</v>
      </c>
      <c r="P582" s="2" t="s">
        <v>27</v>
      </c>
      <c r="Q582" s="2" t="s">
        <v>53</v>
      </c>
      <c r="R582" s="2" t="s">
        <v>54</v>
      </c>
      <c r="S582" s="2" t="s">
        <v>55</v>
      </c>
      <c r="T582" s="2" t="s">
        <v>56</v>
      </c>
    </row>
    <row r="583" spans="1:30" hidden="1" outlineLevel="1" collapsed="1" x14ac:dyDescent="0.2">
      <c r="A583" t="s">
        <v>41</v>
      </c>
      <c r="B583" s="4" t="s">
        <v>30</v>
      </c>
      <c r="C583" s="4" t="s">
        <v>1266</v>
      </c>
      <c r="D583" s="4" t="s">
        <v>41</v>
      </c>
      <c r="E583" s="4">
        <v>5.8944000000000003E-2</v>
      </c>
      <c r="F583" s="4">
        <v>3.95853E-3</v>
      </c>
      <c r="G583" s="4">
        <v>1</v>
      </c>
      <c r="H583" s="4">
        <v>1</v>
      </c>
      <c r="I583" s="4">
        <v>1</v>
      </c>
      <c r="J583" s="4">
        <v>1</v>
      </c>
      <c r="K583" s="4" t="s">
        <v>1259</v>
      </c>
      <c r="L583" s="4" t="s">
        <v>1267</v>
      </c>
      <c r="M583" s="4" t="s">
        <v>41</v>
      </c>
      <c r="N583" s="4">
        <v>0</v>
      </c>
      <c r="O583" s="4">
        <v>1191.60043</v>
      </c>
      <c r="P583" s="4" t="s">
        <v>30</v>
      </c>
      <c r="Q583" s="4" t="s">
        <v>30</v>
      </c>
      <c r="R583" s="4">
        <v>3.026E-3</v>
      </c>
      <c r="S583" s="4">
        <v>4.0259999999999997E-2</v>
      </c>
      <c r="T583" s="4">
        <v>1.83</v>
      </c>
    </row>
    <row r="584" spans="1:30" hidden="1" outlineLevel="1" collapsed="1" x14ac:dyDescent="0.2">
      <c r="A584" t="s">
        <v>41</v>
      </c>
      <c r="B584" s="4" t="s">
        <v>30</v>
      </c>
      <c r="C584" s="4" t="s">
        <v>1268</v>
      </c>
      <c r="D584" s="4" t="s">
        <v>41</v>
      </c>
      <c r="E584" s="4">
        <v>1.69085E-2</v>
      </c>
      <c r="F584" s="4">
        <v>9.4156000000000003E-4</v>
      </c>
      <c r="G584" s="4">
        <v>1</v>
      </c>
      <c r="H584" s="4">
        <v>1</v>
      </c>
      <c r="I584" s="4">
        <v>1</v>
      </c>
      <c r="J584" s="4">
        <v>1</v>
      </c>
      <c r="K584" s="4" t="s">
        <v>1259</v>
      </c>
      <c r="L584" s="4" t="s">
        <v>1269</v>
      </c>
      <c r="M584" s="4" t="s">
        <v>41</v>
      </c>
      <c r="N584" s="4">
        <v>0</v>
      </c>
      <c r="O584" s="4">
        <v>1898.9395400000001</v>
      </c>
      <c r="P584" s="4" t="s">
        <v>30</v>
      </c>
      <c r="Q584" s="4" t="s">
        <v>30</v>
      </c>
      <c r="R584" s="4">
        <v>7.6860000000000003E-4</v>
      </c>
      <c r="S584" s="4">
        <v>1.034E-2</v>
      </c>
      <c r="T584" s="4">
        <v>1.42</v>
      </c>
    </row>
    <row r="585" spans="1:30" hidden="1" outlineLevel="1" collapsed="1" x14ac:dyDescent="0.2">
      <c r="A585" t="s">
        <v>41</v>
      </c>
      <c r="B585" s="4" t="s">
        <v>30</v>
      </c>
      <c r="C585" s="4" t="s">
        <v>1270</v>
      </c>
      <c r="D585" s="4" t="s">
        <v>41</v>
      </c>
      <c r="E585" s="4">
        <v>3.4781900000000003E-4</v>
      </c>
      <c r="F585" s="4">
        <v>9.4156000000000003E-4</v>
      </c>
      <c r="G585" s="4">
        <v>1</v>
      </c>
      <c r="H585" s="4">
        <v>1</v>
      </c>
      <c r="I585" s="4">
        <v>1</v>
      </c>
      <c r="J585" s="4">
        <v>5</v>
      </c>
      <c r="K585" s="4" t="s">
        <v>1259</v>
      </c>
      <c r="L585" s="4" t="s">
        <v>1271</v>
      </c>
      <c r="M585" s="4" t="s">
        <v>41</v>
      </c>
      <c r="N585" s="4">
        <v>0</v>
      </c>
      <c r="O585" s="4">
        <v>980.55236000000002</v>
      </c>
      <c r="P585" s="4" t="s">
        <v>30</v>
      </c>
      <c r="Q585" s="4" t="s">
        <v>30</v>
      </c>
      <c r="R585" s="4">
        <v>7.6860000000000003E-4</v>
      </c>
      <c r="S585" s="4">
        <v>1.5200000000000001E-4</v>
      </c>
      <c r="T585" s="4">
        <v>2.73</v>
      </c>
    </row>
    <row r="586" spans="1:30" hidden="1" outlineLevel="1" collapsed="1" x14ac:dyDescent="0.2">
      <c r="A586" t="s">
        <v>41</v>
      </c>
      <c r="B586" s="4" t="s">
        <v>30</v>
      </c>
      <c r="C586" s="4" t="s">
        <v>1272</v>
      </c>
      <c r="D586" s="4" t="s">
        <v>41</v>
      </c>
      <c r="E586" s="4">
        <v>1.76165E-2</v>
      </c>
      <c r="F586" s="4">
        <v>9.4156000000000003E-4</v>
      </c>
      <c r="G586" s="4">
        <v>1</v>
      </c>
      <c r="H586" s="4">
        <v>1</v>
      </c>
      <c r="I586" s="4">
        <v>1</v>
      </c>
      <c r="J586" s="4">
        <v>2</v>
      </c>
      <c r="K586" s="4" t="s">
        <v>1259</v>
      </c>
      <c r="L586" s="4" t="s">
        <v>1273</v>
      </c>
      <c r="M586" s="4" t="s">
        <v>41</v>
      </c>
      <c r="N586" s="4">
        <v>1</v>
      </c>
      <c r="O586" s="4">
        <v>2128.17742</v>
      </c>
      <c r="P586" s="4" t="s">
        <v>30</v>
      </c>
      <c r="Q586" s="4" t="s">
        <v>30</v>
      </c>
      <c r="R586" s="4">
        <v>7.6860000000000003E-4</v>
      </c>
      <c r="S586" s="4">
        <v>1.085E-2</v>
      </c>
      <c r="T586" s="4">
        <v>1.65</v>
      </c>
    </row>
    <row r="587" spans="1:30" hidden="1" outlineLevel="1" collapsed="1" x14ac:dyDescent="0.2">
      <c r="A587" t="s">
        <v>41</v>
      </c>
      <c r="B587" s="4" t="s">
        <v>30</v>
      </c>
      <c r="C587" s="4" t="s">
        <v>1274</v>
      </c>
      <c r="D587" s="4" t="s">
        <v>41</v>
      </c>
      <c r="E587" s="4">
        <v>1.29485E-2</v>
      </c>
      <c r="F587" s="4">
        <v>9.4156000000000003E-4</v>
      </c>
      <c r="G587" s="4">
        <v>1</v>
      </c>
      <c r="H587" s="4">
        <v>1</v>
      </c>
      <c r="I587" s="4">
        <v>1</v>
      </c>
      <c r="J587" s="4">
        <v>1</v>
      </c>
      <c r="K587" s="4" t="s">
        <v>1259</v>
      </c>
      <c r="L587" s="4" t="s">
        <v>1275</v>
      </c>
      <c r="M587" s="4" t="s">
        <v>41</v>
      </c>
      <c r="N587" s="4">
        <v>1</v>
      </c>
      <c r="O587" s="4">
        <v>1256.7208800000001</v>
      </c>
      <c r="P587" s="4" t="s">
        <v>30</v>
      </c>
      <c r="Q587" s="4" t="s">
        <v>30</v>
      </c>
      <c r="R587" s="4">
        <v>7.6860000000000003E-4</v>
      </c>
      <c r="S587" s="4">
        <v>7.7120000000000001E-3</v>
      </c>
      <c r="T587" s="4">
        <v>2.21</v>
      </c>
    </row>
    <row r="588" spans="1:30" hidden="1" outlineLevel="1" collapsed="1" x14ac:dyDescent="0.2">
      <c r="A588" t="s">
        <v>41</v>
      </c>
      <c r="B588" s="4" t="s">
        <v>30</v>
      </c>
      <c r="C588" s="4" t="s">
        <v>1276</v>
      </c>
      <c r="D588" s="4" t="s">
        <v>41</v>
      </c>
      <c r="E588" s="4">
        <v>2.06386E-4</v>
      </c>
      <c r="F588" s="4">
        <v>9.4156000000000003E-4</v>
      </c>
      <c r="G588" s="4">
        <v>1</v>
      </c>
      <c r="H588" s="4">
        <v>1</v>
      </c>
      <c r="I588" s="4">
        <v>1</v>
      </c>
      <c r="J588" s="4">
        <v>2</v>
      </c>
      <c r="K588" s="4" t="s">
        <v>1259</v>
      </c>
      <c r="L588" s="4" t="s">
        <v>1277</v>
      </c>
      <c r="M588" s="4" t="s">
        <v>41</v>
      </c>
      <c r="N588" s="4">
        <v>0</v>
      </c>
      <c r="O588" s="4">
        <v>1431.7114300000001</v>
      </c>
      <c r="P588" s="4" t="s">
        <v>30</v>
      </c>
      <c r="Q588" s="4" t="s">
        <v>30</v>
      </c>
      <c r="R588" s="4">
        <v>7.6860000000000003E-4</v>
      </c>
      <c r="S588" s="4">
        <v>8.6550000000000003E-5</v>
      </c>
      <c r="T588" s="4">
        <v>2.2999999999999998</v>
      </c>
    </row>
    <row r="589" spans="1:30" hidden="1" outlineLevel="1" collapsed="1" x14ac:dyDescent="0.2">
      <c r="A589" t="s">
        <v>41</v>
      </c>
      <c r="B589" s="4" t="s">
        <v>30</v>
      </c>
      <c r="C589" s="4" t="s">
        <v>1278</v>
      </c>
      <c r="D589" s="4" t="s">
        <v>41</v>
      </c>
      <c r="E589" s="4">
        <v>9.0058699999999992E-3</v>
      </c>
      <c r="F589" s="4">
        <v>9.4156000000000003E-4</v>
      </c>
      <c r="G589" s="4">
        <v>1</v>
      </c>
      <c r="H589" s="4">
        <v>1</v>
      </c>
      <c r="I589" s="4">
        <v>1</v>
      </c>
      <c r="J589" s="4">
        <v>2</v>
      </c>
      <c r="K589" s="4" t="s">
        <v>1259</v>
      </c>
      <c r="L589" s="4" t="s">
        <v>1279</v>
      </c>
      <c r="M589" s="4" t="s">
        <v>41</v>
      </c>
      <c r="N589" s="4">
        <v>0</v>
      </c>
      <c r="O589" s="4">
        <v>1128.62591</v>
      </c>
      <c r="P589" s="4" t="s">
        <v>30</v>
      </c>
      <c r="Q589" s="4" t="s">
        <v>30</v>
      </c>
      <c r="R589" s="4">
        <v>7.6860000000000003E-4</v>
      </c>
      <c r="S589" s="4">
        <v>5.2220000000000001E-3</v>
      </c>
      <c r="T589" s="4">
        <v>2.17</v>
      </c>
    </row>
    <row r="590" spans="1:30" hidden="1" outlineLevel="1" collapsed="1" x14ac:dyDescent="0.2">
      <c r="A590" t="s">
        <v>41</v>
      </c>
      <c r="B590" s="4" t="s">
        <v>30</v>
      </c>
      <c r="C590" s="4" t="s">
        <v>1280</v>
      </c>
      <c r="D590" s="4" t="s">
        <v>41</v>
      </c>
      <c r="E590" s="4">
        <v>6.6917999999999999E-5</v>
      </c>
      <c r="F590" s="4">
        <v>9.4156000000000003E-4</v>
      </c>
      <c r="G590" s="4">
        <v>1</v>
      </c>
      <c r="H590" s="4">
        <v>1</v>
      </c>
      <c r="I590" s="4">
        <v>1</v>
      </c>
      <c r="J590" s="4">
        <v>1</v>
      </c>
      <c r="K590" s="4" t="s">
        <v>1259</v>
      </c>
      <c r="L590" s="4" t="s">
        <v>1281</v>
      </c>
      <c r="M590" s="4" t="s">
        <v>41</v>
      </c>
      <c r="N590" s="4">
        <v>0</v>
      </c>
      <c r="O590" s="4">
        <v>1375.6335799999999</v>
      </c>
      <c r="P590" s="4" t="s">
        <v>30</v>
      </c>
      <c r="Q590" s="4" t="s">
        <v>30</v>
      </c>
      <c r="R590" s="4">
        <v>7.6860000000000003E-4</v>
      </c>
      <c r="S590" s="4">
        <v>2.5449999999999999E-5</v>
      </c>
      <c r="T590" s="4">
        <v>3.27</v>
      </c>
    </row>
    <row r="591" spans="1:30" hidden="1" outlineLevel="1" collapsed="1" x14ac:dyDescent="0.2">
      <c r="A591" t="s">
        <v>41</v>
      </c>
      <c r="B591" s="4" t="s">
        <v>30</v>
      </c>
      <c r="C591" s="4" t="s">
        <v>1282</v>
      </c>
      <c r="D591" s="4" t="s">
        <v>41</v>
      </c>
      <c r="E591" s="4">
        <v>2.1609400000000001E-3</v>
      </c>
      <c r="F591" s="4">
        <v>9.4156000000000003E-4</v>
      </c>
      <c r="G591" s="4">
        <v>1</v>
      </c>
      <c r="H591" s="4">
        <v>1</v>
      </c>
      <c r="I591" s="4">
        <v>1</v>
      </c>
      <c r="J591" s="4">
        <v>1</v>
      </c>
      <c r="K591" s="4" t="s">
        <v>1259</v>
      </c>
      <c r="L591" s="4" t="s">
        <v>1283</v>
      </c>
      <c r="M591" s="4" t="s">
        <v>41</v>
      </c>
      <c r="N591" s="4">
        <v>1</v>
      </c>
      <c r="O591" s="4">
        <v>1847.8365899999999</v>
      </c>
      <c r="P591" s="4" t="s">
        <v>30</v>
      </c>
      <c r="Q591" s="4" t="s">
        <v>30</v>
      </c>
      <c r="R591" s="4">
        <v>7.6860000000000003E-4</v>
      </c>
      <c r="S591" s="4">
        <v>1.109E-3</v>
      </c>
      <c r="T591" s="4">
        <v>2.64</v>
      </c>
    </row>
    <row r="592" spans="1:30" hidden="1" outlineLevel="1" collapsed="1" x14ac:dyDescent="0.2">
      <c r="A592" t="s">
        <v>41</v>
      </c>
      <c r="B592" s="4" t="s">
        <v>30</v>
      </c>
      <c r="C592" s="4" t="s">
        <v>1284</v>
      </c>
      <c r="D592" s="4" t="s">
        <v>41</v>
      </c>
      <c r="E592" s="4">
        <v>1.2860099999999999E-2</v>
      </c>
      <c r="F592" s="4">
        <v>9.4156000000000003E-4</v>
      </c>
      <c r="G592" s="4">
        <v>1</v>
      </c>
      <c r="H592" s="4">
        <v>1</v>
      </c>
      <c r="I592" s="4">
        <v>1</v>
      </c>
      <c r="J592" s="4">
        <v>1</v>
      </c>
      <c r="K592" s="4" t="s">
        <v>1259</v>
      </c>
      <c r="L592" s="4" t="s">
        <v>1285</v>
      </c>
      <c r="M592" s="4" t="s">
        <v>41</v>
      </c>
      <c r="N592" s="4">
        <v>2</v>
      </c>
      <c r="O592" s="4">
        <v>2003.9376999999999</v>
      </c>
      <c r="P592" s="4" t="s">
        <v>30</v>
      </c>
      <c r="Q592" s="4" t="s">
        <v>30</v>
      </c>
      <c r="R592" s="4">
        <v>7.6860000000000003E-4</v>
      </c>
      <c r="S592" s="4">
        <v>7.6610000000000003E-3</v>
      </c>
      <c r="T592" s="4">
        <v>2.37</v>
      </c>
    </row>
    <row r="593" spans="1:30" hidden="1" outlineLevel="1" collapsed="1" x14ac:dyDescent="0.2">
      <c r="A593" t="s">
        <v>41</v>
      </c>
      <c r="B593" s="4" t="s">
        <v>30</v>
      </c>
      <c r="C593" s="4" t="s">
        <v>1284</v>
      </c>
      <c r="D593" s="4" t="s">
        <v>1286</v>
      </c>
      <c r="E593" s="4">
        <v>9.8451600000000004E-3</v>
      </c>
      <c r="F593" s="4">
        <v>9.4156000000000003E-4</v>
      </c>
      <c r="G593" s="4">
        <v>1</v>
      </c>
      <c r="H593" s="4">
        <v>1</v>
      </c>
      <c r="I593" s="4">
        <v>1</v>
      </c>
      <c r="J593" s="4">
        <v>1</v>
      </c>
      <c r="K593" s="4" t="s">
        <v>1259</v>
      </c>
      <c r="L593" s="4" t="s">
        <v>1285</v>
      </c>
      <c r="M593" s="4" t="s">
        <v>1287</v>
      </c>
      <c r="N593" s="4">
        <v>2</v>
      </c>
      <c r="O593" s="4">
        <v>2083.9040300000001</v>
      </c>
      <c r="P593" s="4" t="s">
        <v>30</v>
      </c>
      <c r="Q593" s="4" t="s">
        <v>30</v>
      </c>
      <c r="R593" s="4">
        <v>7.6860000000000003E-4</v>
      </c>
      <c r="S593" s="4">
        <v>5.7479999999999996E-3</v>
      </c>
      <c r="T593" s="4">
        <v>2.42</v>
      </c>
    </row>
    <row r="594" spans="1:30" hidden="1" outlineLevel="1" collapsed="1" x14ac:dyDescent="0.2">
      <c r="A594" t="s">
        <v>41</v>
      </c>
      <c r="B594" s="4" t="s">
        <v>30</v>
      </c>
      <c r="C594" s="4" t="s">
        <v>1288</v>
      </c>
      <c r="D594" s="4" t="s">
        <v>41</v>
      </c>
      <c r="E594" s="4">
        <v>7.5453800000000001E-2</v>
      </c>
      <c r="F594" s="4">
        <v>4.8908199999999997E-3</v>
      </c>
      <c r="G594" s="4">
        <v>1</v>
      </c>
      <c r="H594" s="4">
        <v>1</v>
      </c>
      <c r="I594" s="4">
        <v>1</v>
      </c>
      <c r="J594" s="4">
        <v>1</v>
      </c>
      <c r="K594" s="4" t="s">
        <v>1259</v>
      </c>
      <c r="L594" s="4" t="s">
        <v>1289</v>
      </c>
      <c r="M594" s="4" t="s">
        <v>41</v>
      </c>
      <c r="N594" s="4">
        <v>0</v>
      </c>
      <c r="O594" s="4">
        <v>819.42066999999997</v>
      </c>
      <c r="P594" s="4" t="s">
        <v>30</v>
      </c>
      <c r="Q594" s="4" t="s">
        <v>30</v>
      </c>
      <c r="R594" s="4">
        <v>3.7160000000000001E-3</v>
      </c>
      <c r="S594" s="4">
        <v>5.2819999999999999E-2</v>
      </c>
      <c r="T594" s="4">
        <v>1.34</v>
      </c>
    </row>
    <row r="595" spans="1:30" hidden="1" outlineLevel="1" collapsed="1" x14ac:dyDescent="0.2">
      <c r="A595" t="s">
        <v>41</v>
      </c>
      <c r="B595" s="4" t="s">
        <v>30</v>
      </c>
      <c r="C595" s="4" t="s">
        <v>1290</v>
      </c>
      <c r="D595" s="4" t="s">
        <v>41</v>
      </c>
      <c r="E595" s="4">
        <v>1.08752E-3</v>
      </c>
      <c r="F595" s="4">
        <v>9.4156000000000003E-4</v>
      </c>
      <c r="G595" s="4">
        <v>1</v>
      </c>
      <c r="H595" s="4">
        <v>1</v>
      </c>
      <c r="I595" s="4">
        <v>1</v>
      </c>
      <c r="J595" s="4">
        <v>4</v>
      </c>
      <c r="K595" s="4" t="s">
        <v>1259</v>
      </c>
      <c r="L595" s="4" t="s">
        <v>1291</v>
      </c>
      <c r="M595" s="4" t="s">
        <v>41</v>
      </c>
      <c r="N595" s="4">
        <v>1</v>
      </c>
      <c r="O595" s="4">
        <v>1259.6702399999999</v>
      </c>
      <c r="P595" s="4" t="s">
        <v>30</v>
      </c>
      <c r="Q595" s="4" t="s">
        <v>30</v>
      </c>
      <c r="R595" s="4">
        <v>7.6860000000000003E-4</v>
      </c>
      <c r="S595" s="4">
        <v>5.2550000000000003E-4</v>
      </c>
      <c r="T595" s="4">
        <v>2.4</v>
      </c>
    </row>
    <row r="596" spans="1:30" hidden="1" outlineLevel="1" collapsed="1" x14ac:dyDescent="0.2">
      <c r="A596" t="s">
        <v>41</v>
      </c>
      <c r="B596" s="4" t="s">
        <v>30</v>
      </c>
      <c r="C596" s="4" t="s">
        <v>1292</v>
      </c>
      <c r="D596" s="4" t="s">
        <v>41</v>
      </c>
      <c r="E596" s="4">
        <v>4.8503499999999998E-2</v>
      </c>
      <c r="F596" s="4">
        <v>2.21053E-3</v>
      </c>
      <c r="G596" s="4">
        <v>1</v>
      </c>
      <c r="H596" s="4">
        <v>1</v>
      </c>
      <c r="I596" s="4">
        <v>1</v>
      </c>
      <c r="J596" s="4">
        <v>1</v>
      </c>
      <c r="K596" s="4" t="s">
        <v>1259</v>
      </c>
      <c r="L596" s="4" t="s">
        <v>1293</v>
      </c>
      <c r="M596" s="4" t="s">
        <v>41</v>
      </c>
      <c r="N596" s="4">
        <v>1</v>
      </c>
      <c r="O596" s="4">
        <v>1403.7430099999999</v>
      </c>
      <c r="P596" s="4" t="s">
        <v>30</v>
      </c>
      <c r="Q596" s="4" t="s">
        <v>30</v>
      </c>
      <c r="R596" s="4">
        <v>1.714E-3</v>
      </c>
      <c r="S596" s="4">
        <v>3.2480000000000002E-2</v>
      </c>
      <c r="T596" s="4">
        <v>2</v>
      </c>
    </row>
    <row r="597" spans="1:30" hidden="1" outlineLevel="1" collapsed="1" x14ac:dyDescent="0.2">
      <c r="A597" t="s">
        <v>41</v>
      </c>
      <c r="B597" s="4" t="s">
        <v>30</v>
      </c>
      <c r="C597" s="4" t="s">
        <v>1294</v>
      </c>
      <c r="D597" s="4" t="s">
        <v>41</v>
      </c>
      <c r="E597" s="4">
        <v>7.6971499999999998E-2</v>
      </c>
      <c r="F597" s="4">
        <v>4.8908199999999997E-3</v>
      </c>
      <c r="G597" s="4">
        <v>1</v>
      </c>
      <c r="H597" s="4">
        <v>1</v>
      </c>
      <c r="I597" s="4">
        <v>1</v>
      </c>
      <c r="J597" s="4">
        <v>1</v>
      </c>
      <c r="K597" s="4" t="s">
        <v>1259</v>
      </c>
      <c r="L597" s="4" t="s">
        <v>1295</v>
      </c>
      <c r="M597" s="4" t="s">
        <v>41</v>
      </c>
      <c r="N597" s="4">
        <v>2</v>
      </c>
      <c r="O597" s="4">
        <v>1907.05378</v>
      </c>
      <c r="P597" s="4" t="s">
        <v>30</v>
      </c>
      <c r="Q597" s="4" t="s">
        <v>30</v>
      </c>
      <c r="R597" s="4">
        <v>3.7160000000000001E-3</v>
      </c>
      <c r="S597" s="4">
        <v>5.3830000000000003E-2</v>
      </c>
      <c r="T597" s="4">
        <v>2.0299999999999998</v>
      </c>
    </row>
    <row r="598" spans="1:30" hidden="1" outlineLevel="1" collapsed="1" x14ac:dyDescent="0.2">
      <c r="A598" t="s">
        <v>41</v>
      </c>
      <c r="B598" s="4" t="s">
        <v>30</v>
      </c>
      <c r="C598" s="4" t="s">
        <v>1296</v>
      </c>
      <c r="D598" s="4" t="s">
        <v>41</v>
      </c>
      <c r="E598" s="4">
        <v>0.11119800000000001</v>
      </c>
      <c r="F598" s="4">
        <v>9.1506199999999999E-3</v>
      </c>
      <c r="G598" s="4">
        <v>1</v>
      </c>
      <c r="H598" s="4">
        <v>1</v>
      </c>
      <c r="I598" s="4">
        <v>1</v>
      </c>
      <c r="J598" s="4">
        <v>1</v>
      </c>
      <c r="K598" s="4" t="s">
        <v>1259</v>
      </c>
      <c r="L598" s="4" t="s">
        <v>1297</v>
      </c>
      <c r="M598" s="4" t="s">
        <v>41</v>
      </c>
      <c r="N598" s="4">
        <v>2</v>
      </c>
      <c r="O598" s="4">
        <v>1630.9063900000001</v>
      </c>
      <c r="P598" s="4" t="s">
        <v>30</v>
      </c>
      <c r="Q598" s="4" t="s">
        <v>30</v>
      </c>
      <c r="R598" s="4">
        <v>6.8910000000000004E-3</v>
      </c>
      <c r="S598" s="4">
        <v>8.072E-2</v>
      </c>
      <c r="T598" s="4">
        <v>1.63</v>
      </c>
    </row>
    <row r="599" spans="1:30" hidden="1" outlineLevel="1" collapsed="1" x14ac:dyDescent="0.2">
      <c r="A599" t="s">
        <v>41</v>
      </c>
      <c r="B599" s="4" t="s">
        <v>30</v>
      </c>
      <c r="C599" s="4" t="s">
        <v>1298</v>
      </c>
      <c r="D599" s="4" t="s">
        <v>41</v>
      </c>
      <c r="E599" s="4">
        <v>5.2745400000000003E-3</v>
      </c>
      <c r="F599" s="4">
        <v>9.4156000000000003E-4</v>
      </c>
      <c r="G599" s="4">
        <v>1</v>
      </c>
      <c r="H599" s="4">
        <v>1</v>
      </c>
      <c r="I599" s="4">
        <v>1</v>
      </c>
      <c r="J599" s="4">
        <v>1</v>
      </c>
      <c r="K599" s="4" t="s">
        <v>1259</v>
      </c>
      <c r="L599" s="4" t="s">
        <v>1299</v>
      </c>
      <c r="M599" s="4" t="s">
        <v>41</v>
      </c>
      <c r="N599" s="4">
        <v>0</v>
      </c>
      <c r="O599" s="4">
        <v>1340.63285</v>
      </c>
      <c r="P599" s="4" t="s">
        <v>30</v>
      </c>
      <c r="Q599" s="4" t="s">
        <v>30</v>
      </c>
      <c r="R599" s="4">
        <v>7.6860000000000003E-4</v>
      </c>
      <c r="S599" s="4">
        <v>2.9129999999999998E-3</v>
      </c>
      <c r="T599" s="4">
        <v>1.95</v>
      </c>
    </row>
    <row r="600" spans="1:30" hidden="1" outlineLevel="1" collapsed="1" x14ac:dyDescent="0.2">
      <c r="A600" t="s">
        <v>41</v>
      </c>
      <c r="B600" s="4" t="s">
        <v>30</v>
      </c>
      <c r="C600" s="4" t="s">
        <v>1300</v>
      </c>
      <c r="D600" s="4" t="s">
        <v>413</v>
      </c>
      <c r="E600" s="4">
        <v>8.8438000000000003E-2</v>
      </c>
      <c r="F600" s="4">
        <v>7.61943E-3</v>
      </c>
      <c r="G600" s="4">
        <v>1</v>
      </c>
      <c r="H600" s="4">
        <v>1</v>
      </c>
      <c r="I600" s="4">
        <v>1</v>
      </c>
      <c r="J600" s="4">
        <v>1</v>
      </c>
      <c r="K600" s="4" t="s">
        <v>1259</v>
      </c>
      <c r="L600" s="4" t="s">
        <v>1301</v>
      </c>
      <c r="M600" s="4" t="s">
        <v>41</v>
      </c>
      <c r="N600" s="4">
        <v>1</v>
      </c>
      <c r="O600" s="4">
        <v>2002.91174</v>
      </c>
      <c r="P600" s="4" t="s">
        <v>30</v>
      </c>
      <c r="Q600" s="4" t="s">
        <v>30</v>
      </c>
      <c r="R600" s="4">
        <v>5.7679999999999997E-3</v>
      </c>
      <c r="S600" s="4">
        <v>6.2880000000000005E-2</v>
      </c>
      <c r="T600" s="4">
        <v>2.34</v>
      </c>
    </row>
    <row r="601" spans="1:30" collapsed="1" x14ac:dyDescent="0.2">
      <c r="A601" s="3" t="s">
        <v>30</v>
      </c>
      <c r="B601" s="3" t="s">
        <v>31</v>
      </c>
      <c r="C601" s="3" t="s">
        <v>1302</v>
      </c>
      <c r="D601" s="3" t="s">
        <v>1303</v>
      </c>
      <c r="E601" s="3">
        <v>0</v>
      </c>
      <c r="F601" s="3">
        <v>28.777000000000001</v>
      </c>
      <c r="G601" s="3">
        <v>17</v>
      </c>
      <c r="H601" s="3">
        <v>15</v>
      </c>
      <c r="I601" s="3">
        <v>15</v>
      </c>
      <c r="J601" s="3">
        <v>16</v>
      </c>
      <c r="K601" s="3">
        <v>15</v>
      </c>
      <c r="L601" s="3">
        <v>888</v>
      </c>
      <c r="M601" s="3">
        <v>100.9</v>
      </c>
      <c r="N601" s="3">
        <v>8.57</v>
      </c>
      <c r="O601" s="3">
        <v>12.52</v>
      </c>
      <c r="P601" s="3">
        <v>15</v>
      </c>
      <c r="Q601" s="3" t="s">
        <v>1304</v>
      </c>
      <c r="R601" s="3" t="s">
        <v>1305</v>
      </c>
      <c r="S601" s="3" t="s">
        <v>1306</v>
      </c>
      <c r="T601" s="3" t="s">
        <v>1307</v>
      </c>
      <c r="U601" s="3" t="s">
        <v>1308</v>
      </c>
      <c r="V601" s="3" t="s">
        <v>1302</v>
      </c>
      <c r="W601" s="3" t="s">
        <v>1309</v>
      </c>
      <c r="X601" s="3" t="s">
        <v>1310</v>
      </c>
      <c r="Y601" s="3" t="s">
        <v>41</v>
      </c>
      <c r="Z601" s="3" t="s">
        <v>41</v>
      </c>
      <c r="AA601" s="3">
        <v>0</v>
      </c>
      <c r="AB601" s="3" t="s">
        <v>30</v>
      </c>
      <c r="AC601" s="3">
        <v>1</v>
      </c>
      <c r="AD601" s="3" t="s">
        <v>41</v>
      </c>
    </row>
    <row r="602" spans="1:30" hidden="1" outlineLevel="1" collapsed="1" x14ac:dyDescent="0.2">
      <c r="A602" t="s">
        <v>41</v>
      </c>
      <c r="B602" s="2" t="s">
        <v>43</v>
      </c>
      <c r="C602" s="2" t="s">
        <v>44</v>
      </c>
      <c r="D602" s="2" t="s">
        <v>29</v>
      </c>
      <c r="E602" s="2" t="s">
        <v>45</v>
      </c>
      <c r="F602" s="2" t="s">
        <v>46</v>
      </c>
      <c r="G602" s="2" t="s">
        <v>28</v>
      </c>
      <c r="H602" s="2" t="s">
        <v>47</v>
      </c>
      <c r="I602" s="2" t="s">
        <v>8</v>
      </c>
      <c r="J602" s="2" t="s">
        <v>9</v>
      </c>
      <c r="K602" s="2" t="s">
        <v>48</v>
      </c>
      <c r="L602" s="2" t="s">
        <v>49</v>
      </c>
      <c r="M602" s="2" t="s">
        <v>50</v>
      </c>
      <c r="N602" s="2" t="s">
        <v>51</v>
      </c>
      <c r="O602" s="2" t="s">
        <v>52</v>
      </c>
      <c r="P602" s="2" t="s">
        <v>27</v>
      </c>
      <c r="Q602" s="2" t="s">
        <v>53</v>
      </c>
      <c r="R602" s="2" t="s">
        <v>54</v>
      </c>
      <c r="S602" s="2" t="s">
        <v>55</v>
      </c>
      <c r="T602" s="2" t="s">
        <v>56</v>
      </c>
    </row>
    <row r="603" spans="1:30" hidden="1" outlineLevel="1" collapsed="1" x14ac:dyDescent="0.2">
      <c r="A603" t="s">
        <v>41</v>
      </c>
      <c r="B603" s="4" t="s">
        <v>30</v>
      </c>
      <c r="C603" s="4" t="s">
        <v>1311</v>
      </c>
      <c r="D603" s="4" t="s">
        <v>41</v>
      </c>
      <c r="E603" s="4">
        <v>4.2091900000000002E-2</v>
      </c>
      <c r="F603" s="4">
        <v>2.21053E-3</v>
      </c>
      <c r="G603" s="4">
        <v>1</v>
      </c>
      <c r="H603" s="4">
        <v>1</v>
      </c>
      <c r="I603" s="4">
        <v>1</v>
      </c>
      <c r="J603" s="4">
        <v>1</v>
      </c>
      <c r="K603" s="4" t="s">
        <v>1302</v>
      </c>
      <c r="L603" s="4" t="s">
        <v>1312</v>
      </c>
      <c r="M603" s="4" t="s">
        <v>41</v>
      </c>
      <c r="N603" s="4">
        <v>1</v>
      </c>
      <c r="O603" s="4">
        <v>951.56620999999996</v>
      </c>
      <c r="P603" s="4" t="s">
        <v>30</v>
      </c>
      <c r="Q603" s="4" t="s">
        <v>30</v>
      </c>
      <c r="R603" s="4">
        <v>1.714E-3</v>
      </c>
      <c r="S603" s="4">
        <v>2.8000000000000001E-2</v>
      </c>
      <c r="T603" s="4">
        <v>1.22</v>
      </c>
    </row>
    <row r="604" spans="1:30" hidden="1" outlineLevel="1" collapsed="1" x14ac:dyDescent="0.2">
      <c r="A604" t="s">
        <v>41</v>
      </c>
      <c r="B604" s="4" t="s">
        <v>30</v>
      </c>
      <c r="C604" s="4" t="s">
        <v>1313</v>
      </c>
      <c r="D604" s="4" t="s">
        <v>41</v>
      </c>
      <c r="E604" s="4">
        <v>2.2679999999999999E-2</v>
      </c>
      <c r="F604" s="4">
        <v>9.4156000000000003E-4</v>
      </c>
      <c r="G604" s="4">
        <v>1</v>
      </c>
      <c r="H604" s="4">
        <v>1</v>
      </c>
      <c r="I604" s="4">
        <v>1</v>
      </c>
      <c r="J604" s="4">
        <v>1</v>
      </c>
      <c r="K604" s="4" t="s">
        <v>1302</v>
      </c>
      <c r="L604" s="4" t="s">
        <v>1314</v>
      </c>
      <c r="M604" s="4" t="s">
        <v>41</v>
      </c>
      <c r="N604" s="4">
        <v>1</v>
      </c>
      <c r="O604" s="4">
        <v>1138.5713800000001</v>
      </c>
      <c r="P604" s="4" t="s">
        <v>30</v>
      </c>
      <c r="Q604" s="4" t="s">
        <v>30</v>
      </c>
      <c r="R604" s="4">
        <v>7.6860000000000003E-4</v>
      </c>
      <c r="S604" s="4">
        <v>1.426E-2</v>
      </c>
      <c r="T604" s="4">
        <v>1.59</v>
      </c>
    </row>
    <row r="605" spans="1:30" hidden="1" outlineLevel="1" collapsed="1" x14ac:dyDescent="0.2">
      <c r="A605" t="s">
        <v>41</v>
      </c>
      <c r="B605" s="4" t="s">
        <v>30</v>
      </c>
      <c r="C605" s="4" t="s">
        <v>1315</v>
      </c>
      <c r="D605" s="4" t="s">
        <v>41</v>
      </c>
      <c r="E605" s="4">
        <v>1.4250799999999999E-2</v>
      </c>
      <c r="F605" s="4">
        <v>9.4156000000000003E-4</v>
      </c>
      <c r="G605" s="4">
        <v>1</v>
      </c>
      <c r="H605" s="4">
        <v>1</v>
      </c>
      <c r="I605" s="4">
        <v>1</v>
      </c>
      <c r="J605" s="4">
        <v>1</v>
      </c>
      <c r="K605" s="4" t="s">
        <v>1302</v>
      </c>
      <c r="L605" s="4" t="s">
        <v>1316</v>
      </c>
      <c r="M605" s="4" t="s">
        <v>41</v>
      </c>
      <c r="N605" s="4">
        <v>2</v>
      </c>
      <c r="O605" s="4">
        <v>1637.8355899999999</v>
      </c>
      <c r="P605" s="4" t="s">
        <v>30</v>
      </c>
      <c r="Q605" s="4" t="s">
        <v>30</v>
      </c>
      <c r="R605" s="4">
        <v>7.6860000000000003E-4</v>
      </c>
      <c r="S605" s="4">
        <v>8.6099999999999996E-3</v>
      </c>
      <c r="T605" s="4">
        <v>2.6</v>
      </c>
    </row>
    <row r="606" spans="1:30" hidden="1" outlineLevel="1" collapsed="1" x14ac:dyDescent="0.2">
      <c r="A606" t="s">
        <v>41</v>
      </c>
      <c r="B606" s="4" t="s">
        <v>30</v>
      </c>
      <c r="C606" s="4" t="s">
        <v>1317</v>
      </c>
      <c r="D606" s="4" t="s">
        <v>41</v>
      </c>
      <c r="E606" s="4">
        <v>8.6135900000000001E-2</v>
      </c>
      <c r="F606" s="4">
        <v>6.4912700000000004E-3</v>
      </c>
      <c r="G606" s="4">
        <v>1</v>
      </c>
      <c r="H606" s="4">
        <v>1</v>
      </c>
      <c r="I606" s="4">
        <v>1</v>
      </c>
      <c r="J606" s="4">
        <v>1</v>
      </c>
      <c r="K606" s="4" t="s">
        <v>1302</v>
      </c>
      <c r="L606" s="4" t="s">
        <v>1318</v>
      </c>
      <c r="M606" s="4" t="s">
        <v>41</v>
      </c>
      <c r="N606" s="4">
        <v>1</v>
      </c>
      <c r="O606" s="4">
        <v>1261.62051</v>
      </c>
      <c r="P606" s="4" t="s">
        <v>30</v>
      </c>
      <c r="Q606" s="4" t="s">
        <v>30</v>
      </c>
      <c r="R606" s="4">
        <v>4.9259999999999998E-3</v>
      </c>
      <c r="S606" s="4">
        <v>6.0920000000000002E-2</v>
      </c>
      <c r="T606" s="4">
        <v>1.87</v>
      </c>
    </row>
    <row r="607" spans="1:30" hidden="1" outlineLevel="1" collapsed="1" x14ac:dyDescent="0.2">
      <c r="A607" t="s">
        <v>41</v>
      </c>
      <c r="B607" s="4" t="s">
        <v>30</v>
      </c>
      <c r="C607" s="4" t="s">
        <v>1319</v>
      </c>
      <c r="D607" s="4" t="s">
        <v>41</v>
      </c>
      <c r="E607" s="4">
        <v>7.5453800000000001E-2</v>
      </c>
      <c r="F607" s="4">
        <v>4.8908199999999997E-3</v>
      </c>
      <c r="G607" s="4">
        <v>1</v>
      </c>
      <c r="H607" s="4">
        <v>1</v>
      </c>
      <c r="I607" s="4">
        <v>1</v>
      </c>
      <c r="J607" s="4">
        <v>1</v>
      </c>
      <c r="K607" s="4" t="s">
        <v>1302</v>
      </c>
      <c r="L607" s="4" t="s">
        <v>1320</v>
      </c>
      <c r="M607" s="4" t="s">
        <v>41</v>
      </c>
      <c r="N607" s="4">
        <v>2</v>
      </c>
      <c r="O607" s="4">
        <v>1533.8457599999999</v>
      </c>
      <c r="P607" s="4" t="s">
        <v>30</v>
      </c>
      <c r="Q607" s="4" t="s">
        <v>30</v>
      </c>
      <c r="R607" s="4">
        <v>3.7160000000000001E-3</v>
      </c>
      <c r="S607" s="4">
        <v>5.2949999999999997E-2</v>
      </c>
      <c r="T607" s="4">
        <v>1.35</v>
      </c>
    </row>
    <row r="608" spans="1:30" hidden="1" outlineLevel="1" collapsed="1" x14ac:dyDescent="0.2">
      <c r="A608" t="s">
        <v>41</v>
      </c>
      <c r="B608" s="4" t="s">
        <v>30</v>
      </c>
      <c r="C608" s="4" t="s">
        <v>1321</v>
      </c>
      <c r="D608" s="4" t="s">
        <v>249</v>
      </c>
      <c r="E608" s="4">
        <v>3.0190999999999999E-2</v>
      </c>
      <c r="F608" s="4">
        <v>1.57544E-3</v>
      </c>
      <c r="G608" s="4">
        <v>1</v>
      </c>
      <c r="H608" s="4">
        <v>1</v>
      </c>
      <c r="I608" s="4">
        <v>1</v>
      </c>
      <c r="J608" s="4">
        <v>1</v>
      </c>
      <c r="K608" s="4" t="s">
        <v>1302</v>
      </c>
      <c r="L608" s="4" t="s">
        <v>1322</v>
      </c>
      <c r="M608" s="4" t="s">
        <v>41</v>
      </c>
      <c r="N608" s="4">
        <v>1</v>
      </c>
      <c r="O608" s="4">
        <v>1433.65328</v>
      </c>
      <c r="P608" s="4" t="s">
        <v>30</v>
      </c>
      <c r="Q608" s="4" t="s">
        <v>30</v>
      </c>
      <c r="R608" s="4">
        <v>1.245E-3</v>
      </c>
      <c r="S608" s="4">
        <v>1.942E-2</v>
      </c>
      <c r="T608" s="4">
        <v>2.23</v>
      </c>
    </row>
    <row r="609" spans="1:30" hidden="1" outlineLevel="1" collapsed="1" x14ac:dyDescent="0.2">
      <c r="A609" t="s">
        <v>41</v>
      </c>
      <c r="B609" s="4" t="s">
        <v>30</v>
      </c>
      <c r="C609" s="4" t="s">
        <v>1323</v>
      </c>
      <c r="D609" s="4" t="s">
        <v>41</v>
      </c>
      <c r="E609" s="4">
        <v>2.38404E-4</v>
      </c>
      <c r="F609" s="4">
        <v>9.4156000000000003E-4</v>
      </c>
      <c r="G609" s="4">
        <v>1</v>
      </c>
      <c r="H609" s="4">
        <v>1</v>
      </c>
      <c r="I609" s="4">
        <v>1</v>
      </c>
      <c r="J609" s="4">
        <v>2</v>
      </c>
      <c r="K609" s="4" t="s">
        <v>1302</v>
      </c>
      <c r="L609" s="4" t="s">
        <v>1324</v>
      </c>
      <c r="M609" s="4" t="s">
        <v>41</v>
      </c>
      <c r="N609" s="4">
        <v>1</v>
      </c>
      <c r="O609" s="4">
        <v>2257.1968900000002</v>
      </c>
      <c r="P609" s="4" t="s">
        <v>30</v>
      </c>
      <c r="Q609" s="4" t="s">
        <v>30</v>
      </c>
      <c r="R609" s="4">
        <v>7.6860000000000003E-4</v>
      </c>
      <c r="S609" s="4">
        <v>1.013E-4</v>
      </c>
      <c r="T609" s="4">
        <v>3.32</v>
      </c>
    </row>
    <row r="610" spans="1:30" hidden="1" outlineLevel="1" collapsed="1" x14ac:dyDescent="0.2">
      <c r="A610" t="s">
        <v>41</v>
      </c>
      <c r="B610" s="4" t="s">
        <v>30</v>
      </c>
      <c r="C610" s="4" t="s">
        <v>1325</v>
      </c>
      <c r="D610" s="4" t="s">
        <v>41</v>
      </c>
      <c r="E610" s="4">
        <v>1.2860099999999999E-2</v>
      </c>
      <c r="F610" s="4">
        <v>9.4156000000000003E-4</v>
      </c>
      <c r="G610" s="4">
        <v>1</v>
      </c>
      <c r="H610" s="4">
        <v>1</v>
      </c>
      <c r="I610" s="4">
        <v>1</v>
      </c>
      <c r="J610" s="4">
        <v>1</v>
      </c>
      <c r="K610" s="4" t="s">
        <v>1302</v>
      </c>
      <c r="L610" s="4" t="s">
        <v>1326</v>
      </c>
      <c r="M610" s="4" t="s">
        <v>41</v>
      </c>
      <c r="N610" s="4">
        <v>2</v>
      </c>
      <c r="O610" s="4">
        <v>2500.3300300000001</v>
      </c>
      <c r="P610" s="4" t="s">
        <v>30</v>
      </c>
      <c r="Q610" s="4" t="s">
        <v>30</v>
      </c>
      <c r="R610" s="4">
        <v>7.6860000000000003E-4</v>
      </c>
      <c r="S610" s="4">
        <v>7.6759999999999997E-3</v>
      </c>
      <c r="T610" s="4">
        <v>1.67</v>
      </c>
    </row>
    <row r="611" spans="1:30" hidden="1" outlineLevel="1" collapsed="1" x14ac:dyDescent="0.2">
      <c r="A611" t="s">
        <v>41</v>
      </c>
      <c r="B611" s="4" t="s">
        <v>30</v>
      </c>
      <c r="C611" s="4" t="s">
        <v>1327</v>
      </c>
      <c r="D611" s="4" t="s">
        <v>41</v>
      </c>
      <c r="E611" s="4">
        <v>6.3916499999999996E-3</v>
      </c>
      <c r="F611" s="4">
        <v>9.4156000000000003E-4</v>
      </c>
      <c r="G611" s="4">
        <v>1</v>
      </c>
      <c r="H611" s="4">
        <v>1</v>
      </c>
      <c r="I611" s="4">
        <v>1</v>
      </c>
      <c r="J611" s="4">
        <v>1</v>
      </c>
      <c r="K611" s="4" t="s">
        <v>1302</v>
      </c>
      <c r="L611" s="4" t="s">
        <v>1328</v>
      </c>
      <c r="M611" s="4" t="s">
        <v>41</v>
      </c>
      <c r="N611" s="4">
        <v>2</v>
      </c>
      <c r="O611" s="4">
        <v>1862.9606699999999</v>
      </c>
      <c r="P611" s="4" t="s">
        <v>30</v>
      </c>
      <c r="Q611" s="4" t="s">
        <v>30</v>
      </c>
      <c r="R611" s="4">
        <v>7.6860000000000003E-4</v>
      </c>
      <c r="S611" s="4">
        <v>3.5920000000000001E-3</v>
      </c>
      <c r="T611" s="4">
        <v>2.09</v>
      </c>
    </row>
    <row r="612" spans="1:30" hidden="1" outlineLevel="1" collapsed="1" x14ac:dyDescent="0.2">
      <c r="A612" t="s">
        <v>41</v>
      </c>
      <c r="B612" s="4" t="s">
        <v>30</v>
      </c>
      <c r="C612" s="4" t="s">
        <v>1329</v>
      </c>
      <c r="D612" s="4" t="s">
        <v>41</v>
      </c>
      <c r="E612" s="4">
        <v>2.22206E-2</v>
      </c>
      <c r="F612" s="4">
        <v>9.4156000000000003E-4</v>
      </c>
      <c r="G612" s="4">
        <v>1</v>
      </c>
      <c r="H612" s="4">
        <v>1</v>
      </c>
      <c r="I612" s="4">
        <v>1</v>
      </c>
      <c r="J612" s="4">
        <v>1</v>
      </c>
      <c r="K612" s="4" t="s">
        <v>1302</v>
      </c>
      <c r="L612" s="4" t="s">
        <v>1330</v>
      </c>
      <c r="M612" s="4" t="s">
        <v>41</v>
      </c>
      <c r="N612" s="4">
        <v>2</v>
      </c>
      <c r="O612" s="4">
        <v>2538.3535400000001</v>
      </c>
      <c r="P612" s="4" t="s">
        <v>30</v>
      </c>
      <c r="Q612" s="4" t="s">
        <v>30</v>
      </c>
      <c r="R612" s="4">
        <v>7.6860000000000003E-4</v>
      </c>
      <c r="S612" s="4">
        <v>1.388E-2</v>
      </c>
      <c r="T612" s="4">
        <v>1.66</v>
      </c>
    </row>
    <row r="613" spans="1:30" hidden="1" outlineLevel="1" collapsed="1" x14ac:dyDescent="0.2">
      <c r="A613" t="s">
        <v>41</v>
      </c>
      <c r="B613" s="4" t="s">
        <v>30</v>
      </c>
      <c r="C613" s="4" t="s">
        <v>1331</v>
      </c>
      <c r="D613" s="4" t="s">
        <v>41</v>
      </c>
      <c r="E613" s="4">
        <v>1.8479700000000002E-2</v>
      </c>
      <c r="F613" s="4">
        <v>9.4156000000000003E-4</v>
      </c>
      <c r="G613" s="4">
        <v>1</v>
      </c>
      <c r="H613" s="4">
        <v>1</v>
      </c>
      <c r="I613" s="4">
        <v>1</v>
      </c>
      <c r="J613" s="4">
        <v>1</v>
      </c>
      <c r="K613" s="4" t="s">
        <v>1302</v>
      </c>
      <c r="L613" s="4" t="s">
        <v>1332</v>
      </c>
      <c r="M613" s="4" t="s">
        <v>41</v>
      </c>
      <c r="N613" s="4">
        <v>0</v>
      </c>
      <c r="O613" s="4">
        <v>2105.0509400000001</v>
      </c>
      <c r="P613" s="4" t="s">
        <v>30</v>
      </c>
      <c r="Q613" s="4" t="s">
        <v>30</v>
      </c>
      <c r="R613" s="4">
        <v>7.6860000000000003E-4</v>
      </c>
      <c r="S613" s="4">
        <v>1.141E-2</v>
      </c>
      <c r="T613" s="4">
        <v>1.64</v>
      </c>
    </row>
    <row r="614" spans="1:30" hidden="1" outlineLevel="1" collapsed="1" x14ac:dyDescent="0.2">
      <c r="A614" t="s">
        <v>41</v>
      </c>
      <c r="B614" s="4" t="s">
        <v>30</v>
      </c>
      <c r="C614" s="4" t="s">
        <v>1333</v>
      </c>
      <c r="D614" s="4" t="s">
        <v>41</v>
      </c>
      <c r="E614" s="4">
        <v>6.9664599999999993E-2</v>
      </c>
      <c r="F614" s="4">
        <v>4.8908199999999997E-3</v>
      </c>
      <c r="G614" s="4">
        <v>1</v>
      </c>
      <c r="H614" s="4">
        <v>1</v>
      </c>
      <c r="I614" s="4">
        <v>1</v>
      </c>
      <c r="J614" s="4">
        <v>1</v>
      </c>
      <c r="K614" s="4" t="s">
        <v>1302</v>
      </c>
      <c r="L614" s="4" t="s">
        <v>1334</v>
      </c>
      <c r="M614" s="4" t="s">
        <v>41</v>
      </c>
      <c r="N614" s="4">
        <v>1</v>
      </c>
      <c r="O614" s="4">
        <v>1200.63312</v>
      </c>
      <c r="P614" s="4" t="s">
        <v>30</v>
      </c>
      <c r="Q614" s="4" t="s">
        <v>30</v>
      </c>
      <c r="R614" s="4">
        <v>3.7160000000000001E-3</v>
      </c>
      <c r="S614" s="4">
        <v>4.827E-2</v>
      </c>
      <c r="T614" s="4">
        <v>2.5</v>
      </c>
    </row>
    <row r="615" spans="1:30" hidden="1" outlineLevel="1" collapsed="1" x14ac:dyDescent="0.2">
      <c r="A615" t="s">
        <v>41</v>
      </c>
      <c r="B615" s="4" t="s">
        <v>30</v>
      </c>
      <c r="C615" s="4" t="s">
        <v>1335</v>
      </c>
      <c r="D615" s="4" t="s">
        <v>41</v>
      </c>
      <c r="E615" s="4">
        <v>5.5118500000000001E-2</v>
      </c>
      <c r="F615" s="4">
        <v>3.95853E-3</v>
      </c>
      <c r="G615" s="4">
        <v>1</v>
      </c>
      <c r="H615" s="4">
        <v>1</v>
      </c>
      <c r="I615" s="4">
        <v>1</v>
      </c>
      <c r="J615" s="4">
        <v>1</v>
      </c>
      <c r="K615" s="4" t="s">
        <v>1302</v>
      </c>
      <c r="L615" s="4" t="s">
        <v>1336</v>
      </c>
      <c r="M615" s="4" t="s">
        <v>41</v>
      </c>
      <c r="N615" s="4">
        <v>1</v>
      </c>
      <c r="O615" s="4">
        <v>1257.77766</v>
      </c>
      <c r="P615" s="4" t="s">
        <v>30</v>
      </c>
      <c r="Q615" s="4" t="s">
        <v>30</v>
      </c>
      <c r="R615" s="4">
        <v>3.026E-3</v>
      </c>
      <c r="S615" s="4">
        <v>3.7560000000000003E-2</v>
      </c>
      <c r="T615" s="4">
        <v>1.54</v>
      </c>
    </row>
    <row r="616" spans="1:30" hidden="1" outlineLevel="1" collapsed="1" x14ac:dyDescent="0.2">
      <c r="A616" t="s">
        <v>41</v>
      </c>
      <c r="B616" s="4" t="s">
        <v>30</v>
      </c>
      <c r="C616" s="4" t="s">
        <v>1337</v>
      </c>
      <c r="D616" s="4" t="s">
        <v>41</v>
      </c>
      <c r="E616" s="4">
        <v>0.10487299999999999</v>
      </c>
      <c r="F616" s="4">
        <v>9.1506199999999999E-3</v>
      </c>
      <c r="G616" s="4">
        <v>1</v>
      </c>
      <c r="H616" s="4">
        <v>1</v>
      </c>
      <c r="I616" s="4">
        <v>1</v>
      </c>
      <c r="J616" s="4">
        <v>1</v>
      </c>
      <c r="K616" s="4" t="s">
        <v>1302</v>
      </c>
      <c r="L616" s="4" t="s">
        <v>1338</v>
      </c>
      <c r="M616" s="4" t="s">
        <v>41</v>
      </c>
      <c r="N616" s="4">
        <v>0</v>
      </c>
      <c r="O616" s="4">
        <v>2042.0699</v>
      </c>
      <c r="P616" s="4" t="s">
        <v>30</v>
      </c>
      <c r="Q616" s="4" t="s">
        <v>30</v>
      </c>
      <c r="R616" s="4">
        <v>6.8910000000000004E-3</v>
      </c>
      <c r="S616" s="4">
        <v>7.5520000000000004E-2</v>
      </c>
      <c r="T616" s="4">
        <v>1.55</v>
      </c>
    </row>
    <row r="617" spans="1:30" hidden="1" outlineLevel="1" collapsed="1" x14ac:dyDescent="0.2">
      <c r="A617" t="s">
        <v>41</v>
      </c>
      <c r="B617" s="4" t="s">
        <v>30</v>
      </c>
      <c r="C617" s="4" t="s">
        <v>1339</v>
      </c>
      <c r="D617" s="4" t="s">
        <v>41</v>
      </c>
      <c r="E617" s="4">
        <v>2.4789999999999999E-3</v>
      </c>
      <c r="F617" s="4">
        <v>9.4156000000000003E-4</v>
      </c>
      <c r="G617" s="4">
        <v>1</v>
      </c>
      <c r="H617" s="4">
        <v>1</v>
      </c>
      <c r="I617" s="4">
        <v>1</v>
      </c>
      <c r="J617" s="4">
        <v>1</v>
      </c>
      <c r="K617" s="4" t="s">
        <v>1302</v>
      </c>
      <c r="L617" s="4" t="s">
        <v>1340</v>
      </c>
      <c r="M617" s="4" t="s">
        <v>41</v>
      </c>
      <c r="N617" s="4">
        <v>1</v>
      </c>
      <c r="O617" s="4">
        <v>2285.2030399999999</v>
      </c>
      <c r="P617" s="4" t="s">
        <v>30</v>
      </c>
      <c r="Q617" s="4" t="s">
        <v>30</v>
      </c>
      <c r="R617" s="4">
        <v>7.6860000000000003E-4</v>
      </c>
      <c r="S617" s="4">
        <v>1.2819999999999999E-3</v>
      </c>
      <c r="T617" s="4">
        <v>2.0699999999999998</v>
      </c>
    </row>
    <row r="618" spans="1:30" collapsed="1" x14ac:dyDescent="0.2">
      <c r="A618" s="3" t="s">
        <v>30</v>
      </c>
      <c r="B618" s="3" t="s">
        <v>31</v>
      </c>
      <c r="C618" s="3" t="s">
        <v>1341</v>
      </c>
      <c r="D618" s="3" t="s">
        <v>1342</v>
      </c>
      <c r="E618" s="3">
        <v>0</v>
      </c>
      <c r="F618" s="3">
        <v>28.337</v>
      </c>
      <c r="G618" s="3">
        <v>16</v>
      </c>
      <c r="H618" s="3">
        <v>12</v>
      </c>
      <c r="I618" s="3">
        <v>12</v>
      </c>
      <c r="J618" s="3">
        <v>12</v>
      </c>
      <c r="K618" s="3">
        <v>12</v>
      </c>
      <c r="L618" s="3">
        <v>842</v>
      </c>
      <c r="M618" s="3">
        <v>93.2</v>
      </c>
      <c r="N618" s="3">
        <v>6.32</v>
      </c>
      <c r="O618" s="3">
        <v>20.74</v>
      </c>
      <c r="P618" s="3">
        <v>12</v>
      </c>
      <c r="Q618" s="3" t="s">
        <v>1343</v>
      </c>
      <c r="R618" s="3" t="s">
        <v>453</v>
      </c>
      <c r="S618" s="3" t="s">
        <v>1344</v>
      </c>
      <c r="T618" s="3" t="s">
        <v>1345</v>
      </c>
      <c r="U618" s="3" t="s">
        <v>1346</v>
      </c>
      <c r="V618" s="3" t="s">
        <v>1347</v>
      </c>
      <c r="W618" s="3" t="s">
        <v>1348</v>
      </c>
      <c r="X618" s="3" t="s">
        <v>1349</v>
      </c>
      <c r="Y618" s="3" t="s">
        <v>1350</v>
      </c>
      <c r="Z618" s="3" t="s">
        <v>41</v>
      </c>
      <c r="AA618" s="3">
        <v>4</v>
      </c>
      <c r="AB618" s="3" t="s">
        <v>30</v>
      </c>
      <c r="AC618" s="3">
        <v>1</v>
      </c>
      <c r="AD618" s="3" t="s">
        <v>41</v>
      </c>
    </row>
    <row r="619" spans="1:30" hidden="1" outlineLevel="1" collapsed="1" x14ac:dyDescent="0.2">
      <c r="A619" t="s">
        <v>41</v>
      </c>
      <c r="B619" s="2" t="s">
        <v>43</v>
      </c>
      <c r="C619" s="2" t="s">
        <v>44</v>
      </c>
      <c r="D619" s="2" t="s">
        <v>29</v>
      </c>
      <c r="E619" s="2" t="s">
        <v>45</v>
      </c>
      <c r="F619" s="2" t="s">
        <v>46</v>
      </c>
      <c r="G619" s="2" t="s">
        <v>28</v>
      </c>
      <c r="H619" s="2" t="s">
        <v>47</v>
      </c>
      <c r="I619" s="2" t="s">
        <v>8</v>
      </c>
      <c r="J619" s="2" t="s">
        <v>9</v>
      </c>
      <c r="K619" s="2" t="s">
        <v>48</v>
      </c>
      <c r="L619" s="2" t="s">
        <v>49</v>
      </c>
      <c r="M619" s="2" t="s">
        <v>50</v>
      </c>
      <c r="N619" s="2" t="s">
        <v>51</v>
      </c>
      <c r="O619" s="2" t="s">
        <v>52</v>
      </c>
      <c r="P619" s="2" t="s">
        <v>27</v>
      </c>
      <c r="Q619" s="2" t="s">
        <v>53</v>
      </c>
      <c r="R619" s="2" t="s">
        <v>54</v>
      </c>
      <c r="S619" s="2" t="s">
        <v>55</v>
      </c>
      <c r="T619" s="2" t="s">
        <v>56</v>
      </c>
    </row>
    <row r="620" spans="1:30" hidden="1" outlineLevel="1" collapsed="1" x14ac:dyDescent="0.2">
      <c r="A620" t="s">
        <v>41</v>
      </c>
      <c r="B620" s="4" t="s">
        <v>30</v>
      </c>
      <c r="C620" s="4" t="s">
        <v>1351</v>
      </c>
      <c r="D620" s="4" t="s">
        <v>41</v>
      </c>
      <c r="E620" s="4">
        <v>8.0150800000000008E-3</v>
      </c>
      <c r="F620" s="4">
        <v>9.4156000000000003E-4</v>
      </c>
      <c r="G620" s="4">
        <v>1</v>
      </c>
      <c r="H620" s="4">
        <v>1</v>
      </c>
      <c r="I620" s="4">
        <v>1</v>
      </c>
      <c r="J620" s="4">
        <v>1</v>
      </c>
      <c r="K620" s="4" t="s">
        <v>1341</v>
      </c>
      <c r="L620" s="4" t="s">
        <v>1352</v>
      </c>
      <c r="M620" s="4" t="s">
        <v>41</v>
      </c>
      <c r="N620" s="4">
        <v>0</v>
      </c>
      <c r="O620" s="4">
        <v>1039.5492400000001</v>
      </c>
      <c r="P620" s="4" t="s">
        <v>30</v>
      </c>
      <c r="Q620" s="4" t="s">
        <v>30</v>
      </c>
      <c r="R620" s="4">
        <v>7.6860000000000003E-4</v>
      </c>
      <c r="S620" s="4">
        <v>4.5989999999999998E-3</v>
      </c>
      <c r="T620" s="4">
        <v>1.1599999999999999</v>
      </c>
    </row>
    <row r="621" spans="1:30" hidden="1" outlineLevel="1" collapsed="1" x14ac:dyDescent="0.2">
      <c r="A621" t="s">
        <v>41</v>
      </c>
      <c r="B621" s="4" t="s">
        <v>30</v>
      </c>
      <c r="C621" s="4" t="s">
        <v>1353</v>
      </c>
      <c r="D621" s="4" t="s">
        <v>41</v>
      </c>
      <c r="E621" s="4">
        <v>9.0347500000000005E-4</v>
      </c>
      <c r="F621" s="4">
        <v>9.4156000000000003E-4</v>
      </c>
      <c r="G621" s="4">
        <v>1</v>
      </c>
      <c r="H621" s="4">
        <v>1</v>
      </c>
      <c r="I621" s="4">
        <v>1</v>
      </c>
      <c r="J621" s="4">
        <v>1</v>
      </c>
      <c r="K621" s="4" t="s">
        <v>1341</v>
      </c>
      <c r="L621" s="4" t="s">
        <v>1354</v>
      </c>
      <c r="M621" s="4" t="s">
        <v>41</v>
      </c>
      <c r="N621" s="4">
        <v>0</v>
      </c>
      <c r="O621" s="4">
        <v>899.53089</v>
      </c>
      <c r="P621" s="4" t="s">
        <v>30</v>
      </c>
      <c r="Q621" s="4" t="s">
        <v>30</v>
      </c>
      <c r="R621" s="4">
        <v>7.6860000000000003E-4</v>
      </c>
      <c r="S621" s="4">
        <v>4.2939999999999997E-4</v>
      </c>
      <c r="T621" s="4">
        <v>2.0299999999999998</v>
      </c>
    </row>
    <row r="622" spans="1:30" hidden="1" outlineLevel="1" collapsed="1" x14ac:dyDescent="0.2">
      <c r="A622" t="s">
        <v>41</v>
      </c>
      <c r="B622" s="4" t="s">
        <v>30</v>
      </c>
      <c r="C622" s="4" t="s">
        <v>1355</v>
      </c>
      <c r="D622" s="4" t="s">
        <v>41</v>
      </c>
      <c r="E622" s="4">
        <v>7.2027400000000002E-4</v>
      </c>
      <c r="F622" s="4">
        <v>9.4156000000000003E-4</v>
      </c>
      <c r="G622" s="4">
        <v>1</v>
      </c>
      <c r="H622" s="4">
        <v>1</v>
      </c>
      <c r="I622" s="4">
        <v>1</v>
      </c>
      <c r="J622" s="4">
        <v>1</v>
      </c>
      <c r="K622" s="4" t="s">
        <v>1341</v>
      </c>
      <c r="L622" s="4" t="s">
        <v>1356</v>
      </c>
      <c r="M622" s="4" t="s">
        <v>41</v>
      </c>
      <c r="N622" s="4">
        <v>0</v>
      </c>
      <c r="O622" s="4">
        <v>1495.7122199999999</v>
      </c>
      <c r="P622" s="4" t="s">
        <v>30</v>
      </c>
      <c r="Q622" s="4" t="s">
        <v>30</v>
      </c>
      <c r="R622" s="4">
        <v>7.6860000000000003E-4</v>
      </c>
      <c r="S622" s="4">
        <v>3.3589999999999998E-4</v>
      </c>
      <c r="T622" s="4">
        <v>1.84</v>
      </c>
    </row>
    <row r="623" spans="1:30" hidden="1" outlineLevel="1" collapsed="1" x14ac:dyDescent="0.2">
      <c r="A623" t="s">
        <v>41</v>
      </c>
      <c r="B623" s="4" t="s">
        <v>30</v>
      </c>
      <c r="C623" s="4" t="s">
        <v>1357</v>
      </c>
      <c r="D623" s="4" t="s">
        <v>41</v>
      </c>
      <c r="E623" s="4">
        <v>2.6918900000000002E-3</v>
      </c>
      <c r="F623" s="4">
        <v>9.4156000000000003E-4</v>
      </c>
      <c r="G623" s="4">
        <v>1</v>
      </c>
      <c r="H623" s="4">
        <v>1</v>
      </c>
      <c r="I623" s="4">
        <v>1</v>
      </c>
      <c r="J623" s="4">
        <v>1</v>
      </c>
      <c r="K623" s="4" t="s">
        <v>1341</v>
      </c>
      <c r="L623" s="4" t="s">
        <v>1358</v>
      </c>
      <c r="M623" s="4" t="s">
        <v>41</v>
      </c>
      <c r="N623" s="4">
        <v>2</v>
      </c>
      <c r="O623" s="4">
        <v>2329.1378599999998</v>
      </c>
      <c r="P623" s="4" t="s">
        <v>30</v>
      </c>
      <c r="Q623" s="4" t="s">
        <v>30</v>
      </c>
      <c r="R623" s="4">
        <v>7.6860000000000003E-4</v>
      </c>
      <c r="S623" s="4">
        <v>1.405E-3</v>
      </c>
      <c r="T623" s="4">
        <v>2.4900000000000002</v>
      </c>
    </row>
    <row r="624" spans="1:30" hidden="1" outlineLevel="1" collapsed="1" x14ac:dyDescent="0.2">
      <c r="A624" t="s">
        <v>41</v>
      </c>
      <c r="B624" s="4" t="s">
        <v>30</v>
      </c>
      <c r="C624" s="4" t="s">
        <v>1359</v>
      </c>
      <c r="D624" s="4" t="s">
        <v>41</v>
      </c>
      <c r="E624" s="4">
        <v>9.8239499999999993E-2</v>
      </c>
      <c r="F624" s="4">
        <v>8.4442000000000007E-3</v>
      </c>
      <c r="G624" s="4">
        <v>1</v>
      </c>
      <c r="H624" s="4">
        <v>1</v>
      </c>
      <c r="I624" s="4">
        <v>1</v>
      </c>
      <c r="J624" s="4">
        <v>1</v>
      </c>
      <c r="K624" s="4" t="s">
        <v>1341</v>
      </c>
      <c r="L624" s="4" t="s">
        <v>1360</v>
      </c>
      <c r="M624" s="4" t="s">
        <v>41</v>
      </c>
      <c r="N624" s="4">
        <v>2</v>
      </c>
      <c r="O624" s="4">
        <v>1424.6764499999999</v>
      </c>
      <c r="P624" s="4" t="s">
        <v>30</v>
      </c>
      <c r="Q624" s="4" t="s">
        <v>30</v>
      </c>
      <c r="R624" s="4">
        <v>6.3559999999999997E-3</v>
      </c>
      <c r="S624" s="4">
        <v>7.0779999999999996E-2</v>
      </c>
      <c r="T624" s="4">
        <v>1.19</v>
      </c>
    </row>
    <row r="625" spans="1:30" hidden="1" outlineLevel="1" collapsed="1" x14ac:dyDescent="0.2">
      <c r="A625" t="s">
        <v>41</v>
      </c>
      <c r="B625" s="4" t="s">
        <v>30</v>
      </c>
      <c r="C625" s="4" t="s">
        <v>1361</v>
      </c>
      <c r="D625" s="4" t="s">
        <v>41</v>
      </c>
      <c r="E625" s="4">
        <v>4.9928000000000004E-3</v>
      </c>
      <c r="F625" s="4">
        <v>9.4156000000000003E-4</v>
      </c>
      <c r="G625" s="4">
        <v>1</v>
      </c>
      <c r="H625" s="4">
        <v>1</v>
      </c>
      <c r="I625" s="4">
        <v>1</v>
      </c>
      <c r="J625" s="4">
        <v>1</v>
      </c>
      <c r="K625" s="4" t="s">
        <v>1341</v>
      </c>
      <c r="L625" s="4" t="s">
        <v>1362</v>
      </c>
      <c r="M625" s="4" t="s">
        <v>41</v>
      </c>
      <c r="N625" s="4">
        <v>1</v>
      </c>
      <c r="O625" s="4">
        <v>1185.65209</v>
      </c>
      <c r="P625" s="4" t="s">
        <v>30</v>
      </c>
      <c r="Q625" s="4" t="s">
        <v>30</v>
      </c>
      <c r="R625" s="4">
        <v>7.6860000000000003E-4</v>
      </c>
      <c r="S625" s="4">
        <v>2.751E-3</v>
      </c>
      <c r="T625" s="4">
        <v>1.99</v>
      </c>
    </row>
    <row r="626" spans="1:30" hidden="1" outlineLevel="1" collapsed="1" x14ac:dyDescent="0.2">
      <c r="A626" t="s">
        <v>41</v>
      </c>
      <c r="B626" s="4" t="s">
        <v>30</v>
      </c>
      <c r="C626" s="4" t="s">
        <v>1363</v>
      </c>
      <c r="D626" s="4" t="s">
        <v>41</v>
      </c>
      <c r="E626" s="4">
        <v>1.4021000000000001E-3</v>
      </c>
      <c r="F626" s="4">
        <v>9.4156000000000003E-4</v>
      </c>
      <c r="G626" s="4">
        <v>1</v>
      </c>
      <c r="H626" s="4">
        <v>1</v>
      </c>
      <c r="I626" s="4">
        <v>1</v>
      </c>
      <c r="J626" s="4">
        <v>1</v>
      </c>
      <c r="K626" s="4" t="s">
        <v>1341</v>
      </c>
      <c r="L626" s="4" t="s">
        <v>1364</v>
      </c>
      <c r="M626" s="4" t="s">
        <v>41</v>
      </c>
      <c r="N626" s="4">
        <v>0</v>
      </c>
      <c r="O626" s="4">
        <v>1972.04982</v>
      </c>
      <c r="P626" s="4" t="s">
        <v>30</v>
      </c>
      <c r="Q626" s="4" t="s">
        <v>30</v>
      </c>
      <c r="R626" s="4">
        <v>7.6860000000000003E-4</v>
      </c>
      <c r="S626" s="4">
        <v>6.9030000000000003E-4</v>
      </c>
      <c r="T626" s="4">
        <v>2.66</v>
      </c>
    </row>
    <row r="627" spans="1:30" hidden="1" outlineLevel="1" collapsed="1" x14ac:dyDescent="0.2">
      <c r="A627" t="s">
        <v>41</v>
      </c>
      <c r="B627" s="4" t="s">
        <v>30</v>
      </c>
      <c r="C627" s="4" t="s">
        <v>1365</v>
      </c>
      <c r="D627" s="4" t="s">
        <v>41</v>
      </c>
      <c r="E627" s="4">
        <v>6.5168100000000007E-2</v>
      </c>
      <c r="F627" s="4">
        <v>3.95853E-3</v>
      </c>
      <c r="G627" s="4">
        <v>1</v>
      </c>
      <c r="H627" s="4">
        <v>1</v>
      </c>
      <c r="I627" s="4">
        <v>1</v>
      </c>
      <c r="J627" s="4">
        <v>1</v>
      </c>
      <c r="K627" s="4" t="s">
        <v>1341</v>
      </c>
      <c r="L627" s="4" t="s">
        <v>1366</v>
      </c>
      <c r="M627" s="4" t="s">
        <v>41</v>
      </c>
      <c r="N627" s="4">
        <v>2</v>
      </c>
      <c r="O627" s="4">
        <v>1887.9559200000001</v>
      </c>
      <c r="P627" s="4" t="s">
        <v>30</v>
      </c>
      <c r="Q627" s="4" t="s">
        <v>30</v>
      </c>
      <c r="R627" s="4">
        <v>3.026E-3</v>
      </c>
      <c r="S627" s="4">
        <v>4.4990000000000002E-2</v>
      </c>
      <c r="T627" s="4">
        <v>3.04</v>
      </c>
    </row>
    <row r="628" spans="1:30" hidden="1" outlineLevel="1" collapsed="1" x14ac:dyDescent="0.2">
      <c r="A628" t="s">
        <v>41</v>
      </c>
      <c r="B628" s="4" t="s">
        <v>30</v>
      </c>
      <c r="C628" s="4" t="s">
        <v>1367</v>
      </c>
      <c r="D628" s="4" t="s">
        <v>41</v>
      </c>
      <c r="E628" s="4">
        <v>5.3656700000000002E-2</v>
      </c>
      <c r="F628" s="4">
        <v>3.95853E-3</v>
      </c>
      <c r="G628" s="4">
        <v>1</v>
      </c>
      <c r="H628" s="4">
        <v>1</v>
      </c>
      <c r="I628" s="4">
        <v>1</v>
      </c>
      <c r="J628" s="4">
        <v>1</v>
      </c>
      <c r="K628" s="4" t="s">
        <v>1341</v>
      </c>
      <c r="L628" s="4" t="s">
        <v>1368</v>
      </c>
      <c r="M628" s="4" t="s">
        <v>41</v>
      </c>
      <c r="N628" s="4">
        <v>0</v>
      </c>
      <c r="O628" s="4">
        <v>1627.7057</v>
      </c>
      <c r="P628" s="4" t="s">
        <v>30</v>
      </c>
      <c r="Q628" s="4" t="s">
        <v>30</v>
      </c>
      <c r="R628" s="4">
        <v>3.026E-3</v>
      </c>
      <c r="S628" s="4">
        <v>3.6319999999999998E-2</v>
      </c>
      <c r="T628" s="4">
        <v>2.21</v>
      </c>
    </row>
    <row r="629" spans="1:30" hidden="1" outlineLevel="1" collapsed="1" x14ac:dyDescent="0.2">
      <c r="A629" t="s">
        <v>41</v>
      </c>
      <c r="B629" s="4" t="s">
        <v>30</v>
      </c>
      <c r="C629" s="4" t="s">
        <v>1369</v>
      </c>
      <c r="D629" s="4" t="s">
        <v>41</v>
      </c>
      <c r="E629" s="4">
        <v>7.5872200000000004E-3</v>
      </c>
      <c r="F629" s="4">
        <v>9.4156000000000003E-4</v>
      </c>
      <c r="G629" s="4">
        <v>1</v>
      </c>
      <c r="H629" s="4">
        <v>1</v>
      </c>
      <c r="I629" s="4">
        <v>1</v>
      </c>
      <c r="J629" s="4">
        <v>1</v>
      </c>
      <c r="K629" s="4" t="s">
        <v>1341</v>
      </c>
      <c r="L629" s="4" t="s">
        <v>1370</v>
      </c>
      <c r="M629" s="4" t="s">
        <v>41</v>
      </c>
      <c r="N629" s="4">
        <v>0</v>
      </c>
      <c r="O629" s="4">
        <v>1119.60043</v>
      </c>
      <c r="P629" s="4" t="s">
        <v>30</v>
      </c>
      <c r="Q629" s="4" t="s">
        <v>30</v>
      </c>
      <c r="R629" s="4">
        <v>7.6860000000000003E-4</v>
      </c>
      <c r="S629" s="4">
        <v>4.3249999999999999E-3</v>
      </c>
      <c r="T629" s="4">
        <v>1.66</v>
      </c>
    </row>
    <row r="630" spans="1:30" hidden="1" outlineLevel="1" collapsed="1" x14ac:dyDescent="0.2">
      <c r="A630" t="s">
        <v>41</v>
      </c>
      <c r="B630" s="4" t="s">
        <v>30</v>
      </c>
      <c r="C630" s="4" t="s">
        <v>1371</v>
      </c>
      <c r="D630" s="4" t="s">
        <v>41</v>
      </c>
      <c r="E630" s="4">
        <v>3.0669400000000002E-3</v>
      </c>
      <c r="F630" s="4">
        <v>9.4156000000000003E-4</v>
      </c>
      <c r="G630" s="4">
        <v>1</v>
      </c>
      <c r="H630" s="4">
        <v>1</v>
      </c>
      <c r="I630" s="4">
        <v>1</v>
      </c>
      <c r="J630" s="4">
        <v>1</v>
      </c>
      <c r="K630" s="4" t="s">
        <v>1341</v>
      </c>
      <c r="L630" s="4" t="s">
        <v>1372</v>
      </c>
      <c r="M630" s="4" t="s">
        <v>41</v>
      </c>
      <c r="N630" s="4">
        <v>0</v>
      </c>
      <c r="O630" s="4">
        <v>1491.7107800000001</v>
      </c>
      <c r="P630" s="4" t="s">
        <v>30</v>
      </c>
      <c r="Q630" s="4" t="s">
        <v>30</v>
      </c>
      <c r="R630" s="4">
        <v>7.6860000000000003E-4</v>
      </c>
      <c r="S630" s="4">
        <v>1.622E-3</v>
      </c>
      <c r="T630" s="4">
        <v>2.7</v>
      </c>
    </row>
    <row r="631" spans="1:30" hidden="1" outlineLevel="1" collapsed="1" x14ac:dyDescent="0.2">
      <c r="A631" t="s">
        <v>41</v>
      </c>
      <c r="B631" s="4" t="s">
        <v>30</v>
      </c>
      <c r="C631" s="4" t="s">
        <v>1373</v>
      </c>
      <c r="D631" s="4" t="s">
        <v>41</v>
      </c>
      <c r="E631" s="4">
        <v>4.7853899999999998E-2</v>
      </c>
      <c r="F631" s="4">
        <v>2.21053E-3</v>
      </c>
      <c r="G631" s="4">
        <v>1</v>
      </c>
      <c r="H631" s="4">
        <v>1</v>
      </c>
      <c r="I631" s="4">
        <v>1</v>
      </c>
      <c r="J631" s="4">
        <v>1</v>
      </c>
      <c r="K631" s="4" t="s">
        <v>1341</v>
      </c>
      <c r="L631" s="4" t="s">
        <v>1374</v>
      </c>
      <c r="M631" s="4" t="s">
        <v>41</v>
      </c>
      <c r="N631" s="4">
        <v>1</v>
      </c>
      <c r="O631" s="4">
        <v>1759.86095</v>
      </c>
      <c r="P631" s="4" t="s">
        <v>30</v>
      </c>
      <c r="Q631" s="4" t="s">
        <v>30</v>
      </c>
      <c r="R631" s="4">
        <v>1.714E-3</v>
      </c>
      <c r="S631" s="4">
        <v>3.2030000000000003E-2</v>
      </c>
      <c r="T631" s="4">
        <v>2.11</v>
      </c>
    </row>
    <row r="632" spans="1:30" collapsed="1" x14ac:dyDescent="0.2">
      <c r="A632" s="3" t="s">
        <v>30</v>
      </c>
      <c r="B632" s="3" t="s">
        <v>31</v>
      </c>
      <c r="C632" s="3" t="s">
        <v>1375</v>
      </c>
      <c r="D632" s="3" t="s">
        <v>1376</v>
      </c>
      <c r="E632" s="3">
        <v>0</v>
      </c>
      <c r="F632" s="3">
        <v>28.065999999999999</v>
      </c>
      <c r="G632" s="3">
        <v>18</v>
      </c>
      <c r="H632" s="3">
        <v>7</v>
      </c>
      <c r="I632" s="3">
        <v>9</v>
      </c>
      <c r="J632" s="3">
        <v>15</v>
      </c>
      <c r="K632" s="3">
        <v>4</v>
      </c>
      <c r="L632" s="3">
        <v>523</v>
      </c>
      <c r="M632" s="3">
        <v>56.5</v>
      </c>
      <c r="N632" s="3">
        <v>8.48</v>
      </c>
      <c r="O632" s="3">
        <v>21.58</v>
      </c>
      <c r="P632" s="3">
        <v>7</v>
      </c>
      <c r="Q632" s="3" t="s">
        <v>1377</v>
      </c>
      <c r="R632" s="3" t="s">
        <v>453</v>
      </c>
      <c r="S632" s="3" t="s">
        <v>36</v>
      </c>
      <c r="T632" s="3" t="s">
        <v>1378</v>
      </c>
      <c r="U632" s="3" t="s">
        <v>1379</v>
      </c>
      <c r="V632" s="3" t="s">
        <v>1375</v>
      </c>
      <c r="W632" s="3" t="s">
        <v>1380</v>
      </c>
      <c r="X632" s="3" t="s">
        <v>1381</v>
      </c>
      <c r="Y632" s="3" t="s">
        <v>1382</v>
      </c>
      <c r="Z632" s="3" t="s">
        <v>41</v>
      </c>
      <c r="AA632" s="3">
        <v>3</v>
      </c>
      <c r="AB632" s="3" t="s">
        <v>30</v>
      </c>
      <c r="AC632" s="3">
        <v>1</v>
      </c>
      <c r="AD632" s="3" t="s">
        <v>41</v>
      </c>
    </row>
    <row r="633" spans="1:30" hidden="1" outlineLevel="1" collapsed="1" x14ac:dyDescent="0.2">
      <c r="A633" t="s">
        <v>41</v>
      </c>
      <c r="B633" s="2" t="s">
        <v>43</v>
      </c>
      <c r="C633" s="2" t="s">
        <v>44</v>
      </c>
      <c r="D633" s="2" t="s">
        <v>29</v>
      </c>
      <c r="E633" s="2" t="s">
        <v>45</v>
      </c>
      <c r="F633" s="2" t="s">
        <v>46</v>
      </c>
      <c r="G633" s="2" t="s">
        <v>28</v>
      </c>
      <c r="H633" s="2" t="s">
        <v>47</v>
      </c>
      <c r="I633" s="2" t="s">
        <v>8</v>
      </c>
      <c r="J633" s="2" t="s">
        <v>9</v>
      </c>
      <c r="K633" s="2" t="s">
        <v>48</v>
      </c>
      <c r="L633" s="2" t="s">
        <v>49</v>
      </c>
      <c r="M633" s="2" t="s">
        <v>50</v>
      </c>
      <c r="N633" s="2" t="s">
        <v>51</v>
      </c>
      <c r="O633" s="2" t="s">
        <v>52</v>
      </c>
      <c r="P633" s="2" t="s">
        <v>27</v>
      </c>
      <c r="Q633" s="2" t="s">
        <v>53</v>
      </c>
      <c r="R633" s="2" t="s">
        <v>54</v>
      </c>
      <c r="S633" s="2" t="s">
        <v>55</v>
      </c>
      <c r="T633" s="2" t="s">
        <v>56</v>
      </c>
    </row>
    <row r="634" spans="1:30" hidden="1" outlineLevel="1" collapsed="1" x14ac:dyDescent="0.2">
      <c r="A634" t="s">
        <v>41</v>
      </c>
      <c r="B634" s="4" t="s">
        <v>30</v>
      </c>
      <c r="C634" s="4" t="s">
        <v>1383</v>
      </c>
      <c r="D634" s="4" t="s">
        <v>41</v>
      </c>
      <c r="E634" s="4">
        <v>9.7436500000000004E-4</v>
      </c>
      <c r="F634" s="4">
        <v>9.4156000000000003E-4</v>
      </c>
      <c r="G634" s="4">
        <v>3</v>
      </c>
      <c r="H634" s="4">
        <v>3</v>
      </c>
      <c r="I634" s="4">
        <v>1</v>
      </c>
      <c r="J634" s="4">
        <v>2</v>
      </c>
      <c r="K634" s="4" t="s">
        <v>1384</v>
      </c>
      <c r="L634" s="4" t="s">
        <v>1385</v>
      </c>
      <c r="M634" s="4" t="s">
        <v>41</v>
      </c>
      <c r="N634" s="4">
        <v>0</v>
      </c>
      <c r="O634" s="4">
        <v>1469.7706800000001</v>
      </c>
      <c r="P634" s="4" t="s">
        <v>30</v>
      </c>
      <c r="Q634" s="4" t="s">
        <v>30</v>
      </c>
      <c r="R634" s="4">
        <v>7.6860000000000003E-4</v>
      </c>
      <c r="S634" s="4">
        <v>4.6670000000000001E-4</v>
      </c>
      <c r="T634" s="4">
        <v>2.36</v>
      </c>
    </row>
    <row r="635" spans="1:30" hidden="1" outlineLevel="1" collapsed="1" x14ac:dyDescent="0.2">
      <c r="A635" t="s">
        <v>41</v>
      </c>
      <c r="B635" s="4" t="s">
        <v>30</v>
      </c>
      <c r="C635" s="4" t="s">
        <v>1386</v>
      </c>
      <c r="D635" s="4" t="s">
        <v>41</v>
      </c>
      <c r="E635" s="4">
        <v>1.4250799999999999E-2</v>
      </c>
      <c r="F635" s="4">
        <v>9.4156000000000003E-4</v>
      </c>
      <c r="G635" s="4">
        <v>3</v>
      </c>
      <c r="H635" s="4">
        <v>3</v>
      </c>
      <c r="I635" s="4">
        <v>1</v>
      </c>
      <c r="J635" s="4">
        <v>2</v>
      </c>
      <c r="K635" s="4" t="s">
        <v>1384</v>
      </c>
      <c r="L635" s="4" t="s">
        <v>1387</v>
      </c>
      <c r="M635" s="4" t="s">
        <v>41</v>
      </c>
      <c r="N635" s="4">
        <v>0</v>
      </c>
      <c r="O635" s="4">
        <v>1037.47543</v>
      </c>
      <c r="P635" s="4" t="s">
        <v>30</v>
      </c>
      <c r="Q635" s="4" t="s">
        <v>30</v>
      </c>
      <c r="R635" s="4">
        <v>7.6860000000000003E-4</v>
      </c>
      <c r="S635" s="4">
        <v>8.5880000000000001E-3</v>
      </c>
      <c r="T635" s="4">
        <v>1.45</v>
      </c>
    </row>
    <row r="636" spans="1:30" hidden="1" outlineLevel="1" collapsed="1" x14ac:dyDescent="0.2">
      <c r="A636" t="s">
        <v>41</v>
      </c>
      <c r="B636" s="4" t="s">
        <v>30</v>
      </c>
      <c r="C636" s="4" t="s">
        <v>1386</v>
      </c>
      <c r="D636" s="4" t="s">
        <v>288</v>
      </c>
      <c r="E636" s="4">
        <v>3.7682599999999998E-3</v>
      </c>
      <c r="F636" s="4">
        <v>9.4156000000000003E-4</v>
      </c>
      <c r="G636" s="4">
        <v>3</v>
      </c>
      <c r="H636" s="4">
        <v>3</v>
      </c>
      <c r="I636" s="4">
        <v>2</v>
      </c>
      <c r="J636" s="4">
        <v>4</v>
      </c>
      <c r="K636" s="4" t="s">
        <v>1384</v>
      </c>
      <c r="L636" s="4" t="s">
        <v>1387</v>
      </c>
      <c r="M636" s="4" t="s">
        <v>41</v>
      </c>
      <c r="N636" s="4">
        <v>0</v>
      </c>
      <c r="O636" s="4">
        <v>1053.4703400000001</v>
      </c>
      <c r="P636" s="4" t="s">
        <v>30</v>
      </c>
      <c r="Q636" s="4" t="s">
        <v>30</v>
      </c>
      <c r="R636" s="4">
        <v>7.6860000000000003E-4</v>
      </c>
      <c r="S636" s="4">
        <v>2.0179999999999998E-3</v>
      </c>
      <c r="T636" s="4">
        <v>1.63</v>
      </c>
    </row>
    <row r="637" spans="1:30" hidden="1" outlineLevel="1" collapsed="1" x14ac:dyDescent="0.2">
      <c r="A637" t="s">
        <v>41</v>
      </c>
      <c r="B637" s="4" t="s">
        <v>30</v>
      </c>
      <c r="C637" s="4" t="s">
        <v>1388</v>
      </c>
      <c r="D637" s="4" t="s">
        <v>41</v>
      </c>
      <c r="E637" s="4">
        <v>4.2346199999999997E-3</v>
      </c>
      <c r="F637" s="4">
        <v>9.4156000000000003E-4</v>
      </c>
      <c r="G637" s="4">
        <v>1</v>
      </c>
      <c r="H637" s="4">
        <v>1</v>
      </c>
      <c r="I637" s="4">
        <v>1</v>
      </c>
      <c r="J637" s="4">
        <v>1</v>
      </c>
      <c r="K637" s="4" t="s">
        <v>1375</v>
      </c>
      <c r="L637" s="4" t="s">
        <v>1389</v>
      </c>
      <c r="M637" s="4" t="s">
        <v>41</v>
      </c>
      <c r="N637" s="4">
        <v>0</v>
      </c>
      <c r="O637" s="4">
        <v>844.52508</v>
      </c>
      <c r="P637" s="4" t="s">
        <v>30</v>
      </c>
      <c r="Q637" s="4" t="s">
        <v>30</v>
      </c>
      <c r="R637" s="4">
        <v>7.6860000000000003E-4</v>
      </c>
      <c r="S637" s="4">
        <v>2.2920000000000002E-3</v>
      </c>
      <c r="T637" s="4">
        <v>0.99</v>
      </c>
    </row>
    <row r="638" spans="1:30" hidden="1" outlineLevel="1" collapsed="1" x14ac:dyDescent="0.2">
      <c r="A638" t="s">
        <v>41</v>
      </c>
      <c r="B638" s="4" t="s">
        <v>30</v>
      </c>
      <c r="C638" s="4" t="s">
        <v>1390</v>
      </c>
      <c r="D638" s="4" t="s">
        <v>819</v>
      </c>
      <c r="E638" s="4">
        <v>3.1234899999999999E-2</v>
      </c>
      <c r="F638" s="4">
        <v>1.57544E-3</v>
      </c>
      <c r="G638" s="4">
        <v>1</v>
      </c>
      <c r="H638" s="4">
        <v>1</v>
      </c>
      <c r="I638" s="4">
        <v>1</v>
      </c>
      <c r="J638" s="4">
        <v>1</v>
      </c>
      <c r="K638" s="4" t="s">
        <v>1375</v>
      </c>
      <c r="L638" s="4" t="s">
        <v>1391</v>
      </c>
      <c r="M638" s="4" t="s">
        <v>41</v>
      </c>
      <c r="N638" s="4">
        <v>1</v>
      </c>
      <c r="O638" s="4">
        <v>1864.8891599999999</v>
      </c>
      <c r="P638" s="4" t="s">
        <v>30</v>
      </c>
      <c r="Q638" s="4" t="s">
        <v>30</v>
      </c>
      <c r="R638" s="4">
        <v>1.245E-3</v>
      </c>
      <c r="S638" s="4">
        <v>2.0160000000000001E-2</v>
      </c>
      <c r="T638" s="4">
        <v>2.5299999999999998</v>
      </c>
    </row>
    <row r="639" spans="1:30" hidden="1" outlineLevel="1" collapsed="1" x14ac:dyDescent="0.2">
      <c r="A639" t="s">
        <v>41</v>
      </c>
      <c r="B639" s="4" t="s">
        <v>30</v>
      </c>
      <c r="C639" s="4" t="s">
        <v>1392</v>
      </c>
      <c r="D639" s="4" t="s">
        <v>41</v>
      </c>
      <c r="E639" s="4">
        <v>9.5789299999999994E-3</v>
      </c>
      <c r="F639" s="4">
        <v>9.4156000000000003E-4</v>
      </c>
      <c r="G639" s="4">
        <v>1</v>
      </c>
      <c r="H639" s="4">
        <v>1</v>
      </c>
      <c r="I639" s="4">
        <v>1</v>
      </c>
      <c r="J639" s="4">
        <v>1</v>
      </c>
      <c r="K639" s="4" t="s">
        <v>1375</v>
      </c>
      <c r="L639" s="4" t="s">
        <v>1393</v>
      </c>
      <c r="M639" s="4" t="s">
        <v>41</v>
      </c>
      <c r="N639" s="4">
        <v>1</v>
      </c>
      <c r="O639" s="4">
        <v>1285.75866</v>
      </c>
      <c r="P639" s="4" t="s">
        <v>30</v>
      </c>
      <c r="Q639" s="4" t="s">
        <v>30</v>
      </c>
      <c r="R639" s="4">
        <v>7.6860000000000003E-4</v>
      </c>
      <c r="S639" s="4">
        <v>5.5859999999999998E-3</v>
      </c>
      <c r="T639" s="4">
        <v>2</v>
      </c>
    </row>
    <row r="640" spans="1:30" hidden="1" outlineLevel="1" collapsed="1" x14ac:dyDescent="0.2">
      <c r="A640" t="s">
        <v>41</v>
      </c>
      <c r="B640" s="4" t="s">
        <v>30</v>
      </c>
      <c r="C640" s="4" t="s">
        <v>1394</v>
      </c>
      <c r="D640" s="4" t="s">
        <v>41</v>
      </c>
      <c r="E640" s="4">
        <v>1.41462E-4</v>
      </c>
      <c r="F640" s="4">
        <v>9.4156000000000003E-4</v>
      </c>
      <c r="G640" s="4">
        <v>3</v>
      </c>
      <c r="H640" s="4">
        <v>3</v>
      </c>
      <c r="I640" s="4">
        <v>1</v>
      </c>
      <c r="J640" s="4">
        <v>3</v>
      </c>
      <c r="K640" s="4" t="s">
        <v>1384</v>
      </c>
      <c r="L640" s="4" t="s">
        <v>1395</v>
      </c>
      <c r="M640" s="4" t="s">
        <v>41</v>
      </c>
      <c r="N640" s="4">
        <v>1</v>
      </c>
      <c r="O640" s="4">
        <v>2097.0471899999998</v>
      </c>
      <c r="P640" s="4" t="s">
        <v>30</v>
      </c>
      <c r="Q640" s="4" t="s">
        <v>30</v>
      </c>
      <c r="R640" s="4">
        <v>7.6860000000000003E-4</v>
      </c>
      <c r="S640" s="4">
        <v>5.7370000000000001E-5</v>
      </c>
      <c r="T640" s="4">
        <v>4.08</v>
      </c>
    </row>
    <row r="641" spans="1:30" hidden="1" outlineLevel="1" collapsed="1" x14ac:dyDescent="0.2">
      <c r="A641" t="s">
        <v>41</v>
      </c>
      <c r="B641" s="4" t="s">
        <v>30</v>
      </c>
      <c r="C641" s="4" t="s">
        <v>1396</v>
      </c>
      <c r="D641" s="4" t="s">
        <v>41</v>
      </c>
      <c r="E641" s="4">
        <v>4.0359899999999997E-3</v>
      </c>
      <c r="F641" s="4">
        <v>9.4156000000000003E-4</v>
      </c>
      <c r="G641" s="4">
        <v>1</v>
      </c>
      <c r="H641" s="4">
        <v>1</v>
      </c>
      <c r="I641" s="4">
        <v>1</v>
      </c>
      <c r="J641" s="4">
        <v>1</v>
      </c>
      <c r="K641" s="4" t="s">
        <v>1375</v>
      </c>
      <c r="L641" s="4" t="s">
        <v>1397</v>
      </c>
      <c r="M641" s="4" t="s">
        <v>41</v>
      </c>
      <c r="N641" s="4">
        <v>1</v>
      </c>
      <c r="O641" s="4">
        <v>1515.7590499999999</v>
      </c>
      <c r="P641" s="4" t="s">
        <v>30</v>
      </c>
      <c r="Q641" s="4" t="s">
        <v>30</v>
      </c>
      <c r="R641" s="4">
        <v>7.6860000000000003E-4</v>
      </c>
      <c r="S641" s="4">
        <v>2.186E-3</v>
      </c>
      <c r="T641" s="4">
        <v>2.44</v>
      </c>
    </row>
    <row r="642" spans="1:30" collapsed="1" x14ac:dyDescent="0.2">
      <c r="A642" s="3" t="s">
        <v>30</v>
      </c>
      <c r="B642" s="3" t="s">
        <v>31</v>
      </c>
      <c r="C642" s="3" t="s">
        <v>1398</v>
      </c>
      <c r="D642" s="3" t="s">
        <v>1399</v>
      </c>
      <c r="E642" s="3">
        <v>0</v>
      </c>
      <c r="F642" s="3">
        <v>26.725999999999999</v>
      </c>
      <c r="G642" s="3">
        <v>49</v>
      </c>
      <c r="H642" s="3">
        <v>7</v>
      </c>
      <c r="I642" s="3">
        <v>7</v>
      </c>
      <c r="J642" s="3">
        <v>9</v>
      </c>
      <c r="K642" s="3">
        <v>7</v>
      </c>
      <c r="L642" s="3">
        <v>138</v>
      </c>
      <c r="M642" s="3">
        <v>14.6</v>
      </c>
      <c r="N642" s="3">
        <v>10.54</v>
      </c>
      <c r="O642" s="3">
        <v>18.22</v>
      </c>
      <c r="P642" s="3">
        <v>7</v>
      </c>
      <c r="Q642" s="3" t="s">
        <v>1400</v>
      </c>
      <c r="R642" s="3" t="s">
        <v>1160</v>
      </c>
      <c r="S642" s="3" t="s">
        <v>1062</v>
      </c>
      <c r="T642" s="3" t="s">
        <v>1401</v>
      </c>
      <c r="U642" s="3" t="s">
        <v>1402</v>
      </c>
      <c r="V642" s="3" t="s">
        <v>1398</v>
      </c>
      <c r="W642" s="3" t="s">
        <v>1403</v>
      </c>
      <c r="X642" s="3" t="s">
        <v>1404</v>
      </c>
      <c r="Y642" s="3" t="s">
        <v>1405</v>
      </c>
      <c r="Z642" s="3" t="s">
        <v>41</v>
      </c>
      <c r="AA642" s="3">
        <v>10</v>
      </c>
      <c r="AB642" s="3" t="s">
        <v>30</v>
      </c>
      <c r="AC642" s="3">
        <v>1</v>
      </c>
      <c r="AD642" s="3" t="s">
        <v>41</v>
      </c>
    </row>
    <row r="643" spans="1:30" hidden="1" outlineLevel="1" collapsed="1" x14ac:dyDescent="0.2">
      <c r="A643" t="s">
        <v>41</v>
      </c>
      <c r="B643" s="2" t="s">
        <v>43</v>
      </c>
      <c r="C643" s="2" t="s">
        <v>44</v>
      </c>
      <c r="D643" s="2" t="s">
        <v>29</v>
      </c>
      <c r="E643" s="2" t="s">
        <v>45</v>
      </c>
      <c r="F643" s="2" t="s">
        <v>46</v>
      </c>
      <c r="G643" s="2" t="s">
        <v>28</v>
      </c>
      <c r="H643" s="2" t="s">
        <v>47</v>
      </c>
      <c r="I643" s="2" t="s">
        <v>8</v>
      </c>
      <c r="J643" s="2" t="s">
        <v>9</v>
      </c>
      <c r="K643" s="2" t="s">
        <v>48</v>
      </c>
      <c r="L643" s="2" t="s">
        <v>49</v>
      </c>
      <c r="M643" s="2" t="s">
        <v>50</v>
      </c>
      <c r="N643" s="2" t="s">
        <v>51</v>
      </c>
      <c r="O643" s="2" t="s">
        <v>52</v>
      </c>
      <c r="P643" s="2" t="s">
        <v>27</v>
      </c>
      <c r="Q643" s="2" t="s">
        <v>53</v>
      </c>
      <c r="R643" s="2" t="s">
        <v>54</v>
      </c>
      <c r="S643" s="2" t="s">
        <v>55</v>
      </c>
      <c r="T643" s="2" t="s">
        <v>56</v>
      </c>
    </row>
    <row r="644" spans="1:30" hidden="1" outlineLevel="1" collapsed="1" x14ac:dyDescent="0.2">
      <c r="A644" t="s">
        <v>41</v>
      </c>
      <c r="B644" s="4" t="s">
        <v>30</v>
      </c>
      <c r="C644" s="4" t="s">
        <v>1406</v>
      </c>
      <c r="D644" s="4" t="s">
        <v>41</v>
      </c>
      <c r="E644" s="4">
        <v>9.2562200000000008E-3</v>
      </c>
      <c r="F644" s="4">
        <v>9.4156000000000003E-4</v>
      </c>
      <c r="G644" s="4">
        <v>1</v>
      </c>
      <c r="H644" s="4">
        <v>2</v>
      </c>
      <c r="I644" s="4">
        <v>1</v>
      </c>
      <c r="J644" s="4">
        <v>1</v>
      </c>
      <c r="K644" s="4" t="s">
        <v>1398</v>
      </c>
      <c r="L644" s="4" t="s">
        <v>1407</v>
      </c>
      <c r="M644" s="4" t="s">
        <v>41</v>
      </c>
      <c r="N644" s="4">
        <v>0</v>
      </c>
      <c r="O644" s="4">
        <v>1092.5432499999999</v>
      </c>
      <c r="P644" s="4" t="s">
        <v>30</v>
      </c>
      <c r="Q644" s="4" t="s">
        <v>30</v>
      </c>
      <c r="R644" s="4">
        <v>7.6860000000000003E-4</v>
      </c>
      <c r="S644" s="4">
        <v>5.3600000000000002E-3</v>
      </c>
      <c r="T644" s="4">
        <v>2.44</v>
      </c>
    </row>
    <row r="645" spans="1:30" hidden="1" outlineLevel="1" collapsed="1" x14ac:dyDescent="0.2">
      <c r="A645" t="s">
        <v>41</v>
      </c>
      <c r="B645" s="4" t="s">
        <v>30</v>
      </c>
      <c r="C645" s="4" t="s">
        <v>1408</v>
      </c>
      <c r="D645" s="4" t="s">
        <v>41</v>
      </c>
      <c r="E645" s="4">
        <v>1.54357E-3</v>
      </c>
      <c r="F645" s="4">
        <v>9.4156000000000003E-4</v>
      </c>
      <c r="G645" s="4">
        <v>1</v>
      </c>
      <c r="H645" s="4">
        <v>2</v>
      </c>
      <c r="I645" s="4">
        <v>1</v>
      </c>
      <c r="J645" s="4">
        <v>2</v>
      </c>
      <c r="K645" s="4" t="s">
        <v>1398</v>
      </c>
      <c r="L645" s="4" t="s">
        <v>1409</v>
      </c>
      <c r="M645" s="4" t="s">
        <v>41</v>
      </c>
      <c r="N645" s="4">
        <v>0</v>
      </c>
      <c r="O645" s="4">
        <v>1415.70126</v>
      </c>
      <c r="P645" s="4" t="s">
        <v>30</v>
      </c>
      <c r="Q645" s="4" t="s">
        <v>30</v>
      </c>
      <c r="R645" s="4">
        <v>7.6860000000000003E-4</v>
      </c>
      <c r="S645" s="4">
        <v>7.6809999999999997E-4</v>
      </c>
      <c r="T645" s="4">
        <v>2.4900000000000002</v>
      </c>
    </row>
    <row r="646" spans="1:30" hidden="1" outlineLevel="1" collapsed="1" x14ac:dyDescent="0.2">
      <c r="A646" t="s">
        <v>41</v>
      </c>
      <c r="B646" s="4" t="s">
        <v>30</v>
      </c>
      <c r="C646" s="4" t="s">
        <v>1410</v>
      </c>
      <c r="D646" s="4" t="s">
        <v>41</v>
      </c>
      <c r="E646" s="4">
        <v>9.4485200000000002E-3</v>
      </c>
      <c r="F646" s="4">
        <v>9.4156000000000003E-4</v>
      </c>
      <c r="G646" s="4">
        <v>1</v>
      </c>
      <c r="H646" s="4">
        <v>2</v>
      </c>
      <c r="I646" s="4">
        <v>1</v>
      </c>
      <c r="J646" s="4">
        <v>1</v>
      </c>
      <c r="K646" s="4" t="s">
        <v>1398</v>
      </c>
      <c r="L646" s="4" t="s">
        <v>1411</v>
      </c>
      <c r="M646" s="4" t="s">
        <v>41</v>
      </c>
      <c r="N646" s="4">
        <v>1</v>
      </c>
      <c r="O646" s="4">
        <v>1543.7962299999999</v>
      </c>
      <c r="P646" s="4" t="s">
        <v>30</v>
      </c>
      <c r="Q646" s="4" t="s">
        <v>30</v>
      </c>
      <c r="R646" s="4">
        <v>7.6860000000000003E-4</v>
      </c>
      <c r="S646" s="4">
        <v>5.5120000000000004E-3</v>
      </c>
      <c r="T646" s="4">
        <v>1.82</v>
      </c>
    </row>
    <row r="647" spans="1:30" hidden="1" outlineLevel="1" collapsed="1" x14ac:dyDescent="0.2">
      <c r="A647" t="s">
        <v>41</v>
      </c>
      <c r="B647" s="4" t="s">
        <v>30</v>
      </c>
      <c r="C647" s="4" t="s">
        <v>1412</v>
      </c>
      <c r="D647" s="4" t="s">
        <v>41</v>
      </c>
      <c r="E647" s="4">
        <v>9.9128600000000008E-3</v>
      </c>
      <c r="F647" s="4">
        <v>9.4156000000000003E-4</v>
      </c>
      <c r="G647" s="4">
        <v>1</v>
      </c>
      <c r="H647" s="4">
        <v>2</v>
      </c>
      <c r="I647" s="4">
        <v>1</v>
      </c>
      <c r="J647" s="4">
        <v>1</v>
      </c>
      <c r="K647" s="4" t="s">
        <v>1398</v>
      </c>
      <c r="L647" s="4" t="s">
        <v>1413</v>
      </c>
      <c r="M647" s="4" t="s">
        <v>41</v>
      </c>
      <c r="N647" s="4">
        <v>1</v>
      </c>
      <c r="O647" s="4">
        <v>1741.9078999999999</v>
      </c>
      <c r="P647" s="4" t="s">
        <v>30</v>
      </c>
      <c r="Q647" s="4" t="s">
        <v>30</v>
      </c>
      <c r="R647" s="4">
        <v>7.6860000000000003E-4</v>
      </c>
      <c r="S647" s="4">
        <v>5.7930000000000004E-3</v>
      </c>
      <c r="T647" s="4">
        <v>3</v>
      </c>
    </row>
    <row r="648" spans="1:30" hidden="1" outlineLevel="1" collapsed="1" x14ac:dyDescent="0.2">
      <c r="A648" t="s">
        <v>41</v>
      </c>
      <c r="B648" s="4" t="s">
        <v>30</v>
      </c>
      <c r="C648" s="4" t="s">
        <v>1414</v>
      </c>
      <c r="D648" s="4" t="s">
        <v>41</v>
      </c>
      <c r="E648" s="4">
        <v>1.00545E-5</v>
      </c>
      <c r="F648" s="4">
        <v>9.4156000000000003E-4</v>
      </c>
      <c r="G648" s="4">
        <v>1</v>
      </c>
      <c r="H648" s="4">
        <v>2</v>
      </c>
      <c r="I648" s="4">
        <v>1</v>
      </c>
      <c r="J648" s="4">
        <v>1</v>
      </c>
      <c r="K648" s="4" t="s">
        <v>1398</v>
      </c>
      <c r="L648" s="4" t="s">
        <v>1415</v>
      </c>
      <c r="M648" s="4" t="s">
        <v>41</v>
      </c>
      <c r="N648" s="4">
        <v>1</v>
      </c>
      <c r="O648" s="4">
        <v>1253.69606</v>
      </c>
      <c r="P648" s="4" t="s">
        <v>30</v>
      </c>
      <c r="Q648" s="4" t="s">
        <v>30</v>
      </c>
      <c r="R648" s="4">
        <v>7.6860000000000003E-4</v>
      </c>
      <c r="S648" s="4">
        <v>3.2590000000000001E-6</v>
      </c>
      <c r="T648" s="4">
        <v>3.42</v>
      </c>
    </row>
    <row r="649" spans="1:30" hidden="1" outlineLevel="1" collapsed="1" x14ac:dyDescent="0.2">
      <c r="A649" t="s">
        <v>41</v>
      </c>
      <c r="B649" s="4" t="s">
        <v>30</v>
      </c>
      <c r="C649" s="4" t="s">
        <v>1416</v>
      </c>
      <c r="D649" s="4" t="s">
        <v>41</v>
      </c>
      <c r="E649" s="4">
        <v>6.2354299999999995E-4</v>
      </c>
      <c r="F649" s="4">
        <v>9.4156000000000003E-4</v>
      </c>
      <c r="G649" s="4">
        <v>1</v>
      </c>
      <c r="H649" s="4">
        <v>2</v>
      </c>
      <c r="I649" s="4">
        <v>1</v>
      </c>
      <c r="J649" s="4">
        <v>2</v>
      </c>
      <c r="K649" s="4" t="s">
        <v>1398</v>
      </c>
      <c r="L649" s="4" t="s">
        <v>1417</v>
      </c>
      <c r="M649" s="4" t="s">
        <v>41</v>
      </c>
      <c r="N649" s="4">
        <v>2</v>
      </c>
      <c r="O649" s="4">
        <v>1664.9554599999999</v>
      </c>
      <c r="P649" s="4" t="s">
        <v>30</v>
      </c>
      <c r="Q649" s="4" t="s">
        <v>30</v>
      </c>
      <c r="R649" s="4">
        <v>7.6860000000000003E-4</v>
      </c>
      <c r="S649" s="4">
        <v>2.8699999999999998E-4</v>
      </c>
      <c r="T649" s="4">
        <v>2.98</v>
      </c>
    </row>
    <row r="650" spans="1:30" hidden="1" outlineLevel="1" collapsed="1" x14ac:dyDescent="0.2">
      <c r="A650" t="s">
        <v>41</v>
      </c>
      <c r="B650" s="4" t="s">
        <v>30</v>
      </c>
      <c r="C650" s="4" t="s">
        <v>1418</v>
      </c>
      <c r="D650" s="4" t="s">
        <v>41</v>
      </c>
      <c r="E650" s="4">
        <v>3.8367E-5</v>
      </c>
      <c r="F650" s="4">
        <v>9.4156000000000003E-4</v>
      </c>
      <c r="G650" s="4">
        <v>1</v>
      </c>
      <c r="H650" s="4">
        <v>2</v>
      </c>
      <c r="I650" s="4">
        <v>1</v>
      </c>
      <c r="J650" s="4">
        <v>1</v>
      </c>
      <c r="K650" s="4" t="s">
        <v>1398</v>
      </c>
      <c r="L650" s="4" t="s">
        <v>1419</v>
      </c>
      <c r="M650" s="4" t="s">
        <v>41</v>
      </c>
      <c r="N650" s="4">
        <v>2</v>
      </c>
      <c r="O650" s="4">
        <v>2407.1922</v>
      </c>
      <c r="P650" s="4" t="s">
        <v>30</v>
      </c>
      <c r="Q650" s="4" t="s">
        <v>30</v>
      </c>
      <c r="R650" s="4">
        <v>7.6860000000000003E-4</v>
      </c>
      <c r="S650" s="4">
        <v>1.397E-5</v>
      </c>
      <c r="T650" s="4">
        <v>3.89</v>
      </c>
    </row>
    <row r="651" spans="1:30" collapsed="1" x14ac:dyDescent="0.2">
      <c r="A651" s="3" t="s">
        <v>30</v>
      </c>
      <c r="B651" s="3" t="s">
        <v>31</v>
      </c>
      <c r="C651" s="3" t="s">
        <v>1420</v>
      </c>
      <c r="D651" s="3" t="s">
        <v>1421</v>
      </c>
      <c r="E651" s="3">
        <v>0</v>
      </c>
      <c r="F651" s="3">
        <v>26.675000000000001</v>
      </c>
      <c r="G651" s="3">
        <v>13</v>
      </c>
      <c r="H651" s="3">
        <v>7</v>
      </c>
      <c r="I651" s="3">
        <v>7</v>
      </c>
      <c r="J651" s="3">
        <v>10</v>
      </c>
      <c r="K651" s="3">
        <v>7</v>
      </c>
      <c r="L651" s="3">
        <v>664</v>
      </c>
      <c r="M651" s="3">
        <v>76.2</v>
      </c>
      <c r="N651" s="3">
        <v>8.98</v>
      </c>
      <c r="O651" s="3">
        <v>22.31</v>
      </c>
      <c r="P651" s="3">
        <v>7</v>
      </c>
      <c r="Q651" s="3" t="s">
        <v>1422</v>
      </c>
      <c r="R651" s="3" t="s">
        <v>1423</v>
      </c>
      <c r="S651" s="3" t="s">
        <v>1062</v>
      </c>
      <c r="T651" s="3" t="s">
        <v>1424</v>
      </c>
      <c r="U651" s="3" t="s">
        <v>1425</v>
      </c>
      <c r="V651" s="3" t="s">
        <v>1420</v>
      </c>
      <c r="W651" s="3" t="s">
        <v>1426</v>
      </c>
      <c r="X651" s="3" t="s">
        <v>1427</v>
      </c>
      <c r="Y651" s="3" t="s">
        <v>41</v>
      </c>
      <c r="Z651" s="3" t="s">
        <v>41</v>
      </c>
      <c r="AA651" s="3">
        <v>0</v>
      </c>
      <c r="AB651" s="3" t="s">
        <v>30</v>
      </c>
      <c r="AC651" s="3">
        <v>1</v>
      </c>
      <c r="AD651" s="3" t="s">
        <v>41</v>
      </c>
    </row>
    <row r="652" spans="1:30" hidden="1" outlineLevel="1" collapsed="1" x14ac:dyDescent="0.2">
      <c r="A652" t="s">
        <v>41</v>
      </c>
      <c r="B652" s="2" t="s">
        <v>43</v>
      </c>
      <c r="C652" s="2" t="s">
        <v>44</v>
      </c>
      <c r="D652" s="2" t="s">
        <v>29</v>
      </c>
      <c r="E652" s="2" t="s">
        <v>45</v>
      </c>
      <c r="F652" s="2" t="s">
        <v>46</v>
      </c>
      <c r="G652" s="2" t="s">
        <v>28</v>
      </c>
      <c r="H652" s="2" t="s">
        <v>47</v>
      </c>
      <c r="I652" s="2" t="s">
        <v>8</v>
      </c>
      <c r="J652" s="2" t="s">
        <v>9</v>
      </c>
      <c r="K652" s="2" t="s">
        <v>48</v>
      </c>
      <c r="L652" s="2" t="s">
        <v>49</v>
      </c>
      <c r="M652" s="2" t="s">
        <v>50</v>
      </c>
      <c r="N652" s="2" t="s">
        <v>51</v>
      </c>
      <c r="O652" s="2" t="s">
        <v>52</v>
      </c>
      <c r="P652" s="2" t="s">
        <v>27</v>
      </c>
      <c r="Q652" s="2" t="s">
        <v>53</v>
      </c>
      <c r="R652" s="2" t="s">
        <v>54</v>
      </c>
      <c r="S652" s="2" t="s">
        <v>55</v>
      </c>
      <c r="T652" s="2" t="s">
        <v>56</v>
      </c>
    </row>
    <row r="653" spans="1:30" hidden="1" outlineLevel="1" collapsed="1" x14ac:dyDescent="0.2">
      <c r="A653" t="s">
        <v>41</v>
      </c>
      <c r="B653" s="4" t="s">
        <v>30</v>
      </c>
      <c r="C653" s="4" t="s">
        <v>1428</v>
      </c>
      <c r="D653" s="4" t="s">
        <v>168</v>
      </c>
      <c r="E653" s="4">
        <v>4.62669E-2</v>
      </c>
      <c r="F653" s="4">
        <v>2.21053E-3</v>
      </c>
      <c r="G653" s="4">
        <v>1</v>
      </c>
      <c r="H653" s="4">
        <v>1</v>
      </c>
      <c r="I653" s="4">
        <v>1</v>
      </c>
      <c r="J653" s="4">
        <v>1</v>
      </c>
      <c r="K653" s="4" t="s">
        <v>1420</v>
      </c>
      <c r="L653" s="4" t="s">
        <v>1429</v>
      </c>
      <c r="M653" s="4" t="s">
        <v>41</v>
      </c>
      <c r="N653" s="4">
        <v>0</v>
      </c>
      <c r="O653" s="4">
        <v>1491.7107800000001</v>
      </c>
      <c r="P653" s="4" t="s">
        <v>30</v>
      </c>
      <c r="Q653" s="4" t="s">
        <v>30</v>
      </c>
      <c r="R653" s="4">
        <v>1.714E-3</v>
      </c>
      <c r="S653" s="4">
        <v>3.0870000000000002E-2</v>
      </c>
      <c r="T653" s="4">
        <v>1.71</v>
      </c>
    </row>
    <row r="654" spans="1:30" hidden="1" outlineLevel="1" collapsed="1" x14ac:dyDescent="0.2">
      <c r="A654" t="s">
        <v>41</v>
      </c>
      <c r="B654" s="4" t="s">
        <v>30</v>
      </c>
      <c r="C654" s="4" t="s">
        <v>1430</v>
      </c>
      <c r="D654" s="4" t="s">
        <v>41</v>
      </c>
      <c r="E654" s="4">
        <v>3.0251200000000001E-3</v>
      </c>
      <c r="F654" s="4">
        <v>9.4156000000000003E-4</v>
      </c>
      <c r="G654" s="4">
        <v>1</v>
      </c>
      <c r="H654" s="4">
        <v>1</v>
      </c>
      <c r="I654" s="4">
        <v>1</v>
      </c>
      <c r="J654" s="4">
        <v>2</v>
      </c>
      <c r="K654" s="4" t="s">
        <v>1420</v>
      </c>
      <c r="L654" s="4" t="s">
        <v>1431</v>
      </c>
      <c r="M654" s="4" t="s">
        <v>41</v>
      </c>
      <c r="N654" s="4">
        <v>2</v>
      </c>
      <c r="O654" s="4">
        <v>2439.0331200000001</v>
      </c>
      <c r="P654" s="4" t="s">
        <v>30</v>
      </c>
      <c r="Q654" s="4" t="s">
        <v>30</v>
      </c>
      <c r="R654" s="4">
        <v>7.6860000000000003E-4</v>
      </c>
      <c r="S654" s="4">
        <v>1.5969999999999999E-3</v>
      </c>
      <c r="T654" s="4">
        <v>3.05</v>
      </c>
    </row>
    <row r="655" spans="1:30" hidden="1" outlineLevel="1" collapsed="1" x14ac:dyDescent="0.2">
      <c r="A655" t="s">
        <v>41</v>
      </c>
      <c r="B655" s="4" t="s">
        <v>30</v>
      </c>
      <c r="C655" s="4" t="s">
        <v>1432</v>
      </c>
      <c r="D655" s="4" t="s">
        <v>41</v>
      </c>
      <c r="E655" s="4">
        <v>2.3466799999999999E-2</v>
      </c>
      <c r="F655" s="4">
        <v>9.4156000000000003E-4</v>
      </c>
      <c r="G655" s="4">
        <v>1</v>
      </c>
      <c r="H655" s="4">
        <v>1</v>
      </c>
      <c r="I655" s="4">
        <v>1</v>
      </c>
      <c r="J655" s="4">
        <v>1</v>
      </c>
      <c r="K655" s="4" t="s">
        <v>1420</v>
      </c>
      <c r="L655" s="4" t="s">
        <v>1433</v>
      </c>
      <c r="M655" s="4" t="s">
        <v>41</v>
      </c>
      <c r="N655" s="4">
        <v>1</v>
      </c>
      <c r="O655" s="4">
        <v>1342.75766</v>
      </c>
      <c r="P655" s="4" t="s">
        <v>30</v>
      </c>
      <c r="Q655" s="4" t="s">
        <v>30</v>
      </c>
      <c r="R655" s="4">
        <v>7.6860000000000003E-4</v>
      </c>
      <c r="S655" s="4">
        <v>1.478E-2</v>
      </c>
      <c r="T655" s="4">
        <v>1.71</v>
      </c>
    </row>
    <row r="656" spans="1:30" hidden="1" outlineLevel="1" collapsed="1" x14ac:dyDescent="0.2">
      <c r="A656" t="s">
        <v>41</v>
      </c>
      <c r="B656" s="4" t="s">
        <v>30</v>
      </c>
      <c r="C656" s="4" t="s">
        <v>1434</v>
      </c>
      <c r="D656" s="4" t="s">
        <v>1435</v>
      </c>
      <c r="E656" s="4">
        <v>1.9136899999999999E-4</v>
      </c>
      <c r="F656" s="4">
        <v>9.4156000000000003E-4</v>
      </c>
      <c r="G656" s="4">
        <v>1</v>
      </c>
      <c r="H656" s="4">
        <v>1</v>
      </c>
      <c r="I656" s="4">
        <v>1</v>
      </c>
      <c r="J656" s="4">
        <v>1</v>
      </c>
      <c r="K656" s="4" t="s">
        <v>1420</v>
      </c>
      <c r="L656" s="4" t="s">
        <v>1436</v>
      </c>
      <c r="M656" s="4" t="s">
        <v>41</v>
      </c>
      <c r="N656" s="4">
        <v>2</v>
      </c>
      <c r="O656" s="4">
        <v>1894.96912</v>
      </c>
      <c r="P656" s="4" t="s">
        <v>30</v>
      </c>
      <c r="Q656" s="4" t="s">
        <v>30</v>
      </c>
      <c r="R656" s="4">
        <v>7.6860000000000003E-4</v>
      </c>
      <c r="S656" s="4">
        <v>7.9839999999999995E-5</v>
      </c>
      <c r="T656" s="4">
        <v>3.74</v>
      </c>
    </row>
    <row r="657" spans="1:30" hidden="1" outlineLevel="1" collapsed="1" x14ac:dyDescent="0.2">
      <c r="A657" t="s">
        <v>41</v>
      </c>
      <c r="B657" s="4" t="s">
        <v>30</v>
      </c>
      <c r="C657" s="4" t="s">
        <v>1437</v>
      </c>
      <c r="D657" s="4" t="s">
        <v>937</v>
      </c>
      <c r="E657" s="4">
        <v>3.0669400000000002E-3</v>
      </c>
      <c r="F657" s="4">
        <v>9.4156000000000003E-4</v>
      </c>
      <c r="G657" s="4">
        <v>1</v>
      </c>
      <c r="H657" s="4">
        <v>1</v>
      </c>
      <c r="I657" s="4">
        <v>1</v>
      </c>
      <c r="J657" s="4">
        <v>1</v>
      </c>
      <c r="K657" s="4" t="s">
        <v>1420</v>
      </c>
      <c r="L657" s="4" t="s">
        <v>1438</v>
      </c>
      <c r="M657" s="4" t="s">
        <v>41</v>
      </c>
      <c r="N657" s="4">
        <v>1</v>
      </c>
      <c r="O657" s="4">
        <v>1619.80575</v>
      </c>
      <c r="P657" s="4" t="s">
        <v>30</v>
      </c>
      <c r="Q657" s="4" t="s">
        <v>30</v>
      </c>
      <c r="R657" s="4">
        <v>7.6860000000000003E-4</v>
      </c>
      <c r="S657" s="4">
        <v>1.616E-3</v>
      </c>
      <c r="T657" s="4">
        <v>2.48</v>
      </c>
    </row>
    <row r="658" spans="1:30" hidden="1" outlineLevel="1" collapsed="1" x14ac:dyDescent="0.2">
      <c r="A658" t="s">
        <v>41</v>
      </c>
      <c r="B658" s="4" t="s">
        <v>30</v>
      </c>
      <c r="C658" s="4" t="s">
        <v>1439</v>
      </c>
      <c r="D658" s="4" t="s">
        <v>41</v>
      </c>
      <c r="E658" s="4">
        <v>1.6681000000000001E-4</v>
      </c>
      <c r="F658" s="4">
        <v>9.4156000000000003E-4</v>
      </c>
      <c r="G658" s="4">
        <v>1</v>
      </c>
      <c r="H658" s="4">
        <v>1</v>
      </c>
      <c r="I658" s="4">
        <v>1</v>
      </c>
      <c r="J658" s="4">
        <v>2</v>
      </c>
      <c r="K658" s="4" t="s">
        <v>1420</v>
      </c>
      <c r="L658" s="4" t="s">
        <v>1440</v>
      </c>
      <c r="M658" s="4" t="s">
        <v>41</v>
      </c>
      <c r="N658" s="4">
        <v>2</v>
      </c>
      <c r="O658" s="4">
        <v>2055.9254000000001</v>
      </c>
      <c r="P658" s="4" t="s">
        <v>30</v>
      </c>
      <c r="Q658" s="4" t="s">
        <v>30</v>
      </c>
      <c r="R658" s="4">
        <v>7.6860000000000003E-4</v>
      </c>
      <c r="S658" s="4">
        <v>6.8789999999999997E-5</v>
      </c>
      <c r="T658" s="4">
        <v>4.4000000000000004</v>
      </c>
    </row>
    <row r="659" spans="1:30" hidden="1" outlineLevel="1" collapsed="1" x14ac:dyDescent="0.2">
      <c r="A659" t="s">
        <v>41</v>
      </c>
      <c r="B659" s="4" t="s">
        <v>30</v>
      </c>
      <c r="C659" s="4" t="s">
        <v>1441</v>
      </c>
      <c r="D659" s="4" t="s">
        <v>41</v>
      </c>
      <c r="E659" s="4">
        <v>1.9628900000000001E-3</v>
      </c>
      <c r="F659" s="4">
        <v>9.4156000000000003E-4</v>
      </c>
      <c r="G659" s="4">
        <v>1</v>
      </c>
      <c r="H659" s="4">
        <v>1</v>
      </c>
      <c r="I659" s="4">
        <v>1</v>
      </c>
      <c r="J659" s="4">
        <v>2</v>
      </c>
      <c r="K659" s="4" t="s">
        <v>1420</v>
      </c>
      <c r="L659" s="4" t="s">
        <v>1442</v>
      </c>
      <c r="M659" s="4" t="s">
        <v>41</v>
      </c>
      <c r="N659" s="4">
        <v>0</v>
      </c>
      <c r="O659" s="4">
        <v>1793.97559</v>
      </c>
      <c r="P659" s="4" t="s">
        <v>30</v>
      </c>
      <c r="Q659" s="4" t="s">
        <v>30</v>
      </c>
      <c r="R659" s="4">
        <v>7.6860000000000003E-4</v>
      </c>
      <c r="S659" s="4">
        <v>1E-3</v>
      </c>
      <c r="T659" s="4">
        <v>2.69</v>
      </c>
    </row>
    <row r="660" spans="1:30" collapsed="1" x14ac:dyDescent="0.2">
      <c r="A660" s="3" t="s">
        <v>30</v>
      </c>
      <c r="B660" s="3" t="s">
        <v>31</v>
      </c>
      <c r="C660" s="3" t="s">
        <v>1443</v>
      </c>
      <c r="D660" s="3" t="s">
        <v>1444</v>
      </c>
      <c r="E660" s="3">
        <v>0</v>
      </c>
      <c r="F660" s="3">
        <v>26.667999999999999</v>
      </c>
      <c r="G660" s="3">
        <v>17</v>
      </c>
      <c r="H660" s="3">
        <v>7</v>
      </c>
      <c r="I660" s="3">
        <v>9</v>
      </c>
      <c r="J660" s="3">
        <v>15</v>
      </c>
      <c r="K660" s="3">
        <v>4</v>
      </c>
      <c r="L660" s="3">
        <v>524</v>
      </c>
      <c r="M660" s="3">
        <v>56.4</v>
      </c>
      <c r="N660" s="3">
        <v>8.16</v>
      </c>
      <c r="O660" s="3">
        <v>21.48</v>
      </c>
      <c r="P660" s="3">
        <v>7</v>
      </c>
      <c r="Q660" s="3" t="s">
        <v>1377</v>
      </c>
      <c r="R660" s="3" t="s">
        <v>453</v>
      </c>
      <c r="S660" s="3" t="s">
        <v>36</v>
      </c>
      <c r="T660" s="3" t="s">
        <v>1378</v>
      </c>
      <c r="U660" s="3" t="s">
        <v>1445</v>
      </c>
      <c r="V660" s="3" t="s">
        <v>1443</v>
      </c>
      <c r="W660" s="3" t="s">
        <v>1446</v>
      </c>
      <c r="X660" s="3" t="s">
        <v>1447</v>
      </c>
      <c r="Y660" s="3" t="s">
        <v>1382</v>
      </c>
      <c r="Z660" s="3" t="s">
        <v>1448</v>
      </c>
      <c r="AA660" s="3">
        <v>4</v>
      </c>
      <c r="AB660" s="3" t="s">
        <v>30</v>
      </c>
      <c r="AC660" s="3">
        <v>1</v>
      </c>
      <c r="AD660" s="3" t="s">
        <v>41</v>
      </c>
    </row>
    <row r="661" spans="1:30" hidden="1" outlineLevel="1" collapsed="1" x14ac:dyDescent="0.2">
      <c r="A661" t="s">
        <v>41</v>
      </c>
      <c r="B661" s="2" t="s">
        <v>43</v>
      </c>
      <c r="C661" s="2" t="s">
        <v>44</v>
      </c>
      <c r="D661" s="2" t="s">
        <v>29</v>
      </c>
      <c r="E661" s="2" t="s">
        <v>45</v>
      </c>
      <c r="F661" s="2" t="s">
        <v>46</v>
      </c>
      <c r="G661" s="2" t="s">
        <v>28</v>
      </c>
      <c r="H661" s="2" t="s">
        <v>47</v>
      </c>
      <c r="I661" s="2" t="s">
        <v>8</v>
      </c>
      <c r="J661" s="2" t="s">
        <v>9</v>
      </c>
      <c r="K661" s="2" t="s">
        <v>48</v>
      </c>
      <c r="L661" s="2" t="s">
        <v>49</v>
      </c>
      <c r="M661" s="2" t="s">
        <v>50</v>
      </c>
      <c r="N661" s="2" t="s">
        <v>51</v>
      </c>
      <c r="O661" s="2" t="s">
        <v>52</v>
      </c>
      <c r="P661" s="2" t="s">
        <v>27</v>
      </c>
      <c r="Q661" s="2" t="s">
        <v>53</v>
      </c>
      <c r="R661" s="2" t="s">
        <v>54</v>
      </c>
      <c r="S661" s="2" t="s">
        <v>55</v>
      </c>
      <c r="T661" s="2" t="s">
        <v>56</v>
      </c>
    </row>
    <row r="662" spans="1:30" hidden="1" outlineLevel="1" collapsed="1" x14ac:dyDescent="0.2">
      <c r="A662" t="s">
        <v>41</v>
      </c>
      <c r="B662" s="4" t="s">
        <v>30</v>
      </c>
      <c r="C662" s="4" t="s">
        <v>1449</v>
      </c>
      <c r="D662" s="4" t="s">
        <v>41</v>
      </c>
      <c r="E662" s="4">
        <v>8.7622800000000008E-3</v>
      </c>
      <c r="F662" s="4">
        <v>9.4156000000000003E-4</v>
      </c>
      <c r="G662" s="4">
        <v>1</v>
      </c>
      <c r="H662" s="4">
        <v>1</v>
      </c>
      <c r="I662" s="4">
        <v>1</v>
      </c>
      <c r="J662" s="4">
        <v>1</v>
      </c>
      <c r="K662" s="4" t="s">
        <v>1443</v>
      </c>
      <c r="L662" s="4" t="s">
        <v>1450</v>
      </c>
      <c r="M662" s="4" t="s">
        <v>41</v>
      </c>
      <c r="N662" s="4">
        <v>1</v>
      </c>
      <c r="O662" s="4">
        <v>1592.8100999999999</v>
      </c>
      <c r="P662" s="4" t="s">
        <v>30</v>
      </c>
      <c r="Q662" s="4" t="s">
        <v>30</v>
      </c>
      <c r="R662" s="4">
        <v>7.6860000000000003E-4</v>
      </c>
      <c r="S662" s="4">
        <v>5.0819999999999997E-3</v>
      </c>
      <c r="T662" s="4">
        <v>2.62</v>
      </c>
    </row>
    <row r="663" spans="1:30" hidden="1" outlineLevel="1" collapsed="1" x14ac:dyDescent="0.2">
      <c r="A663" t="s">
        <v>41</v>
      </c>
      <c r="B663" s="4" t="s">
        <v>30</v>
      </c>
      <c r="C663" s="4" t="s">
        <v>1383</v>
      </c>
      <c r="D663" s="4" t="s">
        <v>41</v>
      </c>
      <c r="E663" s="4">
        <v>9.7436500000000004E-4</v>
      </c>
      <c r="F663" s="4">
        <v>9.4156000000000003E-4</v>
      </c>
      <c r="G663" s="4">
        <v>3</v>
      </c>
      <c r="H663" s="4">
        <v>3</v>
      </c>
      <c r="I663" s="4">
        <v>1</v>
      </c>
      <c r="J663" s="4">
        <v>2</v>
      </c>
      <c r="K663" s="4" t="s">
        <v>1384</v>
      </c>
      <c r="L663" s="4" t="s">
        <v>1385</v>
      </c>
      <c r="M663" s="4" t="s">
        <v>41</v>
      </c>
      <c r="N663" s="4">
        <v>0</v>
      </c>
      <c r="O663" s="4">
        <v>1469.7706800000001</v>
      </c>
      <c r="P663" s="4" t="s">
        <v>30</v>
      </c>
      <c r="Q663" s="4" t="s">
        <v>30</v>
      </c>
      <c r="R663" s="4">
        <v>7.6860000000000003E-4</v>
      </c>
      <c r="S663" s="4">
        <v>4.6670000000000001E-4</v>
      </c>
      <c r="T663" s="4">
        <v>2.36</v>
      </c>
    </row>
    <row r="664" spans="1:30" hidden="1" outlineLevel="1" collapsed="1" x14ac:dyDescent="0.2">
      <c r="A664" t="s">
        <v>41</v>
      </c>
      <c r="B664" s="4" t="s">
        <v>30</v>
      </c>
      <c r="C664" s="4" t="s">
        <v>1451</v>
      </c>
      <c r="D664" s="4" t="s">
        <v>41</v>
      </c>
      <c r="E664" s="4">
        <v>6.6602099999999997E-3</v>
      </c>
      <c r="F664" s="4">
        <v>9.4156000000000003E-4</v>
      </c>
      <c r="G664" s="4">
        <v>1</v>
      </c>
      <c r="H664" s="4">
        <v>1</v>
      </c>
      <c r="I664" s="4">
        <v>1</v>
      </c>
      <c r="J664" s="4">
        <v>1</v>
      </c>
      <c r="K664" s="4" t="s">
        <v>1443</v>
      </c>
      <c r="L664" s="4" t="s">
        <v>1452</v>
      </c>
      <c r="M664" s="4" t="s">
        <v>41</v>
      </c>
      <c r="N664" s="4">
        <v>1</v>
      </c>
      <c r="O664" s="4">
        <v>1314.7627399999999</v>
      </c>
      <c r="P664" s="4" t="s">
        <v>30</v>
      </c>
      <c r="Q664" s="4" t="s">
        <v>30</v>
      </c>
      <c r="R664" s="4">
        <v>7.6860000000000003E-4</v>
      </c>
      <c r="S664" s="4">
        <v>3.754E-3</v>
      </c>
      <c r="T664" s="4">
        <v>1.71</v>
      </c>
    </row>
    <row r="665" spans="1:30" hidden="1" outlineLevel="1" collapsed="1" x14ac:dyDescent="0.2">
      <c r="A665" t="s">
        <v>41</v>
      </c>
      <c r="B665" s="4" t="s">
        <v>30</v>
      </c>
      <c r="C665" s="4" t="s">
        <v>1453</v>
      </c>
      <c r="D665" s="4" t="s">
        <v>41</v>
      </c>
      <c r="E665" s="4">
        <v>4.0417700000000001E-2</v>
      </c>
      <c r="F665" s="4">
        <v>1.57544E-3</v>
      </c>
      <c r="G665" s="4">
        <v>1</v>
      </c>
      <c r="H665" s="4">
        <v>1</v>
      </c>
      <c r="I665" s="4">
        <v>1</v>
      </c>
      <c r="J665" s="4">
        <v>1</v>
      </c>
      <c r="K665" s="4" t="s">
        <v>1443</v>
      </c>
      <c r="L665" s="4" t="s">
        <v>1454</v>
      </c>
      <c r="M665" s="4" t="s">
        <v>41</v>
      </c>
      <c r="N665" s="4">
        <v>2</v>
      </c>
      <c r="O665" s="4">
        <v>1671.96396</v>
      </c>
      <c r="P665" s="4" t="s">
        <v>30</v>
      </c>
      <c r="Q665" s="4" t="s">
        <v>30</v>
      </c>
      <c r="R665" s="4">
        <v>1.245E-3</v>
      </c>
      <c r="S665" s="4">
        <v>2.666E-2</v>
      </c>
      <c r="T665" s="4">
        <v>1.47</v>
      </c>
    </row>
    <row r="666" spans="1:30" hidden="1" outlineLevel="1" collapsed="1" x14ac:dyDescent="0.2">
      <c r="A666" t="s">
        <v>41</v>
      </c>
      <c r="B666" s="4" t="s">
        <v>30</v>
      </c>
      <c r="C666" s="4" t="s">
        <v>1386</v>
      </c>
      <c r="D666" s="4" t="s">
        <v>41</v>
      </c>
      <c r="E666" s="4">
        <v>1.4250799999999999E-2</v>
      </c>
      <c r="F666" s="4">
        <v>9.4156000000000003E-4</v>
      </c>
      <c r="G666" s="4">
        <v>3</v>
      </c>
      <c r="H666" s="4">
        <v>3</v>
      </c>
      <c r="I666" s="4">
        <v>1</v>
      </c>
      <c r="J666" s="4">
        <v>2</v>
      </c>
      <c r="K666" s="4" t="s">
        <v>1384</v>
      </c>
      <c r="L666" s="4" t="s">
        <v>1387</v>
      </c>
      <c r="M666" s="4" t="s">
        <v>41</v>
      </c>
      <c r="N666" s="4">
        <v>0</v>
      </c>
      <c r="O666" s="4">
        <v>1037.47543</v>
      </c>
      <c r="P666" s="4" t="s">
        <v>30</v>
      </c>
      <c r="Q666" s="4" t="s">
        <v>30</v>
      </c>
      <c r="R666" s="4">
        <v>7.6860000000000003E-4</v>
      </c>
      <c r="S666" s="4">
        <v>8.5880000000000001E-3</v>
      </c>
      <c r="T666" s="4">
        <v>1.45</v>
      </c>
    </row>
    <row r="667" spans="1:30" hidden="1" outlineLevel="1" collapsed="1" x14ac:dyDescent="0.2">
      <c r="A667" t="s">
        <v>41</v>
      </c>
      <c r="B667" s="4" t="s">
        <v>30</v>
      </c>
      <c r="C667" s="4" t="s">
        <v>1386</v>
      </c>
      <c r="D667" s="4" t="s">
        <v>288</v>
      </c>
      <c r="E667" s="4">
        <v>3.7682599999999998E-3</v>
      </c>
      <c r="F667" s="4">
        <v>9.4156000000000003E-4</v>
      </c>
      <c r="G667" s="4">
        <v>3</v>
      </c>
      <c r="H667" s="4">
        <v>3</v>
      </c>
      <c r="I667" s="4">
        <v>2</v>
      </c>
      <c r="J667" s="4">
        <v>4</v>
      </c>
      <c r="K667" s="4" t="s">
        <v>1384</v>
      </c>
      <c r="L667" s="4" t="s">
        <v>1387</v>
      </c>
      <c r="M667" s="4" t="s">
        <v>41</v>
      </c>
      <c r="N667" s="4">
        <v>0</v>
      </c>
      <c r="O667" s="4">
        <v>1053.4703400000001</v>
      </c>
      <c r="P667" s="4" t="s">
        <v>30</v>
      </c>
      <c r="Q667" s="4" t="s">
        <v>30</v>
      </c>
      <c r="R667" s="4">
        <v>7.6860000000000003E-4</v>
      </c>
      <c r="S667" s="4">
        <v>2.0179999999999998E-3</v>
      </c>
      <c r="T667" s="4">
        <v>1.63</v>
      </c>
    </row>
    <row r="668" spans="1:30" hidden="1" outlineLevel="1" collapsed="1" x14ac:dyDescent="0.2">
      <c r="A668" t="s">
        <v>41</v>
      </c>
      <c r="B668" s="4" t="s">
        <v>30</v>
      </c>
      <c r="C668" s="4" t="s">
        <v>1455</v>
      </c>
      <c r="D668" s="4" t="s">
        <v>819</v>
      </c>
      <c r="E668" s="4">
        <v>4.1808199999999997E-2</v>
      </c>
      <c r="F668" s="4">
        <v>1.57544E-3</v>
      </c>
      <c r="G668" s="4">
        <v>1</v>
      </c>
      <c r="H668" s="4">
        <v>1</v>
      </c>
      <c r="I668" s="4">
        <v>1</v>
      </c>
      <c r="J668" s="4">
        <v>1</v>
      </c>
      <c r="K668" s="4" t="s">
        <v>1443</v>
      </c>
      <c r="L668" s="4" t="s">
        <v>1456</v>
      </c>
      <c r="M668" s="4" t="s">
        <v>41</v>
      </c>
      <c r="N668" s="4">
        <v>1</v>
      </c>
      <c r="O668" s="4">
        <v>1844.9534699999999</v>
      </c>
      <c r="P668" s="4" t="s">
        <v>30</v>
      </c>
      <c r="Q668" s="4" t="s">
        <v>30</v>
      </c>
      <c r="R668" s="4">
        <v>1.245E-3</v>
      </c>
      <c r="S668" s="4">
        <v>2.7720000000000002E-2</v>
      </c>
      <c r="T668" s="4">
        <v>2.2400000000000002</v>
      </c>
    </row>
    <row r="669" spans="1:30" hidden="1" outlineLevel="1" collapsed="1" x14ac:dyDescent="0.2">
      <c r="A669" t="s">
        <v>41</v>
      </c>
      <c r="B669" s="4" t="s">
        <v>30</v>
      </c>
      <c r="C669" s="4" t="s">
        <v>1394</v>
      </c>
      <c r="D669" s="4" t="s">
        <v>41</v>
      </c>
      <c r="E669" s="4">
        <v>1.41462E-4</v>
      </c>
      <c r="F669" s="4">
        <v>9.4156000000000003E-4</v>
      </c>
      <c r="G669" s="4">
        <v>3</v>
      </c>
      <c r="H669" s="4">
        <v>3</v>
      </c>
      <c r="I669" s="4">
        <v>1</v>
      </c>
      <c r="J669" s="4">
        <v>3</v>
      </c>
      <c r="K669" s="4" t="s">
        <v>1384</v>
      </c>
      <c r="L669" s="4" t="s">
        <v>1395</v>
      </c>
      <c r="M669" s="4" t="s">
        <v>41</v>
      </c>
      <c r="N669" s="4">
        <v>1</v>
      </c>
      <c r="O669" s="4">
        <v>2097.0471899999998</v>
      </c>
      <c r="P669" s="4" t="s">
        <v>30</v>
      </c>
      <c r="Q669" s="4" t="s">
        <v>30</v>
      </c>
      <c r="R669" s="4">
        <v>7.6860000000000003E-4</v>
      </c>
      <c r="S669" s="4">
        <v>5.7370000000000001E-5</v>
      </c>
      <c r="T669" s="4">
        <v>4.08</v>
      </c>
    </row>
    <row r="670" spans="1:30" collapsed="1" x14ac:dyDescent="0.2">
      <c r="A670" s="3" t="s">
        <v>30</v>
      </c>
      <c r="B670" s="3" t="s">
        <v>31</v>
      </c>
      <c r="C670" s="3" t="s">
        <v>1457</v>
      </c>
      <c r="D670" s="3" t="s">
        <v>1458</v>
      </c>
      <c r="E670" s="3">
        <v>0</v>
      </c>
      <c r="F670" s="3">
        <v>25.459</v>
      </c>
      <c r="G670" s="3">
        <v>13</v>
      </c>
      <c r="H670" s="3">
        <v>5</v>
      </c>
      <c r="I670" s="3">
        <v>7</v>
      </c>
      <c r="J670" s="3">
        <v>15</v>
      </c>
      <c r="K670" s="3">
        <v>2</v>
      </c>
      <c r="L670" s="3">
        <v>523</v>
      </c>
      <c r="M670" s="3">
        <v>56.5</v>
      </c>
      <c r="N670" s="3">
        <v>7.4</v>
      </c>
      <c r="O670" s="3">
        <v>20.79</v>
      </c>
      <c r="P670" s="3">
        <v>5</v>
      </c>
      <c r="Q670" s="3" t="s">
        <v>1377</v>
      </c>
      <c r="R670" s="3" t="s">
        <v>453</v>
      </c>
      <c r="S670" s="3" t="s">
        <v>36</v>
      </c>
      <c r="T670" s="3" t="s">
        <v>1378</v>
      </c>
      <c r="U670" s="3" t="s">
        <v>1459</v>
      </c>
      <c r="V670" s="3" t="s">
        <v>1457</v>
      </c>
      <c r="W670" s="3" t="s">
        <v>1460</v>
      </c>
      <c r="X670" s="3" t="s">
        <v>1461</v>
      </c>
      <c r="Y670" s="3" t="s">
        <v>1382</v>
      </c>
      <c r="Z670" s="3" t="s">
        <v>41</v>
      </c>
      <c r="AA670" s="3">
        <v>3</v>
      </c>
      <c r="AB670" s="3" t="s">
        <v>30</v>
      </c>
      <c r="AC670" s="3">
        <v>1</v>
      </c>
      <c r="AD670" s="3" t="s">
        <v>41</v>
      </c>
    </row>
    <row r="671" spans="1:30" hidden="1" outlineLevel="1" collapsed="1" x14ac:dyDescent="0.2">
      <c r="A671" t="s">
        <v>41</v>
      </c>
      <c r="B671" s="2" t="s">
        <v>43</v>
      </c>
      <c r="C671" s="2" t="s">
        <v>44</v>
      </c>
      <c r="D671" s="2" t="s">
        <v>29</v>
      </c>
      <c r="E671" s="2" t="s">
        <v>45</v>
      </c>
      <c r="F671" s="2" t="s">
        <v>46</v>
      </c>
      <c r="G671" s="2" t="s">
        <v>28</v>
      </c>
      <c r="H671" s="2" t="s">
        <v>47</v>
      </c>
      <c r="I671" s="2" t="s">
        <v>8</v>
      </c>
      <c r="J671" s="2" t="s">
        <v>9</v>
      </c>
      <c r="K671" s="2" t="s">
        <v>48</v>
      </c>
      <c r="L671" s="2" t="s">
        <v>49</v>
      </c>
      <c r="M671" s="2" t="s">
        <v>50</v>
      </c>
      <c r="N671" s="2" t="s">
        <v>51</v>
      </c>
      <c r="O671" s="2" t="s">
        <v>52</v>
      </c>
      <c r="P671" s="2" t="s">
        <v>27</v>
      </c>
      <c r="Q671" s="2" t="s">
        <v>53</v>
      </c>
      <c r="R671" s="2" t="s">
        <v>54</v>
      </c>
      <c r="S671" s="2" t="s">
        <v>55</v>
      </c>
      <c r="T671" s="2" t="s">
        <v>56</v>
      </c>
    </row>
    <row r="672" spans="1:30" hidden="1" outlineLevel="1" collapsed="1" x14ac:dyDescent="0.2">
      <c r="A672" t="s">
        <v>41</v>
      </c>
      <c r="B672" s="4" t="s">
        <v>30</v>
      </c>
      <c r="C672" s="4" t="s">
        <v>1462</v>
      </c>
      <c r="D672" s="4" t="s">
        <v>41</v>
      </c>
      <c r="E672" s="4">
        <v>1.7496500000000002E-2</v>
      </c>
      <c r="F672" s="4">
        <v>9.4156000000000003E-4</v>
      </c>
      <c r="G672" s="4">
        <v>1</v>
      </c>
      <c r="H672" s="4">
        <v>1</v>
      </c>
      <c r="I672" s="4">
        <v>1</v>
      </c>
      <c r="J672" s="4">
        <v>1</v>
      </c>
      <c r="K672" s="4" t="s">
        <v>1457</v>
      </c>
      <c r="L672" s="4" t="s">
        <v>1463</v>
      </c>
      <c r="M672" s="4" t="s">
        <v>41</v>
      </c>
      <c r="N672" s="4">
        <v>1</v>
      </c>
      <c r="O672" s="4">
        <v>1185.61502</v>
      </c>
      <c r="P672" s="4" t="s">
        <v>30</v>
      </c>
      <c r="Q672" s="4" t="s">
        <v>30</v>
      </c>
      <c r="R672" s="4">
        <v>7.6860000000000003E-4</v>
      </c>
      <c r="S672" s="4">
        <v>1.0749999999999999E-2</v>
      </c>
      <c r="T672" s="4">
        <v>1.66</v>
      </c>
    </row>
    <row r="673" spans="1:30" hidden="1" outlineLevel="1" collapsed="1" x14ac:dyDescent="0.2">
      <c r="A673" t="s">
        <v>41</v>
      </c>
      <c r="B673" s="4" t="s">
        <v>30</v>
      </c>
      <c r="C673" s="4" t="s">
        <v>1383</v>
      </c>
      <c r="D673" s="4" t="s">
        <v>41</v>
      </c>
      <c r="E673" s="4">
        <v>9.7436500000000004E-4</v>
      </c>
      <c r="F673" s="4">
        <v>9.4156000000000003E-4</v>
      </c>
      <c r="G673" s="4">
        <v>3</v>
      </c>
      <c r="H673" s="4">
        <v>3</v>
      </c>
      <c r="I673" s="4">
        <v>1</v>
      </c>
      <c r="J673" s="4">
        <v>2</v>
      </c>
      <c r="K673" s="4" t="s">
        <v>1384</v>
      </c>
      <c r="L673" s="4" t="s">
        <v>1385</v>
      </c>
      <c r="M673" s="4" t="s">
        <v>41</v>
      </c>
      <c r="N673" s="4">
        <v>0</v>
      </c>
      <c r="O673" s="4">
        <v>1469.7706800000001</v>
      </c>
      <c r="P673" s="4" t="s">
        <v>30</v>
      </c>
      <c r="Q673" s="4" t="s">
        <v>30</v>
      </c>
      <c r="R673" s="4">
        <v>7.6860000000000003E-4</v>
      </c>
      <c r="S673" s="4">
        <v>4.6670000000000001E-4</v>
      </c>
      <c r="T673" s="4">
        <v>2.36</v>
      </c>
    </row>
    <row r="674" spans="1:30" hidden="1" outlineLevel="1" collapsed="1" x14ac:dyDescent="0.2">
      <c r="A674" t="s">
        <v>41</v>
      </c>
      <c r="B674" s="4" t="s">
        <v>30</v>
      </c>
      <c r="C674" s="4" t="s">
        <v>1464</v>
      </c>
      <c r="D674" s="4" t="s">
        <v>41</v>
      </c>
      <c r="E674" s="4">
        <v>5.9837300000000003E-4</v>
      </c>
      <c r="F674" s="4">
        <v>9.4156000000000003E-4</v>
      </c>
      <c r="G674" s="4">
        <v>1</v>
      </c>
      <c r="H674" s="4">
        <v>1</v>
      </c>
      <c r="I674" s="4">
        <v>1</v>
      </c>
      <c r="J674" s="4">
        <v>3</v>
      </c>
      <c r="K674" s="4" t="s">
        <v>1457</v>
      </c>
      <c r="L674" s="4" t="s">
        <v>1465</v>
      </c>
      <c r="M674" s="4" t="s">
        <v>41</v>
      </c>
      <c r="N674" s="4">
        <v>1</v>
      </c>
      <c r="O674" s="4">
        <v>1543.75397</v>
      </c>
      <c r="P674" s="4" t="s">
        <v>30</v>
      </c>
      <c r="Q674" s="4" t="s">
        <v>30</v>
      </c>
      <c r="R674" s="4">
        <v>7.6860000000000003E-4</v>
      </c>
      <c r="S674" s="4">
        <v>2.7569999999999998E-4</v>
      </c>
      <c r="T674" s="4">
        <v>2.08</v>
      </c>
    </row>
    <row r="675" spans="1:30" hidden="1" outlineLevel="1" collapsed="1" x14ac:dyDescent="0.2">
      <c r="A675" t="s">
        <v>41</v>
      </c>
      <c r="B675" s="4" t="s">
        <v>30</v>
      </c>
      <c r="C675" s="4" t="s">
        <v>1386</v>
      </c>
      <c r="D675" s="4" t="s">
        <v>41</v>
      </c>
      <c r="E675" s="4">
        <v>1.4250799999999999E-2</v>
      </c>
      <c r="F675" s="4">
        <v>9.4156000000000003E-4</v>
      </c>
      <c r="G675" s="4">
        <v>3</v>
      </c>
      <c r="H675" s="4">
        <v>3</v>
      </c>
      <c r="I675" s="4">
        <v>1</v>
      </c>
      <c r="J675" s="4">
        <v>2</v>
      </c>
      <c r="K675" s="4" t="s">
        <v>1384</v>
      </c>
      <c r="L675" s="4" t="s">
        <v>1387</v>
      </c>
      <c r="M675" s="4" t="s">
        <v>41</v>
      </c>
      <c r="N675" s="4">
        <v>0</v>
      </c>
      <c r="O675" s="4">
        <v>1037.47543</v>
      </c>
      <c r="P675" s="4" t="s">
        <v>30</v>
      </c>
      <c r="Q675" s="4" t="s">
        <v>30</v>
      </c>
      <c r="R675" s="4">
        <v>7.6860000000000003E-4</v>
      </c>
      <c r="S675" s="4">
        <v>8.5880000000000001E-3</v>
      </c>
      <c r="T675" s="4">
        <v>1.45</v>
      </c>
    </row>
    <row r="676" spans="1:30" hidden="1" outlineLevel="1" collapsed="1" x14ac:dyDescent="0.2">
      <c r="A676" t="s">
        <v>41</v>
      </c>
      <c r="B676" s="4" t="s">
        <v>30</v>
      </c>
      <c r="C676" s="4" t="s">
        <v>1386</v>
      </c>
      <c r="D676" s="4" t="s">
        <v>288</v>
      </c>
      <c r="E676" s="4">
        <v>3.7682599999999998E-3</v>
      </c>
      <c r="F676" s="4">
        <v>9.4156000000000003E-4</v>
      </c>
      <c r="G676" s="4">
        <v>3</v>
      </c>
      <c r="H676" s="4">
        <v>3</v>
      </c>
      <c r="I676" s="4">
        <v>2</v>
      </c>
      <c r="J676" s="4">
        <v>4</v>
      </c>
      <c r="K676" s="4" t="s">
        <v>1384</v>
      </c>
      <c r="L676" s="4" t="s">
        <v>1387</v>
      </c>
      <c r="M676" s="4" t="s">
        <v>41</v>
      </c>
      <c r="N676" s="4">
        <v>0</v>
      </c>
      <c r="O676" s="4">
        <v>1053.4703400000001</v>
      </c>
      <c r="P676" s="4" t="s">
        <v>30</v>
      </c>
      <c r="Q676" s="4" t="s">
        <v>30</v>
      </c>
      <c r="R676" s="4">
        <v>7.6860000000000003E-4</v>
      </c>
      <c r="S676" s="4">
        <v>2.0179999999999998E-3</v>
      </c>
      <c r="T676" s="4">
        <v>1.63</v>
      </c>
    </row>
    <row r="677" spans="1:30" hidden="1" outlineLevel="1" collapsed="1" x14ac:dyDescent="0.2">
      <c r="A677" t="s">
        <v>41</v>
      </c>
      <c r="B677" s="4" t="s">
        <v>30</v>
      </c>
      <c r="C677" s="4" t="s">
        <v>1394</v>
      </c>
      <c r="D677" s="4" t="s">
        <v>41</v>
      </c>
      <c r="E677" s="4">
        <v>1.41462E-4</v>
      </c>
      <c r="F677" s="4">
        <v>9.4156000000000003E-4</v>
      </c>
      <c r="G677" s="4">
        <v>3</v>
      </c>
      <c r="H677" s="4">
        <v>3</v>
      </c>
      <c r="I677" s="4">
        <v>1</v>
      </c>
      <c r="J677" s="4">
        <v>3</v>
      </c>
      <c r="K677" s="4" t="s">
        <v>1384</v>
      </c>
      <c r="L677" s="4" t="s">
        <v>1395</v>
      </c>
      <c r="M677" s="4" t="s">
        <v>41</v>
      </c>
      <c r="N677" s="4">
        <v>1</v>
      </c>
      <c r="O677" s="4">
        <v>2097.0471899999998</v>
      </c>
      <c r="P677" s="4" t="s">
        <v>30</v>
      </c>
      <c r="Q677" s="4" t="s">
        <v>30</v>
      </c>
      <c r="R677" s="4">
        <v>7.6860000000000003E-4</v>
      </c>
      <c r="S677" s="4">
        <v>5.7370000000000001E-5</v>
      </c>
      <c r="T677" s="4">
        <v>4.08</v>
      </c>
    </row>
    <row r="678" spans="1:30" collapsed="1" x14ac:dyDescent="0.2">
      <c r="A678" s="3" t="s">
        <v>30</v>
      </c>
      <c r="B678" s="3" t="s">
        <v>31</v>
      </c>
      <c r="C678" s="3" t="s">
        <v>451</v>
      </c>
      <c r="D678" s="3" t="s">
        <v>1466</v>
      </c>
      <c r="E678" s="3">
        <v>0</v>
      </c>
      <c r="F678" s="3">
        <v>25.379000000000001</v>
      </c>
      <c r="G678" s="3">
        <v>33</v>
      </c>
      <c r="H678" s="3">
        <v>5</v>
      </c>
      <c r="I678" s="3">
        <v>5</v>
      </c>
      <c r="J678" s="3">
        <v>63</v>
      </c>
      <c r="K678" s="3">
        <v>5</v>
      </c>
      <c r="L678" s="3">
        <v>231</v>
      </c>
      <c r="M678" s="3">
        <v>24.4</v>
      </c>
      <c r="N678" s="3">
        <v>7.18</v>
      </c>
      <c r="O678" s="3">
        <v>69.59</v>
      </c>
      <c r="P678" s="3">
        <v>5</v>
      </c>
      <c r="Q678" s="3" t="s">
        <v>41</v>
      </c>
      <c r="R678" s="3" t="s">
        <v>41</v>
      </c>
      <c r="S678" s="3" t="s">
        <v>41</v>
      </c>
      <c r="T678" s="3" t="s">
        <v>41</v>
      </c>
      <c r="U678" s="3" t="s">
        <v>41</v>
      </c>
      <c r="V678" s="3" t="s">
        <v>41</v>
      </c>
      <c r="W678" s="3" t="s">
        <v>41</v>
      </c>
      <c r="X678" s="3" t="s">
        <v>41</v>
      </c>
      <c r="Y678" s="3" t="s">
        <v>41</v>
      </c>
      <c r="Z678" s="3" t="s">
        <v>41</v>
      </c>
      <c r="AA678" s="3">
        <v>0</v>
      </c>
      <c r="AB678" s="3" t="s">
        <v>30</v>
      </c>
      <c r="AC678" s="3">
        <v>1</v>
      </c>
      <c r="AD678" s="3" t="s">
        <v>41</v>
      </c>
    </row>
    <row r="679" spans="1:30" hidden="1" outlineLevel="1" collapsed="1" x14ac:dyDescent="0.2">
      <c r="A679" t="s">
        <v>41</v>
      </c>
      <c r="B679" s="2" t="s">
        <v>43</v>
      </c>
      <c r="C679" s="2" t="s">
        <v>44</v>
      </c>
      <c r="D679" s="2" t="s">
        <v>29</v>
      </c>
      <c r="E679" s="2" t="s">
        <v>45</v>
      </c>
      <c r="F679" s="2" t="s">
        <v>46</v>
      </c>
      <c r="G679" s="2" t="s">
        <v>28</v>
      </c>
      <c r="H679" s="2" t="s">
        <v>47</v>
      </c>
      <c r="I679" s="2" t="s">
        <v>8</v>
      </c>
      <c r="J679" s="2" t="s">
        <v>9</v>
      </c>
      <c r="K679" s="2" t="s">
        <v>48</v>
      </c>
      <c r="L679" s="2" t="s">
        <v>49</v>
      </c>
      <c r="M679" s="2" t="s">
        <v>50</v>
      </c>
      <c r="N679" s="2" t="s">
        <v>51</v>
      </c>
      <c r="O679" s="2" t="s">
        <v>52</v>
      </c>
      <c r="P679" s="2" t="s">
        <v>27</v>
      </c>
      <c r="Q679" s="2" t="s">
        <v>53</v>
      </c>
      <c r="R679" s="2" t="s">
        <v>54</v>
      </c>
      <c r="S679" s="2" t="s">
        <v>55</v>
      </c>
      <c r="T679" s="2" t="s">
        <v>56</v>
      </c>
    </row>
    <row r="680" spans="1:30" hidden="1" outlineLevel="1" collapsed="1" x14ac:dyDescent="0.2">
      <c r="A680" t="s">
        <v>41</v>
      </c>
      <c r="B680" s="4" t="s">
        <v>30</v>
      </c>
      <c r="C680" s="4" t="s">
        <v>1467</v>
      </c>
      <c r="D680" s="4" t="s">
        <v>41</v>
      </c>
      <c r="E680" s="4">
        <v>3.9242200000000002E-6</v>
      </c>
      <c r="F680" s="4">
        <v>9.4156000000000003E-4</v>
      </c>
      <c r="G680" s="4">
        <v>1</v>
      </c>
      <c r="H680" s="4">
        <v>1</v>
      </c>
      <c r="I680" s="4">
        <v>1</v>
      </c>
      <c r="J680" s="4">
        <v>14</v>
      </c>
      <c r="K680" s="4" t="s">
        <v>451</v>
      </c>
      <c r="L680" s="4" t="s">
        <v>1468</v>
      </c>
      <c r="M680" s="4" t="s">
        <v>41</v>
      </c>
      <c r="N680" s="4">
        <v>0</v>
      </c>
      <c r="O680" s="4">
        <v>2211.1040400000002</v>
      </c>
      <c r="P680" s="4" t="s">
        <v>30</v>
      </c>
      <c r="Q680" s="4" t="s">
        <v>30</v>
      </c>
      <c r="R680" s="4">
        <v>7.6860000000000003E-4</v>
      </c>
      <c r="S680" s="4">
        <v>1.175E-6</v>
      </c>
      <c r="T680" s="4">
        <v>4.57</v>
      </c>
    </row>
    <row r="681" spans="1:30" hidden="1" outlineLevel="1" collapsed="1" x14ac:dyDescent="0.2">
      <c r="A681" t="s">
        <v>41</v>
      </c>
      <c r="B681" s="4" t="s">
        <v>30</v>
      </c>
      <c r="C681" s="4" t="s">
        <v>1469</v>
      </c>
      <c r="D681" s="4" t="s">
        <v>41</v>
      </c>
      <c r="E681" s="4">
        <v>5.5483599999999996E-4</v>
      </c>
      <c r="F681" s="4">
        <v>9.4156000000000003E-4</v>
      </c>
      <c r="G681" s="4">
        <v>1</v>
      </c>
      <c r="H681" s="4">
        <v>1</v>
      </c>
      <c r="I681" s="4">
        <v>1</v>
      </c>
      <c r="J681" s="4">
        <v>1</v>
      </c>
      <c r="K681" s="4" t="s">
        <v>451</v>
      </c>
      <c r="L681" s="4" t="s">
        <v>1470</v>
      </c>
      <c r="M681" s="4" t="s">
        <v>41</v>
      </c>
      <c r="N681" s="4">
        <v>0</v>
      </c>
      <c r="O681" s="4">
        <v>2283.1801799999998</v>
      </c>
      <c r="P681" s="4" t="s">
        <v>30</v>
      </c>
      <c r="Q681" s="4" t="s">
        <v>30</v>
      </c>
      <c r="R681" s="4">
        <v>7.6860000000000003E-4</v>
      </c>
      <c r="S681" s="4">
        <v>2.5300000000000002E-4</v>
      </c>
      <c r="T681" s="4">
        <v>4.26</v>
      </c>
    </row>
    <row r="682" spans="1:30" hidden="1" outlineLevel="1" collapsed="1" x14ac:dyDescent="0.2">
      <c r="A682" t="s">
        <v>41</v>
      </c>
      <c r="B682" s="4" t="s">
        <v>30</v>
      </c>
      <c r="C682" s="4" t="s">
        <v>1471</v>
      </c>
      <c r="D682" s="4" t="s">
        <v>41</v>
      </c>
      <c r="E682" s="4">
        <v>1.32716E-3</v>
      </c>
      <c r="F682" s="4">
        <v>9.4156000000000003E-4</v>
      </c>
      <c r="G682" s="4">
        <v>1</v>
      </c>
      <c r="H682" s="4">
        <v>1</v>
      </c>
      <c r="I682" s="4">
        <v>1</v>
      </c>
      <c r="J682" s="4">
        <v>8</v>
      </c>
      <c r="K682" s="4" t="s">
        <v>451</v>
      </c>
      <c r="L682" s="4" t="s">
        <v>1472</v>
      </c>
      <c r="M682" s="4" t="s">
        <v>41</v>
      </c>
      <c r="N682" s="4">
        <v>0</v>
      </c>
      <c r="O682" s="4">
        <v>1045.5636500000001</v>
      </c>
      <c r="P682" s="4" t="s">
        <v>30</v>
      </c>
      <c r="Q682" s="4" t="s">
        <v>30</v>
      </c>
      <c r="R682" s="4">
        <v>7.6860000000000003E-4</v>
      </c>
      <c r="S682" s="4">
        <v>6.533E-4</v>
      </c>
      <c r="T682" s="4">
        <v>2.02</v>
      </c>
    </row>
    <row r="683" spans="1:30" hidden="1" outlineLevel="1" collapsed="1" x14ac:dyDescent="0.2">
      <c r="A683" t="s">
        <v>41</v>
      </c>
      <c r="B683" s="4" t="s">
        <v>30</v>
      </c>
      <c r="C683" s="4" t="s">
        <v>1473</v>
      </c>
      <c r="D683" s="4" t="s">
        <v>1474</v>
      </c>
      <c r="E683" s="4">
        <v>1.9786100000000001E-2</v>
      </c>
      <c r="F683" s="4">
        <v>9.4156000000000003E-4</v>
      </c>
      <c r="G683" s="4">
        <v>1</v>
      </c>
      <c r="H683" s="4">
        <v>1</v>
      </c>
      <c r="I683" s="4">
        <v>1</v>
      </c>
      <c r="J683" s="4">
        <v>2</v>
      </c>
      <c r="K683" s="4" t="s">
        <v>451</v>
      </c>
      <c r="L683" s="4" t="s">
        <v>1475</v>
      </c>
      <c r="M683" s="4" t="s">
        <v>41</v>
      </c>
      <c r="N683" s="4">
        <v>0</v>
      </c>
      <c r="O683" s="4">
        <v>1882.84221</v>
      </c>
      <c r="P683" s="4" t="s">
        <v>30</v>
      </c>
      <c r="Q683" s="4" t="s">
        <v>30</v>
      </c>
      <c r="R683" s="4">
        <v>7.6860000000000003E-4</v>
      </c>
      <c r="S683" s="4">
        <v>1.231E-2</v>
      </c>
      <c r="T683" s="4">
        <v>1.4</v>
      </c>
    </row>
    <row r="684" spans="1:30" hidden="1" outlineLevel="1" collapsed="1" x14ac:dyDescent="0.2">
      <c r="A684" t="s">
        <v>41</v>
      </c>
      <c r="B684" s="4" t="s">
        <v>30</v>
      </c>
      <c r="C684" s="4" t="s">
        <v>1476</v>
      </c>
      <c r="D684" s="4" t="s">
        <v>41</v>
      </c>
      <c r="E684" s="4">
        <v>8.5517999999999998E-4</v>
      </c>
      <c r="F684" s="4">
        <v>9.4156000000000003E-4</v>
      </c>
      <c r="G684" s="4">
        <v>1</v>
      </c>
      <c r="H684" s="4">
        <v>1</v>
      </c>
      <c r="I684" s="4">
        <v>1</v>
      </c>
      <c r="J684" s="4">
        <v>38</v>
      </c>
      <c r="K684" s="4" t="s">
        <v>451</v>
      </c>
      <c r="L684" s="4" t="s">
        <v>1477</v>
      </c>
      <c r="M684" s="4" t="s">
        <v>41</v>
      </c>
      <c r="N684" s="4">
        <v>0</v>
      </c>
      <c r="O684" s="4">
        <v>842.50942999999995</v>
      </c>
      <c r="P684" s="4" t="s">
        <v>30</v>
      </c>
      <c r="Q684" s="4" t="s">
        <v>30</v>
      </c>
      <c r="R684" s="4">
        <v>7.6860000000000003E-4</v>
      </c>
      <c r="S684" s="4">
        <v>4.0519999999999998E-4</v>
      </c>
      <c r="T684" s="4">
        <v>1.62</v>
      </c>
    </row>
    <row r="685" spans="1:30" collapsed="1" x14ac:dyDescent="0.2">
      <c r="A685" s="3" t="s">
        <v>30</v>
      </c>
      <c r="B685" s="3" t="s">
        <v>31</v>
      </c>
      <c r="C685" s="3" t="s">
        <v>1478</v>
      </c>
      <c r="D685" s="3" t="s">
        <v>1479</v>
      </c>
      <c r="E685" s="3">
        <v>0</v>
      </c>
      <c r="F685" s="3">
        <v>25.013999999999999</v>
      </c>
      <c r="G685" s="3">
        <v>12</v>
      </c>
      <c r="H685" s="3">
        <v>8</v>
      </c>
      <c r="I685" s="3">
        <v>8</v>
      </c>
      <c r="J685" s="3">
        <v>15</v>
      </c>
      <c r="K685" s="3">
        <v>1</v>
      </c>
      <c r="L685" s="3">
        <v>642</v>
      </c>
      <c r="M685" s="3">
        <v>69.599999999999994</v>
      </c>
      <c r="N685" s="3">
        <v>5.14</v>
      </c>
      <c r="O685" s="3">
        <v>12.8</v>
      </c>
      <c r="P685" s="3">
        <v>8</v>
      </c>
      <c r="Q685" s="3" t="s">
        <v>1480</v>
      </c>
      <c r="R685" s="3" t="s">
        <v>1481</v>
      </c>
      <c r="S685" s="3" t="s">
        <v>36</v>
      </c>
      <c r="T685" s="3" t="s">
        <v>979</v>
      </c>
      <c r="U685" s="3" t="s">
        <v>1482</v>
      </c>
      <c r="V685" s="3" t="s">
        <v>1478</v>
      </c>
      <c r="W685" s="3" t="s">
        <v>1483</v>
      </c>
      <c r="X685" s="3" t="s">
        <v>1484</v>
      </c>
      <c r="Y685" s="3" t="s">
        <v>983</v>
      </c>
      <c r="Z685" s="3" t="s">
        <v>41</v>
      </c>
      <c r="AA685" s="3">
        <v>4</v>
      </c>
      <c r="AB685" s="3" t="s">
        <v>30</v>
      </c>
      <c r="AC685" s="3">
        <v>1</v>
      </c>
      <c r="AD685" s="3" t="s">
        <v>41</v>
      </c>
    </row>
    <row r="686" spans="1:30" hidden="1" outlineLevel="1" collapsed="1" x14ac:dyDescent="0.2">
      <c r="A686" t="s">
        <v>41</v>
      </c>
      <c r="B686" s="2" t="s">
        <v>43</v>
      </c>
      <c r="C686" s="2" t="s">
        <v>44</v>
      </c>
      <c r="D686" s="2" t="s">
        <v>29</v>
      </c>
      <c r="E686" s="2" t="s">
        <v>45</v>
      </c>
      <c r="F686" s="2" t="s">
        <v>46</v>
      </c>
      <c r="G686" s="2" t="s">
        <v>28</v>
      </c>
      <c r="H686" s="2" t="s">
        <v>47</v>
      </c>
      <c r="I686" s="2" t="s">
        <v>8</v>
      </c>
      <c r="J686" s="2" t="s">
        <v>9</v>
      </c>
      <c r="K686" s="2" t="s">
        <v>48</v>
      </c>
      <c r="L686" s="2" t="s">
        <v>49</v>
      </c>
      <c r="M686" s="2" t="s">
        <v>50</v>
      </c>
      <c r="N686" s="2" t="s">
        <v>51</v>
      </c>
      <c r="O686" s="2" t="s">
        <v>52</v>
      </c>
      <c r="P686" s="2" t="s">
        <v>27</v>
      </c>
      <c r="Q686" s="2" t="s">
        <v>53</v>
      </c>
      <c r="R686" s="2" t="s">
        <v>54</v>
      </c>
      <c r="S686" s="2" t="s">
        <v>55</v>
      </c>
      <c r="T686" s="2" t="s">
        <v>56</v>
      </c>
    </row>
    <row r="687" spans="1:30" hidden="1" outlineLevel="1" collapsed="1" x14ac:dyDescent="0.2">
      <c r="A687" t="s">
        <v>41</v>
      </c>
      <c r="B687" s="4" t="s">
        <v>30</v>
      </c>
      <c r="C687" s="4" t="s">
        <v>1067</v>
      </c>
      <c r="D687" s="4" t="s">
        <v>41</v>
      </c>
      <c r="E687" s="4">
        <v>2.9699899999999999E-4</v>
      </c>
      <c r="F687" s="4">
        <v>9.4156000000000003E-4</v>
      </c>
      <c r="G687" s="4">
        <v>4</v>
      </c>
      <c r="H687" s="4">
        <v>4</v>
      </c>
      <c r="I687" s="4">
        <v>1</v>
      </c>
      <c r="J687" s="4">
        <v>4</v>
      </c>
      <c r="K687" s="4" t="s">
        <v>1068</v>
      </c>
      <c r="L687" s="4" t="s">
        <v>1069</v>
      </c>
      <c r="M687" s="4" t="s">
        <v>41</v>
      </c>
      <c r="N687" s="4">
        <v>0</v>
      </c>
      <c r="O687" s="4">
        <v>1199.67426</v>
      </c>
      <c r="P687" s="4" t="s">
        <v>30</v>
      </c>
      <c r="Q687" s="4" t="s">
        <v>30</v>
      </c>
      <c r="R687" s="4">
        <v>7.6860000000000003E-4</v>
      </c>
      <c r="S687" s="4">
        <v>1.284E-4</v>
      </c>
      <c r="T687" s="4">
        <v>2.41</v>
      </c>
    </row>
    <row r="688" spans="1:30" hidden="1" outlineLevel="1" collapsed="1" x14ac:dyDescent="0.2">
      <c r="A688" t="s">
        <v>41</v>
      </c>
      <c r="B688" s="4" t="s">
        <v>30</v>
      </c>
      <c r="C688" s="4" t="s">
        <v>1070</v>
      </c>
      <c r="D688" s="4" t="s">
        <v>41</v>
      </c>
      <c r="E688" s="4">
        <v>4.2091900000000002E-2</v>
      </c>
      <c r="F688" s="4">
        <v>2.21053E-3</v>
      </c>
      <c r="G688" s="4">
        <v>3</v>
      </c>
      <c r="H688" s="4">
        <v>4</v>
      </c>
      <c r="I688" s="4">
        <v>1</v>
      </c>
      <c r="J688" s="4">
        <v>2</v>
      </c>
      <c r="K688" s="4" t="s">
        <v>1071</v>
      </c>
      <c r="L688" s="4" t="s">
        <v>1072</v>
      </c>
      <c r="M688" s="4" t="s">
        <v>41</v>
      </c>
      <c r="N688" s="4">
        <v>0</v>
      </c>
      <c r="O688" s="4">
        <v>1183.64698</v>
      </c>
      <c r="P688" s="4" t="s">
        <v>30</v>
      </c>
      <c r="Q688" s="4" t="s">
        <v>30</v>
      </c>
      <c r="R688" s="4">
        <v>1.714E-3</v>
      </c>
      <c r="S688" s="4">
        <v>2.7980000000000001E-2</v>
      </c>
      <c r="T688" s="4">
        <v>1.52</v>
      </c>
    </row>
    <row r="689" spans="1:30" hidden="1" outlineLevel="1" collapsed="1" x14ac:dyDescent="0.2">
      <c r="A689" t="s">
        <v>41</v>
      </c>
      <c r="B689" s="4" t="s">
        <v>30</v>
      </c>
      <c r="C689" s="4" t="s">
        <v>1073</v>
      </c>
      <c r="D689" s="4" t="s">
        <v>41</v>
      </c>
      <c r="E689" s="4">
        <v>1.83538E-2</v>
      </c>
      <c r="F689" s="4">
        <v>9.4156000000000003E-4</v>
      </c>
      <c r="G689" s="4">
        <v>3</v>
      </c>
      <c r="H689" s="4">
        <v>4</v>
      </c>
      <c r="I689" s="4">
        <v>1</v>
      </c>
      <c r="J689" s="4">
        <v>1</v>
      </c>
      <c r="K689" s="4" t="s">
        <v>1071</v>
      </c>
      <c r="L689" s="4" t="s">
        <v>1074</v>
      </c>
      <c r="M689" s="4" t="s">
        <v>41</v>
      </c>
      <c r="N689" s="4">
        <v>0</v>
      </c>
      <c r="O689" s="4">
        <v>1659.8952099999999</v>
      </c>
      <c r="P689" s="4" t="s">
        <v>30</v>
      </c>
      <c r="Q689" s="4" t="s">
        <v>30</v>
      </c>
      <c r="R689" s="4">
        <v>7.6860000000000003E-4</v>
      </c>
      <c r="S689" s="4">
        <v>1.133E-2</v>
      </c>
      <c r="T689" s="4">
        <v>1.76</v>
      </c>
    </row>
    <row r="690" spans="1:30" hidden="1" outlineLevel="1" collapsed="1" x14ac:dyDescent="0.2">
      <c r="A690" t="s">
        <v>41</v>
      </c>
      <c r="B690" s="4" t="s">
        <v>30</v>
      </c>
      <c r="C690" s="4" t="s">
        <v>1075</v>
      </c>
      <c r="D690" s="4" t="s">
        <v>41</v>
      </c>
      <c r="E690" s="4">
        <v>7.2310199999999996E-6</v>
      </c>
      <c r="F690" s="4">
        <v>9.4156000000000003E-4</v>
      </c>
      <c r="G690" s="4">
        <v>3</v>
      </c>
      <c r="H690" s="4">
        <v>4</v>
      </c>
      <c r="I690" s="4">
        <v>1</v>
      </c>
      <c r="J690" s="4">
        <v>3</v>
      </c>
      <c r="K690" s="4" t="s">
        <v>1071</v>
      </c>
      <c r="L690" s="4" t="s">
        <v>1076</v>
      </c>
      <c r="M690" s="4" t="s">
        <v>41</v>
      </c>
      <c r="N690" s="4">
        <v>1</v>
      </c>
      <c r="O690" s="4">
        <v>1787.99018</v>
      </c>
      <c r="P690" s="4" t="s">
        <v>30</v>
      </c>
      <c r="Q690" s="4" t="s">
        <v>30</v>
      </c>
      <c r="R690" s="4">
        <v>7.6860000000000003E-4</v>
      </c>
      <c r="S690" s="4">
        <v>2.2840000000000001E-6</v>
      </c>
      <c r="T690" s="4">
        <v>3.8</v>
      </c>
    </row>
    <row r="691" spans="1:30" hidden="1" outlineLevel="1" collapsed="1" x14ac:dyDescent="0.2">
      <c r="A691" t="s">
        <v>41</v>
      </c>
      <c r="B691" s="4" t="s">
        <v>30</v>
      </c>
      <c r="C691" s="4" t="s">
        <v>1080</v>
      </c>
      <c r="D691" s="4" t="s">
        <v>41</v>
      </c>
      <c r="E691" s="4">
        <v>1.66468E-3</v>
      </c>
      <c r="F691" s="4">
        <v>9.4156000000000003E-4</v>
      </c>
      <c r="G691" s="4">
        <v>3</v>
      </c>
      <c r="H691" s="4">
        <v>4</v>
      </c>
      <c r="I691" s="4">
        <v>1</v>
      </c>
      <c r="J691" s="4">
        <v>1</v>
      </c>
      <c r="K691" s="4" t="s">
        <v>1071</v>
      </c>
      <c r="L691" s="4" t="s">
        <v>1081</v>
      </c>
      <c r="M691" s="4" t="s">
        <v>41</v>
      </c>
      <c r="N691" s="4">
        <v>1</v>
      </c>
      <c r="O691" s="4">
        <v>1017.56873</v>
      </c>
      <c r="P691" s="4" t="s">
        <v>30</v>
      </c>
      <c r="Q691" s="4" t="s">
        <v>30</v>
      </c>
      <c r="R691" s="4">
        <v>7.6860000000000003E-4</v>
      </c>
      <c r="S691" s="4">
        <v>8.3429999999999995E-4</v>
      </c>
      <c r="T691" s="4">
        <v>2.06</v>
      </c>
    </row>
    <row r="692" spans="1:30" hidden="1" outlineLevel="1" collapsed="1" x14ac:dyDescent="0.2">
      <c r="A692" t="s">
        <v>41</v>
      </c>
      <c r="B692" s="4" t="s">
        <v>30</v>
      </c>
      <c r="C692" s="4" t="s">
        <v>1090</v>
      </c>
      <c r="D692" s="4" t="s">
        <v>41</v>
      </c>
      <c r="E692" s="4">
        <v>1.9494600000000001E-3</v>
      </c>
      <c r="F692" s="4">
        <v>9.4156000000000003E-4</v>
      </c>
      <c r="G692" s="4">
        <v>3</v>
      </c>
      <c r="H692" s="4">
        <v>4</v>
      </c>
      <c r="I692" s="4">
        <v>1</v>
      </c>
      <c r="J692" s="4">
        <v>2</v>
      </c>
      <c r="K692" s="4" t="s">
        <v>1071</v>
      </c>
      <c r="L692" s="4" t="s">
        <v>1091</v>
      </c>
      <c r="M692" s="4" t="s">
        <v>41</v>
      </c>
      <c r="N692" s="4">
        <v>2</v>
      </c>
      <c r="O692" s="4">
        <v>1346.73865</v>
      </c>
      <c r="P692" s="4" t="s">
        <v>30</v>
      </c>
      <c r="Q692" s="4" t="s">
        <v>30</v>
      </c>
      <c r="R692" s="4">
        <v>7.6860000000000003E-4</v>
      </c>
      <c r="S692" s="4">
        <v>9.9099999999999991E-4</v>
      </c>
      <c r="T692" s="4">
        <v>2.71</v>
      </c>
    </row>
    <row r="693" spans="1:30" hidden="1" outlineLevel="1" collapsed="1" x14ac:dyDescent="0.2">
      <c r="A693" t="s">
        <v>41</v>
      </c>
      <c r="B693" s="4" t="s">
        <v>30</v>
      </c>
      <c r="C693" s="4" t="s">
        <v>1094</v>
      </c>
      <c r="D693" s="4" t="s">
        <v>41</v>
      </c>
      <c r="E693" s="4">
        <v>0.100187</v>
      </c>
      <c r="F693" s="4">
        <v>8.4442000000000007E-3</v>
      </c>
      <c r="G693" s="4">
        <v>3</v>
      </c>
      <c r="H693" s="4">
        <v>4</v>
      </c>
      <c r="I693" s="4">
        <v>1</v>
      </c>
      <c r="J693" s="4">
        <v>1</v>
      </c>
      <c r="K693" s="4" t="s">
        <v>1071</v>
      </c>
      <c r="L693" s="4" t="s">
        <v>1095</v>
      </c>
      <c r="M693" s="4" t="s">
        <v>41</v>
      </c>
      <c r="N693" s="4">
        <v>2</v>
      </c>
      <c r="O693" s="4">
        <v>2167.1869799999999</v>
      </c>
      <c r="P693" s="4" t="s">
        <v>30</v>
      </c>
      <c r="Q693" s="4" t="s">
        <v>30</v>
      </c>
      <c r="R693" s="4">
        <v>6.3559999999999997E-3</v>
      </c>
      <c r="S693" s="4">
        <v>7.1840000000000001E-2</v>
      </c>
      <c r="T693" s="4">
        <v>2.0699999999999998</v>
      </c>
    </row>
    <row r="694" spans="1:30" hidden="1" outlineLevel="1" collapsed="1" x14ac:dyDescent="0.2">
      <c r="A694" t="s">
        <v>41</v>
      </c>
      <c r="B694" s="4" t="s">
        <v>30</v>
      </c>
      <c r="C694" s="4" t="s">
        <v>1485</v>
      </c>
      <c r="D694" s="4" t="s">
        <v>41</v>
      </c>
      <c r="E694" s="4">
        <v>7.0598900000000006E-2</v>
      </c>
      <c r="F694" s="4">
        <v>4.8908199999999997E-3</v>
      </c>
      <c r="G694" s="4">
        <v>1</v>
      </c>
      <c r="H694" s="4">
        <v>2</v>
      </c>
      <c r="I694" s="4">
        <v>1</v>
      </c>
      <c r="J694" s="4">
        <v>1</v>
      </c>
      <c r="K694" s="4" t="s">
        <v>1478</v>
      </c>
      <c r="L694" s="4" t="s">
        <v>1486</v>
      </c>
      <c r="M694" s="4" t="s">
        <v>41</v>
      </c>
      <c r="N694" s="4">
        <v>0</v>
      </c>
      <c r="O694" s="4">
        <v>1487.70126</v>
      </c>
      <c r="P694" s="4" t="s">
        <v>30</v>
      </c>
      <c r="Q694" s="4" t="s">
        <v>30</v>
      </c>
      <c r="R694" s="4">
        <v>3.7160000000000001E-3</v>
      </c>
      <c r="S694" s="4">
        <v>4.904E-2</v>
      </c>
      <c r="T694" s="4">
        <v>1.5</v>
      </c>
    </row>
    <row r="695" spans="1:30" collapsed="1" x14ac:dyDescent="0.2">
      <c r="A695" s="3" t="s">
        <v>30</v>
      </c>
      <c r="B695" s="3" t="s">
        <v>31</v>
      </c>
      <c r="C695" s="3" t="s">
        <v>1487</v>
      </c>
      <c r="D695" s="3" t="s">
        <v>1488</v>
      </c>
      <c r="E695" s="3">
        <v>0</v>
      </c>
      <c r="F695" s="3">
        <v>24.885000000000002</v>
      </c>
      <c r="G695" s="3">
        <v>12</v>
      </c>
      <c r="H695" s="3">
        <v>8</v>
      </c>
      <c r="I695" s="3">
        <v>8</v>
      </c>
      <c r="J695" s="3">
        <v>12</v>
      </c>
      <c r="K695" s="3">
        <v>7</v>
      </c>
      <c r="L695" s="3">
        <v>682</v>
      </c>
      <c r="M695" s="3">
        <v>74.400000000000006</v>
      </c>
      <c r="N695" s="3">
        <v>4.93</v>
      </c>
      <c r="O695" s="3">
        <v>19.46</v>
      </c>
      <c r="P695" s="3">
        <v>8</v>
      </c>
      <c r="Q695" s="3" t="s">
        <v>1489</v>
      </c>
      <c r="R695" s="3" t="s">
        <v>1490</v>
      </c>
      <c r="S695" s="3" t="s">
        <v>1491</v>
      </c>
      <c r="T695" s="3" t="s">
        <v>979</v>
      </c>
      <c r="U695" s="3" t="s">
        <v>1492</v>
      </c>
      <c r="V695" s="3" t="s">
        <v>1487</v>
      </c>
      <c r="W695" s="3" t="s">
        <v>1493</v>
      </c>
      <c r="X695" s="3" t="s">
        <v>1494</v>
      </c>
      <c r="Y695" s="3" t="s">
        <v>1495</v>
      </c>
      <c r="Z695" s="3" t="s">
        <v>41</v>
      </c>
      <c r="AA695" s="3">
        <v>1</v>
      </c>
      <c r="AB695" s="3" t="s">
        <v>30</v>
      </c>
      <c r="AC695" s="3">
        <v>1</v>
      </c>
      <c r="AD695" s="3" t="s">
        <v>41</v>
      </c>
    </row>
    <row r="696" spans="1:30" hidden="1" outlineLevel="1" collapsed="1" x14ac:dyDescent="0.2">
      <c r="A696" t="s">
        <v>41</v>
      </c>
      <c r="B696" s="2" t="s">
        <v>43</v>
      </c>
      <c r="C696" s="2" t="s">
        <v>44</v>
      </c>
      <c r="D696" s="2" t="s">
        <v>29</v>
      </c>
      <c r="E696" s="2" t="s">
        <v>45</v>
      </c>
      <c r="F696" s="2" t="s">
        <v>46</v>
      </c>
      <c r="G696" s="2" t="s">
        <v>28</v>
      </c>
      <c r="H696" s="2" t="s">
        <v>47</v>
      </c>
      <c r="I696" s="2" t="s">
        <v>8</v>
      </c>
      <c r="J696" s="2" t="s">
        <v>9</v>
      </c>
      <c r="K696" s="2" t="s">
        <v>48</v>
      </c>
      <c r="L696" s="2" t="s">
        <v>49</v>
      </c>
      <c r="M696" s="2" t="s">
        <v>50</v>
      </c>
      <c r="N696" s="2" t="s">
        <v>51</v>
      </c>
      <c r="O696" s="2" t="s">
        <v>52</v>
      </c>
      <c r="P696" s="2" t="s">
        <v>27</v>
      </c>
      <c r="Q696" s="2" t="s">
        <v>53</v>
      </c>
      <c r="R696" s="2" t="s">
        <v>54</v>
      </c>
      <c r="S696" s="2" t="s">
        <v>55</v>
      </c>
      <c r="T696" s="2" t="s">
        <v>56</v>
      </c>
    </row>
    <row r="697" spans="1:30" hidden="1" outlineLevel="1" collapsed="1" x14ac:dyDescent="0.2">
      <c r="A697" t="s">
        <v>41</v>
      </c>
      <c r="B697" s="4" t="s">
        <v>30</v>
      </c>
      <c r="C697" s="4" t="s">
        <v>1067</v>
      </c>
      <c r="D697" s="4" t="s">
        <v>41</v>
      </c>
      <c r="E697" s="4">
        <v>2.9699899999999999E-4</v>
      </c>
      <c r="F697" s="4">
        <v>9.4156000000000003E-4</v>
      </c>
      <c r="G697" s="4">
        <v>4</v>
      </c>
      <c r="H697" s="4">
        <v>4</v>
      </c>
      <c r="I697" s="4">
        <v>1</v>
      </c>
      <c r="J697" s="4">
        <v>4</v>
      </c>
      <c r="K697" s="4" t="s">
        <v>1068</v>
      </c>
      <c r="L697" s="4" t="s">
        <v>1069</v>
      </c>
      <c r="M697" s="4" t="s">
        <v>41</v>
      </c>
      <c r="N697" s="4">
        <v>0</v>
      </c>
      <c r="O697" s="4">
        <v>1199.67426</v>
      </c>
      <c r="P697" s="4" t="s">
        <v>30</v>
      </c>
      <c r="Q697" s="4" t="s">
        <v>30</v>
      </c>
      <c r="R697" s="4">
        <v>7.6860000000000003E-4</v>
      </c>
      <c r="S697" s="4">
        <v>1.284E-4</v>
      </c>
      <c r="T697" s="4">
        <v>2.41</v>
      </c>
    </row>
    <row r="698" spans="1:30" hidden="1" outlineLevel="1" collapsed="1" x14ac:dyDescent="0.2">
      <c r="A698" t="s">
        <v>41</v>
      </c>
      <c r="B698" s="4" t="s">
        <v>30</v>
      </c>
      <c r="C698" s="4" t="s">
        <v>1496</v>
      </c>
      <c r="D698" s="4" t="s">
        <v>41</v>
      </c>
      <c r="E698" s="4">
        <v>1.8862400000000001E-2</v>
      </c>
      <c r="F698" s="4">
        <v>9.4156000000000003E-4</v>
      </c>
      <c r="G698" s="4">
        <v>1</v>
      </c>
      <c r="H698" s="4">
        <v>1</v>
      </c>
      <c r="I698" s="4">
        <v>1</v>
      </c>
      <c r="J698" s="4">
        <v>1</v>
      </c>
      <c r="K698" s="4" t="s">
        <v>1487</v>
      </c>
      <c r="L698" s="4" t="s">
        <v>1497</v>
      </c>
      <c r="M698" s="4" t="s">
        <v>41</v>
      </c>
      <c r="N698" s="4">
        <v>0</v>
      </c>
      <c r="O698" s="4">
        <v>1003.50546</v>
      </c>
      <c r="P698" s="4" t="s">
        <v>30</v>
      </c>
      <c r="Q698" s="4" t="s">
        <v>30</v>
      </c>
      <c r="R698" s="4">
        <v>7.6860000000000003E-4</v>
      </c>
      <c r="S698" s="4">
        <v>1.1610000000000001E-2</v>
      </c>
      <c r="T698" s="4">
        <v>1.58</v>
      </c>
    </row>
    <row r="699" spans="1:30" hidden="1" outlineLevel="1" collapsed="1" x14ac:dyDescent="0.2">
      <c r="A699" t="s">
        <v>41</v>
      </c>
      <c r="B699" s="4" t="s">
        <v>30</v>
      </c>
      <c r="C699" s="4" t="s">
        <v>1498</v>
      </c>
      <c r="D699" s="4" t="s">
        <v>41</v>
      </c>
      <c r="E699" s="4">
        <v>5.9678800000000001E-3</v>
      </c>
      <c r="F699" s="4">
        <v>9.4156000000000003E-4</v>
      </c>
      <c r="G699" s="4">
        <v>1</v>
      </c>
      <c r="H699" s="4">
        <v>1</v>
      </c>
      <c r="I699" s="4">
        <v>1</v>
      </c>
      <c r="J699" s="4">
        <v>1</v>
      </c>
      <c r="K699" s="4" t="s">
        <v>1487</v>
      </c>
      <c r="L699" s="4" t="s">
        <v>1499</v>
      </c>
      <c r="M699" s="4" t="s">
        <v>41</v>
      </c>
      <c r="N699" s="4">
        <v>1</v>
      </c>
      <c r="O699" s="4">
        <v>1976.0335</v>
      </c>
      <c r="P699" s="4" t="s">
        <v>30</v>
      </c>
      <c r="Q699" s="4" t="s">
        <v>30</v>
      </c>
      <c r="R699" s="4">
        <v>7.6860000000000003E-4</v>
      </c>
      <c r="S699" s="4">
        <v>3.333E-3</v>
      </c>
      <c r="T699" s="4">
        <v>2.42</v>
      </c>
    </row>
    <row r="700" spans="1:30" hidden="1" outlineLevel="1" collapsed="1" x14ac:dyDescent="0.2">
      <c r="A700" t="s">
        <v>41</v>
      </c>
      <c r="B700" s="4" t="s">
        <v>30</v>
      </c>
      <c r="C700" s="4" t="s">
        <v>1500</v>
      </c>
      <c r="D700" s="4" t="s">
        <v>41</v>
      </c>
      <c r="E700" s="4">
        <v>4.1296799999999999E-4</v>
      </c>
      <c r="F700" s="4">
        <v>9.4156000000000003E-4</v>
      </c>
      <c r="G700" s="4">
        <v>1</v>
      </c>
      <c r="H700" s="4">
        <v>1</v>
      </c>
      <c r="I700" s="4">
        <v>1</v>
      </c>
      <c r="J700" s="4">
        <v>2</v>
      </c>
      <c r="K700" s="4" t="s">
        <v>1487</v>
      </c>
      <c r="L700" s="4" t="s">
        <v>1501</v>
      </c>
      <c r="M700" s="4" t="s">
        <v>41</v>
      </c>
      <c r="N700" s="4">
        <v>1</v>
      </c>
      <c r="O700" s="4">
        <v>1543.7823100000001</v>
      </c>
      <c r="P700" s="4" t="s">
        <v>30</v>
      </c>
      <c r="Q700" s="4" t="s">
        <v>30</v>
      </c>
      <c r="R700" s="4">
        <v>7.6860000000000003E-4</v>
      </c>
      <c r="S700" s="4">
        <v>1.8320000000000001E-4</v>
      </c>
      <c r="T700" s="4">
        <v>2.65</v>
      </c>
    </row>
    <row r="701" spans="1:30" hidden="1" outlineLevel="1" collapsed="1" x14ac:dyDescent="0.2">
      <c r="A701" t="s">
        <v>41</v>
      </c>
      <c r="B701" s="4" t="s">
        <v>30</v>
      </c>
      <c r="C701" s="4" t="s">
        <v>1502</v>
      </c>
      <c r="D701" s="4" t="s">
        <v>41</v>
      </c>
      <c r="E701" s="4">
        <v>1.4057E-2</v>
      </c>
      <c r="F701" s="4">
        <v>9.4156000000000003E-4</v>
      </c>
      <c r="G701" s="4">
        <v>1</v>
      </c>
      <c r="H701" s="4">
        <v>1</v>
      </c>
      <c r="I701" s="4">
        <v>1</v>
      </c>
      <c r="J701" s="4">
        <v>1</v>
      </c>
      <c r="K701" s="4" t="s">
        <v>1487</v>
      </c>
      <c r="L701" s="4" t="s">
        <v>1503</v>
      </c>
      <c r="M701" s="4" t="s">
        <v>41</v>
      </c>
      <c r="N701" s="4">
        <v>1</v>
      </c>
      <c r="O701" s="4">
        <v>1320.6753799999999</v>
      </c>
      <c r="P701" s="4" t="s">
        <v>30</v>
      </c>
      <c r="Q701" s="4" t="s">
        <v>30</v>
      </c>
      <c r="R701" s="4">
        <v>7.6860000000000003E-4</v>
      </c>
      <c r="S701" s="4">
        <v>8.4390000000000003E-3</v>
      </c>
      <c r="T701" s="4">
        <v>2.37</v>
      </c>
    </row>
    <row r="702" spans="1:30" hidden="1" outlineLevel="1" collapsed="1" x14ac:dyDescent="0.2">
      <c r="A702" t="s">
        <v>41</v>
      </c>
      <c r="B702" s="4" t="s">
        <v>30</v>
      </c>
      <c r="C702" s="4" t="s">
        <v>1504</v>
      </c>
      <c r="D702" s="4" t="s">
        <v>41</v>
      </c>
      <c r="E702" s="4">
        <v>1.36411E-3</v>
      </c>
      <c r="F702" s="4">
        <v>9.4156000000000003E-4</v>
      </c>
      <c r="G702" s="4">
        <v>1</v>
      </c>
      <c r="H702" s="4">
        <v>1</v>
      </c>
      <c r="I702" s="4">
        <v>1</v>
      </c>
      <c r="J702" s="4">
        <v>1</v>
      </c>
      <c r="K702" s="4" t="s">
        <v>1487</v>
      </c>
      <c r="L702" s="4" t="s">
        <v>1505</v>
      </c>
      <c r="M702" s="4" t="s">
        <v>41</v>
      </c>
      <c r="N702" s="4">
        <v>0</v>
      </c>
      <c r="O702" s="4">
        <v>1244.6229499999999</v>
      </c>
      <c r="P702" s="4" t="s">
        <v>30</v>
      </c>
      <c r="Q702" s="4" t="s">
        <v>30</v>
      </c>
      <c r="R702" s="4">
        <v>7.6860000000000003E-4</v>
      </c>
      <c r="S702" s="4">
        <v>6.7259999999999998E-4</v>
      </c>
      <c r="T702" s="4">
        <v>1.65</v>
      </c>
    </row>
    <row r="703" spans="1:30" hidden="1" outlineLevel="1" collapsed="1" x14ac:dyDescent="0.2">
      <c r="A703" t="s">
        <v>41</v>
      </c>
      <c r="B703" s="4" t="s">
        <v>30</v>
      </c>
      <c r="C703" s="4" t="s">
        <v>1506</v>
      </c>
      <c r="D703" s="4" t="s">
        <v>41</v>
      </c>
      <c r="E703" s="4">
        <v>9.9128600000000008E-3</v>
      </c>
      <c r="F703" s="4">
        <v>9.4156000000000003E-4</v>
      </c>
      <c r="G703" s="4">
        <v>1</v>
      </c>
      <c r="H703" s="4">
        <v>1</v>
      </c>
      <c r="I703" s="4">
        <v>1</v>
      </c>
      <c r="J703" s="4">
        <v>1</v>
      </c>
      <c r="K703" s="4" t="s">
        <v>1487</v>
      </c>
      <c r="L703" s="4" t="s">
        <v>1507</v>
      </c>
      <c r="M703" s="4" t="s">
        <v>41</v>
      </c>
      <c r="N703" s="4">
        <v>0</v>
      </c>
      <c r="O703" s="4">
        <v>878.49819000000002</v>
      </c>
      <c r="P703" s="4" t="s">
        <v>30</v>
      </c>
      <c r="Q703" s="4" t="s">
        <v>30</v>
      </c>
      <c r="R703" s="4">
        <v>7.6860000000000003E-4</v>
      </c>
      <c r="S703" s="4">
        <v>5.8009999999999997E-3</v>
      </c>
      <c r="T703" s="4">
        <v>1.69</v>
      </c>
    </row>
    <row r="704" spans="1:30" hidden="1" outlineLevel="1" collapsed="1" x14ac:dyDescent="0.2">
      <c r="A704" t="s">
        <v>41</v>
      </c>
      <c r="B704" s="4" t="s">
        <v>30</v>
      </c>
      <c r="C704" s="4" t="s">
        <v>1508</v>
      </c>
      <c r="D704" s="4" t="s">
        <v>41</v>
      </c>
      <c r="E704" s="4">
        <v>0.106249</v>
      </c>
      <c r="F704" s="4">
        <v>9.1506199999999999E-3</v>
      </c>
      <c r="G704" s="4">
        <v>1</v>
      </c>
      <c r="H704" s="4">
        <v>1</v>
      </c>
      <c r="I704" s="4">
        <v>1</v>
      </c>
      <c r="J704" s="4">
        <v>1</v>
      </c>
      <c r="K704" s="4" t="s">
        <v>1487</v>
      </c>
      <c r="L704" s="4" t="s">
        <v>1509</v>
      </c>
      <c r="M704" s="4" t="s">
        <v>41</v>
      </c>
      <c r="N704" s="4">
        <v>1</v>
      </c>
      <c r="O704" s="4">
        <v>1116.62591</v>
      </c>
      <c r="P704" s="4" t="s">
        <v>30</v>
      </c>
      <c r="Q704" s="4" t="s">
        <v>30</v>
      </c>
      <c r="R704" s="4">
        <v>6.8910000000000004E-3</v>
      </c>
      <c r="S704" s="4">
        <v>7.6829999999999996E-2</v>
      </c>
      <c r="T704" s="4">
        <v>1.73</v>
      </c>
    </row>
    <row r="705" spans="1:30" collapsed="1" x14ac:dyDescent="0.2">
      <c r="A705" s="3" t="s">
        <v>30</v>
      </c>
      <c r="B705" s="3" t="s">
        <v>31</v>
      </c>
      <c r="C705" s="3" t="s">
        <v>1510</v>
      </c>
      <c r="D705" s="3" t="s">
        <v>1511</v>
      </c>
      <c r="E705" s="3">
        <v>0</v>
      </c>
      <c r="F705" s="3">
        <v>24.379000000000001</v>
      </c>
      <c r="G705" s="3">
        <v>44</v>
      </c>
      <c r="H705" s="3">
        <v>9</v>
      </c>
      <c r="I705" s="3">
        <v>9</v>
      </c>
      <c r="J705" s="3">
        <v>11</v>
      </c>
      <c r="K705" s="3">
        <v>9</v>
      </c>
      <c r="L705" s="3">
        <v>103</v>
      </c>
      <c r="M705" s="3">
        <v>11.4</v>
      </c>
      <c r="N705" s="3">
        <v>11.36</v>
      </c>
      <c r="O705" s="3">
        <v>15.88</v>
      </c>
      <c r="P705" s="3">
        <v>9</v>
      </c>
      <c r="Q705" s="3" t="s">
        <v>1512</v>
      </c>
      <c r="R705" s="3" t="s">
        <v>35</v>
      </c>
      <c r="S705" s="3" t="s">
        <v>1062</v>
      </c>
      <c r="T705" s="3" t="s">
        <v>1513</v>
      </c>
      <c r="U705" s="3" t="s">
        <v>1514</v>
      </c>
      <c r="V705" s="3" t="s">
        <v>1515</v>
      </c>
      <c r="W705" s="3" t="s">
        <v>1516</v>
      </c>
      <c r="X705" s="3" t="s">
        <v>1517</v>
      </c>
      <c r="Y705" s="3" t="s">
        <v>1518</v>
      </c>
      <c r="Z705" s="3" t="s">
        <v>41</v>
      </c>
      <c r="AA705" s="3">
        <v>12</v>
      </c>
      <c r="AB705" s="3" t="s">
        <v>30</v>
      </c>
      <c r="AC705" s="3">
        <v>1</v>
      </c>
      <c r="AD705" s="3" t="s">
        <v>41</v>
      </c>
    </row>
    <row r="706" spans="1:30" hidden="1" outlineLevel="1" collapsed="1" x14ac:dyDescent="0.2">
      <c r="A706" t="s">
        <v>41</v>
      </c>
      <c r="B706" s="2" t="s">
        <v>43</v>
      </c>
      <c r="C706" s="2" t="s">
        <v>44</v>
      </c>
      <c r="D706" s="2" t="s">
        <v>29</v>
      </c>
      <c r="E706" s="2" t="s">
        <v>45</v>
      </c>
      <c r="F706" s="2" t="s">
        <v>46</v>
      </c>
      <c r="G706" s="2" t="s">
        <v>28</v>
      </c>
      <c r="H706" s="2" t="s">
        <v>47</v>
      </c>
      <c r="I706" s="2" t="s">
        <v>8</v>
      </c>
      <c r="J706" s="2" t="s">
        <v>9</v>
      </c>
      <c r="K706" s="2" t="s">
        <v>48</v>
      </c>
      <c r="L706" s="2" t="s">
        <v>49</v>
      </c>
      <c r="M706" s="2" t="s">
        <v>50</v>
      </c>
      <c r="N706" s="2" t="s">
        <v>51</v>
      </c>
      <c r="O706" s="2" t="s">
        <v>52</v>
      </c>
      <c r="P706" s="2" t="s">
        <v>27</v>
      </c>
      <c r="Q706" s="2" t="s">
        <v>53</v>
      </c>
      <c r="R706" s="2" t="s">
        <v>54</v>
      </c>
      <c r="S706" s="2" t="s">
        <v>55</v>
      </c>
      <c r="T706" s="2" t="s">
        <v>56</v>
      </c>
    </row>
    <row r="707" spans="1:30" hidden="1" outlineLevel="1" collapsed="1" x14ac:dyDescent="0.2">
      <c r="A707" t="s">
        <v>41</v>
      </c>
      <c r="B707" s="4" t="s">
        <v>30</v>
      </c>
      <c r="C707" s="4" t="s">
        <v>1519</v>
      </c>
      <c r="D707" s="4" t="s">
        <v>41</v>
      </c>
      <c r="E707" s="4">
        <v>0.108344</v>
      </c>
      <c r="F707" s="4">
        <v>9.1506199999999999E-3</v>
      </c>
      <c r="G707" s="4">
        <v>1</v>
      </c>
      <c r="H707" s="4">
        <v>1</v>
      </c>
      <c r="I707" s="4">
        <v>1</v>
      </c>
      <c r="J707" s="4">
        <v>1</v>
      </c>
      <c r="K707" s="4" t="s">
        <v>1510</v>
      </c>
      <c r="L707" s="4" t="s">
        <v>1520</v>
      </c>
      <c r="M707" s="4" t="s">
        <v>41</v>
      </c>
      <c r="N707" s="4">
        <v>0</v>
      </c>
      <c r="O707" s="4">
        <v>1325.7535700000001</v>
      </c>
      <c r="P707" s="4" t="s">
        <v>30</v>
      </c>
      <c r="Q707" s="4" t="s">
        <v>30</v>
      </c>
      <c r="R707" s="4">
        <v>6.8910000000000004E-3</v>
      </c>
      <c r="S707" s="4">
        <v>7.8270000000000006E-2</v>
      </c>
      <c r="T707" s="4">
        <v>2.1800000000000002</v>
      </c>
    </row>
    <row r="708" spans="1:30" hidden="1" outlineLevel="1" collapsed="1" x14ac:dyDescent="0.2">
      <c r="A708" t="s">
        <v>41</v>
      </c>
      <c r="B708" s="4" t="s">
        <v>30</v>
      </c>
      <c r="C708" s="4" t="s">
        <v>1521</v>
      </c>
      <c r="D708" s="4" t="s">
        <v>41</v>
      </c>
      <c r="E708" s="4">
        <v>1.0153499999999999E-3</v>
      </c>
      <c r="F708" s="4">
        <v>9.4156000000000003E-4</v>
      </c>
      <c r="G708" s="4">
        <v>1</v>
      </c>
      <c r="H708" s="4">
        <v>1</v>
      </c>
      <c r="I708" s="4">
        <v>1</v>
      </c>
      <c r="J708" s="4">
        <v>1</v>
      </c>
      <c r="K708" s="4" t="s">
        <v>1510</v>
      </c>
      <c r="L708" s="4" t="s">
        <v>1522</v>
      </c>
      <c r="M708" s="4" t="s">
        <v>41</v>
      </c>
      <c r="N708" s="4">
        <v>0</v>
      </c>
      <c r="O708" s="4">
        <v>1150.5374899999999</v>
      </c>
      <c r="P708" s="4" t="s">
        <v>30</v>
      </c>
      <c r="Q708" s="4" t="s">
        <v>30</v>
      </c>
      <c r="R708" s="4">
        <v>7.6860000000000003E-4</v>
      </c>
      <c r="S708" s="4">
        <v>4.8919999999999996E-4</v>
      </c>
      <c r="T708" s="4">
        <v>2.08</v>
      </c>
    </row>
    <row r="709" spans="1:30" hidden="1" outlineLevel="1" collapsed="1" x14ac:dyDescent="0.2">
      <c r="A709" t="s">
        <v>41</v>
      </c>
      <c r="B709" s="4" t="s">
        <v>30</v>
      </c>
      <c r="C709" s="4" t="s">
        <v>1523</v>
      </c>
      <c r="D709" s="4" t="s">
        <v>41</v>
      </c>
      <c r="E709" s="4">
        <v>2.08969E-2</v>
      </c>
      <c r="F709" s="4">
        <v>9.4156000000000003E-4</v>
      </c>
      <c r="G709" s="4">
        <v>1</v>
      </c>
      <c r="H709" s="4">
        <v>1</v>
      </c>
      <c r="I709" s="4">
        <v>1</v>
      </c>
      <c r="J709" s="4">
        <v>1</v>
      </c>
      <c r="K709" s="4" t="s">
        <v>1510</v>
      </c>
      <c r="L709" s="4" t="s">
        <v>1524</v>
      </c>
      <c r="M709" s="4" t="s">
        <v>41</v>
      </c>
      <c r="N709" s="4">
        <v>1</v>
      </c>
      <c r="O709" s="4">
        <v>1306.6386</v>
      </c>
      <c r="P709" s="4" t="s">
        <v>30</v>
      </c>
      <c r="Q709" s="4" t="s">
        <v>30</v>
      </c>
      <c r="R709" s="4">
        <v>7.6860000000000003E-4</v>
      </c>
      <c r="S709" s="4">
        <v>1.304E-2</v>
      </c>
      <c r="T709" s="4">
        <v>1.57</v>
      </c>
    </row>
    <row r="710" spans="1:30" hidden="1" outlineLevel="1" collapsed="1" x14ac:dyDescent="0.2">
      <c r="A710" t="s">
        <v>41</v>
      </c>
      <c r="B710" s="4" t="s">
        <v>30</v>
      </c>
      <c r="C710" s="4" t="s">
        <v>1525</v>
      </c>
      <c r="D710" s="4" t="s">
        <v>41</v>
      </c>
      <c r="E710" s="4">
        <v>9.0678200000000007E-3</v>
      </c>
      <c r="F710" s="4">
        <v>9.4156000000000003E-4</v>
      </c>
      <c r="G710" s="4">
        <v>1</v>
      </c>
      <c r="H710" s="4">
        <v>1</v>
      </c>
      <c r="I710" s="4">
        <v>1</v>
      </c>
      <c r="J710" s="4">
        <v>1</v>
      </c>
      <c r="K710" s="4" t="s">
        <v>1510</v>
      </c>
      <c r="L710" s="4" t="s">
        <v>1526</v>
      </c>
      <c r="M710" s="4" t="s">
        <v>41</v>
      </c>
      <c r="N710" s="4">
        <v>2</v>
      </c>
      <c r="O710" s="4">
        <v>1836.11778</v>
      </c>
      <c r="P710" s="4" t="s">
        <v>30</v>
      </c>
      <c r="Q710" s="4" t="s">
        <v>30</v>
      </c>
      <c r="R710" s="4">
        <v>7.6860000000000003E-4</v>
      </c>
      <c r="S710" s="4">
        <v>5.2700000000000004E-3</v>
      </c>
      <c r="T710" s="4">
        <v>2.9</v>
      </c>
    </row>
    <row r="711" spans="1:30" hidden="1" outlineLevel="1" collapsed="1" x14ac:dyDescent="0.2">
      <c r="A711" t="s">
        <v>41</v>
      </c>
      <c r="B711" s="4" t="s">
        <v>30</v>
      </c>
      <c r="C711" s="4" t="s">
        <v>1527</v>
      </c>
      <c r="D711" s="4" t="s">
        <v>41</v>
      </c>
      <c r="E711" s="4">
        <v>2.8983800000000001E-2</v>
      </c>
      <c r="F711" s="4">
        <v>1.57544E-3</v>
      </c>
      <c r="G711" s="4">
        <v>1</v>
      </c>
      <c r="H711" s="4">
        <v>1</v>
      </c>
      <c r="I711" s="4">
        <v>1</v>
      </c>
      <c r="J711" s="4">
        <v>1</v>
      </c>
      <c r="K711" s="4" t="s">
        <v>1510</v>
      </c>
      <c r="L711" s="4" t="s">
        <v>1528</v>
      </c>
      <c r="M711" s="4" t="s">
        <v>41</v>
      </c>
      <c r="N711" s="4">
        <v>1</v>
      </c>
      <c r="O711" s="4">
        <v>1436.83591</v>
      </c>
      <c r="P711" s="4" t="s">
        <v>30</v>
      </c>
      <c r="Q711" s="4" t="s">
        <v>30</v>
      </c>
      <c r="R711" s="4">
        <v>1.245E-3</v>
      </c>
      <c r="S711" s="4">
        <v>1.8530000000000001E-2</v>
      </c>
      <c r="T711" s="4">
        <v>1.65</v>
      </c>
    </row>
    <row r="712" spans="1:30" hidden="1" outlineLevel="1" collapsed="1" x14ac:dyDescent="0.2">
      <c r="A712" t="s">
        <v>41</v>
      </c>
      <c r="B712" s="4" t="s">
        <v>30</v>
      </c>
      <c r="C712" s="4" t="s">
        <v>1529</v>
      </c>
      <c r="D712" s="4" t="s">
        <v>41</v>
      </c>
      <c r="E712" s="4">
        <v>2.7538900000000002E-4</v>
      </c>
      <c r="F712" s="4">
        <v>9.4156000000000003E-4</v>
      </c>
      <c r="G712" s="4">
        <v>1</v>
      </c>
      <c r="H712" s="4">
        <v>1</v>
      </c>
      <c r="I712" s="4">
        <v>1</v>
      </c>
      <c r="J712" s="4">
        <v>1</v>
      </c>
      <c r="K712" s="4" t="s">
        <v>1510</v>
      </c>
      <c r="L712" s="4" t="s">
        <v>1530</v>
      </c>
      <c r="M712" s="4" t="s">
        <v>41</v>
      </c>
      <c r="N712" s="4">
        <v>2</v>
      </c>
      <c r="O712" s="4">
        <v>1592.9370200000001</v>
      </c>
      <c r="P712" s="4" t="s">
        <v>30</v>
      </c>
      <c r="Q712" s="4" t="s">
        <v>30</v>
      </c>
      <c r="R712" s="4">
        <v>7.6860000000000003E-4</v>
      </c>
      <c r="S712" s="4">
        <v>1.186E-4</v>
      </c>
      <c r="T712" s="4">
        <v>3.38</v>
      </c>
    </row>
    <row r="713" spans="1:30" hidden="1" outlineLevel="1" collapsed="1" x14ac:dyDescent="0.2">
      <c r="A713" t="s">
        <v>41</v>
      </c>
      <c r="B713" s="4" t="s">
        <v>30</v>
      </c>
      <c r="C713" s="4" t="s">
        <v>1531</v>
      </c>
      <c r="D713" s="4" t="s">
        <v>41</v>
      </c>
      <c r="E713" s="4">
        <v>4.2637899999999999E-3</v>
      </c>
      <c r="F713" s="4">
        <v>9.4156000000000003E-4</v>
      </c>
      <c r="G713" s="4">
        <v>1</v>
      </c>
      <c r="H713" s="4">
        <v>1</v>
      </c>
      <c r="I713" s="4">
        <v>1</v>
      </c>
      <c r="J713" s="4">
        <v>2</v>
      </c>
      <c r="K713" s="4" t="s">
        <v>1510</v>
      </c>
      <c r="L713" s="4" t="s">
        <v>1532</v>
      </c>
      <c r="M713" s="4" t="s">
        <v>41</v>
      </c>
      <c r="N713" s="4">
        <v>1</v>
      </c>
      <c r="O713" s="4">
        <v>1708.0228099999999</v>
      </c>
      <c r="P713" s="4" t="s">
        <v>30</v>
      </c>
      <c r="Q713" s="4" t="s">
        <v>30</v>
      </c>
      <c r="R713" s="4">
        <v>7.6860000000000003E-4</v>
      </c>
      <c r="S713" s="4">
        <v>2.3110000000000001E-3</v>
      </c>
      <c r="T713" s="4">
        <v>2.52</v>
      </c>
    </row>
    <row r="714" spans="1:30" hidden="1" outlineLevel="1" collapsed="1" x14ac:dyDescent="0.2">
      <c r="A714" t="s">
        <v>41</v>
      </c>
      <c r="B714" s="4" t="s">
        <v>30</v>
      </c>
      <c r="C714" s="4" t="s">
        <v>1533</v>
      </c>
      <c r="D714" s="4" t="s">
        <v>41</v>
      </c>
      <c r="E714" s="4">
        <v>2.8787299999999998E-2</v>
      </c>
      <c r="F714" s="4">
        <v>1.57544E-3</v>
      </c>
      <c r="G714" s="4">
        <v>1</v>
      </c>
      <c r="H714" s="4">
        <v>1</v>
      </c>
      <c r="I714" s="4">
        <v>1</v>
      </c>
      <c r="J714" s="4">
        <v>1</v>
      </c>
      <c r="K714" s="4" t="s">
        <v>1510</v>
      </c>
      <c r="L714" s="4" t="s">
        <v>1534</v>
      </c>
      <c r="M714" s="4" t="s">
        <v>41</v>
      </c>
      <c r="N714" s="4">
        <v>2</v>
      </c>
      <c r="O714" s="4">
        <v>1864.12392</v>
      </c>
      <c r="P714" s="4" t="s">
        <v>30</v>
      </c>
      <c r="Q714" s="4" t="s">
        <v>30</v>
      </c>
      <c r="R714" s="4">
        <v>1.245E-3</v>
      </c>
      <c r="S714" s="4">
        <v>1.8499999999999999E-2</v>
      </c>
      <c r="T714" s="4">
        <v>1.63</v>
      </c>
    </row>
    <row r="715" spans="1:30" hidden="1" outlineLevel="1" collapsed="1" x14ac:dyDescent="0.2">
      <c r="A715" t="s">
        <v>41</v>
      </c>
      <c r="B715" s="4" t="s">
        <v>30</v>
      </c>
      <c r="C715" s="4" t="s">
        <v>1535</v>
      </c>
      <c r="D715" s="4" t="s">
        <v>41</v>
      </c>
      <c r="E715" s="4">
        <v>1.6228900000000001E-2</v>
      </c>
      <c r="F715" s="4">
        <v>9.4156000000000003E-4</v>
      </c>
      <c r="G715" s="4">
        <v>1</v>
      </c>
      <c r="H715" s="4">
        <v>1</v>
      </c>
      <c r="I715" s="4">
        <v>1</v>
      </c>
      <c r="J715" s="4">
        <v>2</v>
      </c>
      <c r="K715" s="4" t="s">
        <v>1510</v>
      </c>
      <c r="L715" s="4" t="s">
        <v>1536</v>
      </c>
      <c r="M715" s="4" t="s">
        <v>41</v>
      </c>
      <c r="N715" s="4">
        <v>2</v>
      </c>
      <c r="O715" s="4">
        <v>1806.0232100000001</v>
      </c>
      <c r="P715" s="4" t="s">
        <v>30</v>
      </c>
      <c r="Q715" s="4" t="s">
        <v>30</v>
      </c>
      <c r="R715" s="4">
        <v>7.6860000000000003E-4</v>
      </c>
      <c r="S715" s="4">
        <v>9.8560000000000002E-3</v>
      </c>
      <c r="T715" s="4">
        <v>0.99</v>
      </c>
    </row>
    <row r="716" spans="1:30" x14ac:dyDescent="0.2">
      <c r="A716" s="3" t="s">
        <v>30</v>
      </c>
      <c r="B716" s="3" t="s">
        <v>31</v>
      </c>
      <c r="C716" s="3" t="s">
        <v>1537</v>
      </c>
      <c r="D716" s="3" t="s">
        <v>1538</v>
      </c>
      <c r="E716" s="3">
        <v>0</v>
      </c>
      <c r="F716" s="3">
        <v>23.92</v>
      </c>
      <c r="G716" s="3">
        <v>22</v>
      </c>
      <c r="H716" s="3">
        <v>7</v>
      </c>
      <c r="I716" s="3">
        <v>7</v>
      </c>
      <c r="J716" s="3">
        <v>11</v>
      </c>
      <c r="K716" s="3">
        <v>7</v>
      </c>
      <c r="L716" s="3">
        <v>332</v>
      </c>
      <c r="M716" s="3">
        <v>35.700000000000003</v>
      </c>
      <c r="N716" s="3">
        <v>6.96</v>
      </c>
      <c r="O716" s="3">
        <v>17.28</v>
      </c>
      <c r="P716" s="3">
        <v>7</v>
      </c>
      <c r="Q716" s="3" t="s">
        <v>1539</v>
      </c>
      <c r="R716" s="3" t="s">
        <v>1540</v>
      </c>
      <c r="S716" s="3" t="s">
        <v>1062</v>
      </c>
      <c r="T716" s="3" t="s">
        <v>1541</v>
      </c>
      <c r="U716" s="3" t="s">
        <v>1542</v>
      </c>
      <c r="V716" s="3" t="s">
        <v>1537</v>
      </c>
      <c r="W716" s="3" t="s">
        <v>1543</v>
      </c>
      <c r="X716" s="3" t="s">
        <v>1544</v>
      </c>
      <c r="Y716" s="3" t="s">
        <v>1545</v>
      </c>
      <c r="Z716" s="3" t="s">
        <v>1546</v>
      </c>
      <c r="AA716" s="3">
        <v>5</v>
      </c>
      <c r="AB716" s="3" t="s">
        <v>30</v>
      </c>
      <c r="AC716" s="3">
        <v>1</v>
      </c>
      <c r="AD716" s="3" t="s">
        <v>41</v>
      </c>
    </row>
    <row r="717" spans="1:30" hidden="1" outlineLevel="1" collapsed="1" x14ac:dyDescent="0.2">
      <c r="A717" t="s">
        <v>41</v>
      </c>
      <c r="B717" s="2" t="s">
        <v>43</v>
      </c>
      <c r="C717" s="2" t="s">
        <v>44</v>
      </c>
      <c r="D717" s="2" t="s">
        <v>29</v>
      </c>
      <c r="E717" s="2" t="s">
        <v>45</v>
      </c>
      <c r="F717" s="2" t="s">
        <v>46</v>
      </c>
      <c r="G717" s="2" t="s">
        <v>28</v>
      </c>
      <c r="H717" s="2" t="s">
        <v>47</v>
      </c>
      <c r="I717" s="2" t="s">
        <v>8</v>
      </c>
      <c r="J717" s="2" t="s">
        <v>9</v>
      </c>
      <c r="K717" s="2" t="s">
        <v>48</v>
      </c>
      <c r="L717" s="2" t="s">
        <v>49</v>
      </c>
      <c r="M717" s="2" t="s">
        <v>50</v>
      </c>
      <c r="N717" s="2" t="s">
        <v>51</v>
      </c>
      <c r="O717" s="2" t="s">
        <v>52</v>
      </c>
      <c r="P717" s="2" t="s">
        <v>27</v>
      </c>
      <c r="Q717" s="2" t="s">
        <v>53</v>
      </c>
      <c r="R717" s="2" t="s">
        <v>54</v>
      </c>
      <c r="S717" s="2" t="s">
        <v>55</v>
      </c>
      <c r="T717" s="2" t="s">
        <v>56</v>
      </c>
    </row>
    <row r="718" spans="1:30" hidden="1" outlineLevel="1" collapsed="1" x14ac:dyDescent="0.2">
      <c r="A718" t="s">
        <v>41</v>
      </c>
      <c r="B718" s="4" t="s">
        <v>30</v>
      </c>
      <c r="C718" s="4" t="s">
        <v>1547</v>
      </c>
      <c r="D718" s="4" t="s">
        <v>41</v>
      </c>
      <c r="E718" s="4">
        <v>5.0845399999999999E-2</v>
      </c>
      <c r="F718" s="4">
        <v>2.9190499999999999E-3</v>
      </c>
      <c r="G718" s="4">
        <v>1</v>
      </c>
      <c r="H718" s="4">
        <v>3</v>
      </c>
      <c r="I718" s="4">
        <v>1</v>
      </c>
      <c r="J718" s="4">
        <v>1</v>
      </c>
      <c r="K718" s="4" t="s">
        <v>1537</v>
      </c>
      <c r="L718" s="4" t="s">
        <v>1548</v>
      </c>
      <c r="M718" s="4" t="s">
        <v>41</v>
      </c>
      <c r="N718" s="4">
        <v>2</v>
      </c>
      <c r="O718" s="4">
        <v>1624.8653099999999</v>
      </c>
      <c r="P718" s="4" t="s">
        <v>30</v>
      </c>
      <c r="Q718" s="4" t="s">
        <v>30</v>
      </c>
      <c r="R718" s="4">
        <v>2.251E-3</v>
      </c>
      <c r="S718" s="4">
        <v>3.4270000000000002E-2</v>
      </c>
      <c r="T718" s="4">
        <v>1.76</v>
      </c>
    </row>
    <row r="719" spans="1:30" hidden="1" outlineLevel="1" collapsed="1" x14ac:dyDescent="0.2">
      <c r="A719" t="s">
        <v>41</v>
      </c>
      <c r="B719" s="4" t="s">
        <v>30</v>
      </c>
      <c r="C719" s="4" t="s">
        <v>1549</v>
      </c>
      <c r="D719" s="4" t="s">
        <v>41</v>
      </c>
      <c r="E719" s="4">
        <v>4.88315E-2</v>
      </c>
      <c r="F719" s="4">
        <v>2.21053E-3</v>
      </c>
      <c r="G719" s="4">
        <v>1</v>
      </c>
      <c r="H719" s="4">
        <v>3</v>
      </c>
      <c r="I719" s="4">
        <v>1</v>
      </c>
      <c r="J719" s="4">
        <v>1</v>
      </c>
      <c r="K719" s="4" t="s">
        <v>1537</v>
      </c>
      <c r="L719" s="4" t="s">
        <v>1550</v>
      </c>
      <c r="M719" s="4" t="s">
        <v>41</v>
      </c>
      <c r="N719" s="4">
        <v>1</v>
      </c>
      <c r="O719" s="4">
        <v>1644.86637</v>
      </c>
      <c r="P719" s="4" t="s">
        <v>30</v>
      </c>
      <c r="Q719" s="4" t="s">
        <v>30</v>
      </c>
      <c r="R719" s="4">
        <v>1.714E-3</v>
      </c>
      <c r="S719" s="4">
        <v>3.2730000000000002E-2</v>
      </c>
      <c r="T719" s="4">
        <v>2.57</v>
      </c>
    </row>
    <row r="720" spans="1:30" hidden="1" outlineLevel="1" collapsed="1" x14ac:dyDescent="0.2">
      <c r="A720" t="s">
        <v>41</v>
      </c>
      <c r="B720" s="4" t="s">
        <v>30</v>
      </c>
      <c r="C720" s="4" t="s">
        <v>1551</v>
      </c>
      <c r="D720" s="4" t="s">
        <v>41</v>
      </c>
      <c r="E720" s="4">
        <v>9.0798100000000007E-2</v>
      </c>
      <c r="F720" s="4">
        <v>8.0658499999999994E-3</v>
      </c>
      <c r="G720" s="4">
        <v>1</v>
      </c>
      <c r="H720" s="4">
        <v>3</v>
      </c>
      <c r="I720" s="4">
        <v>1</v>
      </c>
      <c r="J720" s="4">
        <v>1</v>
      </c>
      <c r="K720" s="4" t="s">
        <v>1537</v>
      </c>
      <c r="L720" s="4" t="s">
        <v>1552</v>
      </c>
      <c r="M720" s="4" t="s">
        <v>41</v>
      </c>
      <c r="N720" s="4">
        <v>0</v>
      </c>
      <c r="O720" s="4">
        <v>1374.7223300000001</v>
      </c>
      <c r="P720" s="4" t="s">
        <v>30</v>
      </c>
      <c r="Q720" s="4" t="s">
        <v>30</v>
      </c>
      <c r="R720" s="4">
        <v>6.1000000000000004E-3</v>
      </c>
      <c r="S720" s="4">
        <v>6.4649999999999999E-2</v>
      </c>
      <c r="T720" s="4">
        <v>1.2</v>
      </c>
    </row>
    <row r="721" spans="1:30" hidden="1" outlineLevel="1" collapsed="1" x14ac:dyDescent="0.2">
      <c r="A721" t="s">
        <v>41</v>
      </c>
      <c r="B721" s="4" t="s">
        <v>30</v>
      </c>
      <c r="C721" s="4" t="s">
        <v>1553</v>
      </c>
      <c r="D721" s="4" t="s">
        <v>41</v>
      </c>
      <c r="E721" s="4">
        <v>1.2911999999999999E-3</v>
      </c>
      <c r="F721" s="4">
        <v>9.4156000000000003E-4</v>
      </c>
      <c r="G721" s="4">
        <v>1</v>
      </c>
      <c r="H721" s="4">
        <v>3</v>
      </c>
      <c r="I721" s="4">
        <v>1</v>
      </c>
      <c r="J721" s="4">
        <v>2</v>
      </c>
      <c r="K721" s="4" t="s">
        <v>1537</v>
      </c>
      <c r="L721" s="4" t="s">
        <v>1554</v>
      </c>
      <c r="M721" s="4" t="s">
        <v>41</v>
      </c>
      <c r="N721" s="4">
        <v>1</v>
      </c>
      <c r="O721" s="4">
        <v>1297.6283699999999</v>
      </c>
      <c r="P721" s="4" t="s">
        <v>30</v>
      </c>
      <c r="Q721" s="4" t="s">
        <v>30</v>
      </c>
      <c r="R721" s="4">
        <v>7.6860000000000003E-4</v>
      </c>
      <c r="S721" s="4">
        <v>6.3179999999999996E-4</v>
      </c>
      <c r="T721" s="4">
        <v>2.15</v>
      </c>
    </row>
    <row r="722" spans="1:30" hidden="1" outlineLevel="1" collapsed="1" x14ac:dyDescent="0.2">
      <c r="A722" t="s">
        <v>41</v>
      </c>
      <c r="B722" s="4" t="s">
        <v>30</v>
      </c>
      <c r="C722" s="4" t="s">
        <v>1555</v>
      </c>
      <c r="D722" s="4" t="s">
        <v>41</v>
      </c>
      <c r="E722" s="4">
        <v>1.3001E-3</v>
      </c>
      <c r="F722" s="4">
        <v>9.4156000000000003E-4</v>
      </c>
      <c r="G722" s="4">
        <v>1</v>
      </c>
      <c r="H722" s="4">
        <v>2</v>
      </c>
      <c r="I722" s="4">
        <v>1</v>
      </c>
      <c r="J722" s="4">
        <v>2</v>
      </c>
      <c r="K722" s="4" t="s">
        <v>1537</v>
      </c>
      <c r="L722" s="4" t="s">
        <v>1556</v>
      </c>
      <c r="M722" s="4" t="s">
        <v>41</v>
      </c>
      <c r="N722" s="4">
        <v>1</v>
      </c>
      <c r="O722" s="4">
        <v>1179.6732</v>
      </c>
      <c r="P722" s="4" t="s">
        <v>30</v>
      </c>
      <c r="Q722" s="4" t="s">
        <v>30</v>
      </c>
      <c r="R722" s="4">
        <v>7.6860000000000003E-4</v>
      </c>
      <c r="S722" s="4">
        <v>6.3849999999999996E-4</v>
      </c>
      <c r="T722" s="4">
        <v>2.58</v>
      </c>
    </row>
    <row r="723" spans="1:30" hidden="1" outlineLevel="1" collapsed="1" x14ac:dyDescent="0.2">
      <c r="A723" t="s">
        <v>41</v>
      </c>
      <c r="B723" s="4" t="s">
        <v>30</v>
      </c>
      <c r="C723" s="4" t="s">
        <v>1557</v>
      </c>
      <c r="D723" s="4" t="s">
        <v>41</v>
      </c>
      <c r="E723" s="4">
        <v>1.04715E-2</v>
      </c>
      <c r="F723" s="4">
        <v>9.4156000000000003E-4</v>
      </c>
      <c r="G723" s="4">
        <v>1</v>
      </c>
      <c r="H723" s="4">
        <v>1</v>
      </c>
      <c r="I723" s="4">
        <v>1</v>
      </c>
      <c r="J723" s="4">
        <v>1</v>
      </c>
      <c r="K723" s="4" t="s">
        <v>1537</v>
      </c>
      <c r="L723" s="4" t="s">
        <v>1558</v>
      </c>
      <c r="M723" s="4" t="s">
        <v>41</v>
      </c>
      <c r="N723" s="4">
        <v>1</v>
      </c>
      <c r="O723" s="4">
        <v>1882.9293700000001</v>
      </c>
      <c r="P723" s="4" t="s">
        <v>30</v>
      </c>
      <c r="Q723" s="4" t="s">
        <v>30</v>
      </c>
      <c r="R723" s="4">
        <v>7.6860000000000003E-4</v>
      </c>
      <c r="S723" s="4">
        <v>6.1349999999999998E-3</v>
      </c>
      <c r="T723" s="4">
        <v>2.44</v>
      </c>
    </row>
    <row r="724" spans="1:30" hidden="1" outlineLevel="1" collapsed="1" x14ac:dyDescent="0.2">
      <c r="A724" t="s">
        <v>41</v>
      </c>
      <c r="B724" s="4" t="s">
        <v>30</v>
      </c>
      <c r="C724" s="4" t="s">
        <v>1559</v>
      </c>
      <c r="D724" s="4" t="s">
        <v>41</v>
      </c>
      <c r="E724" s="4">
        <v>1.02235E-3</v>
      </c>
      <c r="F724" s="4">
        <v>9.4156000000000003E-4</v>
      </c>
      <c r="G724" s="4">
        <v>1</v>
      </c>
      <c r="H724" s="4">
        <v>1</v>
      </c>
      <c r="I724" s="4">
        <v>1</v>
      </c>
      <c r="J724" s="4">
        <v>3</v>
      </c>
      <c r="K724" s="4" t="s">
        <v>1537</v>
      </c>
      <c r="L724" s="4" t="s">
        <v>1560</v>
      </c>
      <c r="M724" s="4" t="s">
        <v>41</v>
      </c>
      <c r="N724" s="4">
        <v>2</v>
      </c>
      <c r="O724" s="4">
        <v>2011.02433</v>
      </c>
      <c r="P724" s="4" t="s">
        <v>30</v>
      </c>
      <c r="Q724" s="4" t="s">
        <v>30</v>
      </c>
      <c r="R724" s="4">
        <v>7.6860000000000003E-4</v>
      </c>
      <c r="S724" s="4">
        <v>4.9069999999999995E-4</v>
      </c>
      <c r="T724" s="4">
        <v>2.98</v>
      </c>
    </row>
    <row r="725" spans="1:30" x14ac:dyDescent="0.2">
      <c r="A725" s="3" t="s">
        <v>30</v>
      </c>
      <c r="B725" s="3" t="s">
        <v>31</v>
      </c>
      <c r="C725" s="3" t="s">
        <v>1561</v>
      </c>
      <c r="D725" s="3" t="s">
        <v>1562</v>
      </c>
      <c r="E725" s="3">
        <v>0</v>
      </c>
      <c r="F725" s="3">
        <v>23.733000000000001</v>
      </c>
      <c r="G725" s="3">
        <v>16</v>
      </c>
      <c r="H725" s="3">
        <v>10</v>
      </c>
      <c r="I725" s="3">
        <v>10</v>
      </c>
      <c r="J725" s="3">
        <v>10</v>
      </c>
      <c r="K725" s="3">
        <v>10</v>
      </c>
      <c r="L725" s="3">
        <v>654</v>
      </c>
      <c r="M725" s="3">
        <v>70.599999999999994</v>
      </c>
      <c r="N725" s="3">
        <v>5.59</v>
      </c>
      <c r="O725" s="3">
        <v>15.94</v>
      </c>
      <c r="P725" s="3">
        <v>10</v>
      </c>
      <c r="Q725" s="3" t="s">
        <v>1563</v>
      </c>
      <c r="R725" s="3" t="s">
        <v>1564</v>
      </c>
      <c r="S725" s="3" t="s">
        <v>1565</v>
      </c>
      <c r="T725" s="3" t="s">
        <v>979</v>
      </c>
      <c r="U725" s="3" t="s">
        <v>1566</v>
      </c>
      <c r="V725" s="3" t="s">
        <v>1561</v>
      </c>
      <c r="W725" s="3" t="s">
        <v>1567</v>
      </c>
      <c r="X725" s="3" t="s">
        <v>1568</v>
      </c>
      <c r="Y725" s="3" t="s">
        <v>1569</v>
      </c>
      <c r="Z725" s="3" t="s">
        <v>41</v>
      </c>
      <c r="AA725" s="3">
        <v>2</v>
      </c>
      <c r="AB725" s="3" t="s">
        <v>30</v>
      </c>
      <c r="AC725" s="3">
        <v>1</v>
      </c>
      <c r="AD725" s="3" t="s">
        <v>41</v>
      </c>
    </row>
    <row r="726" spans="1:30" hidden="1" outlineLevel="1" collapsed="1" x14ac:dyDescent="0.2">
      <c r="A726" t="s">
        <v>41</v>
      </c>
      <c r="B726" s="2" t="s">
        <v>43</v>
      </c>
      <c r="C726" s="2" t="s">
        <v>44</v>
      </c>
      <c r="D726" s="2" t="s">
        <v>29</v>
      </c>
      <c r="E726" s="2" t="s">
        <v>45</v>
      </c>
      <c r="F726" s="2" t="s">
        <v>46</v>
      </c>
      <c r="G726" s="2" t="s">
        <v>28</v>
      </c>
      <c r="H726" s="2" t="s">
        <v>47</v>
      </c>
      <c r="I726" s="2" t="s">
        <v>8</v>
      </c>
      <c r="J726" s="2" t="s">
        <v>9</v>
      </c>
      <c r="K726" s="2" t="s">
        <v>48</v>
      </c>
      <c r="L726" s="2" t="s">
        <v>49</v>
      </c>
      <c r="M726" s="2" t="s">
        <v>50</v>
      </c>
      <c r="N726" s="2" t="s">
        <v>51</v>
      </c>
      <c r="O726" s="2" t="s">
        <v>52</v>
      </c>
      <c r="P726" s="2" t="s">
        <v>27</v>
      </c>
      <c r="Q726" s="2" t="s">
        <v>53</v>
      </c>
      <c r="R726" s="2" t="s">
        <v>54</v>
      </c>
      <c r="S726" s="2" t="s">
        <v>55</v>
      </c>
      <c r="T726" s="2" t="s">
        <v>56</v>
      </c>
    </row>
    <row r="727" spans="1:30" hidden="1" outlineLevel="1" collapsed="1" x14ac:dyDescent="0.2">
      <c r="A727" t="s">
        <v>41</v>
      </c>
      <c r="B727" s="4" t="s">
        <v>30</v>
      </c>
      <c r="C727" s="4" t="s">
        <v>1570</v>
      </c>
      <c r="D727" s="4" t="s">
        <v>41</v>
      </c>
      <c r="E727" s="4">
        <v>2.58326E-3</v>
      </c>
      <c r="F727" s="4">
        <v>9.4156000000000003E-4</v>
      </c>
      <c r="G727" s="4">
        <v>1</v>
      </c>
      <c r="H727" s="4">
        <v>1</v>
      </c>
      <c r="I727" s="4">
        <v>1</v>
      </c>
      <c r="J727" s="4">
        <v>1</v>
      </c>
      <c r="K727" s="4" t="s">
        <v>1561</v>
      </c>
      <c r="L727" s="4" t="s">
        <v>1571</v>
      </c>
      <c r="M727" s="4" t="s">
        <v>41</v>
      </c>
      <c r="N727" s="4">
        <v>1</v>
      </c>
      <c r="O727" s="4">
        <v>1473.84239</v>
      </c>
      <c r="P727" s="4" t="s">
        <v>30</v>
      </c>
      <c r="Q727" s="4" t="s">
        <v>30</v>
      </c>
      <c r="R727" s="4">
        <v>7.6860000000000003E-4</v>
      </c>
      <c r="S727" s="4">
        <v>1.34E-3</v>
      </c>
      <c r="T727" s="4">
        <v>2.17</v>
      </c>
    </row>
    <row r="728" spans="1:30" hidden="1" outlineLevel="1" collapsed="1" x14ac:dyDescent="0.2">
      <c r="A728" t="s">
        <v>41</v>
      </c>
      <c r="B728" s="4" t="s">
        <v>30</v>
      </c>
      <c r="C728" s="4" t="s">
        <v>1572</v>
      </c>
      <c r="D728" s="4" t="s">
        <v>41</v>
      </c>
      <c r="E728" s="4">
        <v>4.56668E-3</v>
      </c>
      <c r="F728" s="4">
        <v>9.4156000000000003E-4</v>
      </c>
      <c r="G728" s="4">
        <v>1</v>
      </c>
      <c r="H728" s="4">
        <v>1</v>
      </c>
      <c r="I728" s="4">
        <v>1</v>
      </c>
      <c r="J728" s="4">
        <v>1</v>
      </c>
      <c r="K728" s="4" t="s">
        <v>1561</v>
      </c>
      <c r="L728" s="4" t="s">
        <v>1573</v>
      </c>
      <c r="M728" s="4" t="s">
        <v>41</v>
      </c>
      <c r="N728" s="4">
        <v>2</v>
      </c>
      <c r="O728" s="4">
        <v>1330.8092999999999</v>
      </c>
      <c r="P728" s="4" t="s">
        <v>30</v>
      </c>
      <c r="Q728" s="4" t="s">
        <v>30</v>
      </c>
      <c r="R728" s="4">
        <v>7.6860000000000003E-4</v>
      </c>
      <c r="S728" s="4">
        <v>2.4880000000000002E-3</v>
      </c>
      <c r="T728" s="4">
        <v>2.17</v>
      </c>
    </row>
    <row r="729" spans="1:30" hidden="1" outlineLevel="1" collapsed="1" x14ac:dyDescent="0.2">
      <c r="A729" t="s">
        <v>41</v>
      </c>
      <c r="B729" s="4" t="s">
        <v>30</v>
      </c>
      <c r="C729" s="4" t="s">
        <v>1574</v>
      </c>
      <c r="D729" s="4" t="s">
        <v>41</v>
      </c>
      <c r="E729" s="4">
        <v>2.7076800000000002E-2</v>
      </c>
      <c r="F729" s="4">
        <v>1.57544E-3</v>
      </c>
      <c r="G729" s="4">
        <v>1</v>
      </c>
      <c r="H729" s="4">
        <v>2</v>
      </c>
      <c r="I729" s="4">
        <v>1</v>
      </c>
      <c r="J729" s="4">
        <v>1</v>
      </c>
      <c r="K729" s="4" t="s">
        <v>1561</v>
      </c>
      <c r="L729" s="4" t="s">
        <v>1575</v>
      </c>
      <c r="M729" s="4" t="s">
        <v>41</v>
      </c>
      <c r="N729" s="4">
        <v>0</v>
      </c>
      <c r="O729" s="4">
        <v>993.46360000000004</v>
      </c>
      <c r="P729" s="4" t="s">
        <v>30</v>
      </c>
      <c r="Q729" s="4" t="s">
        <v>30</v>
      </c>
      <c r="R729" s="4">
        <v>1.245E-3</v>
      </c>
      <c r="S729" s="4">
        <v>1.7270000000000001E-2</v>
      </c>
      <c r="T729" s="4">
        <v>1.71</v>
      </c>
    </row>
    <row r="730" spans="1:30" hidden="1" outlineLevel="1" collapsed="1" x14ac:dyDescent="0.2">
      <c r="A730" t="s">
        <v>41</v>
      </c>
      <c r="B730" s="4" t="s">
        <v>30</v>
      </c>
      <c r="C730" s="4" t="s">
        <v>1576</v>
      </c>
      <c r="D730" s="4" t="s">
        <v>41</v>
      </c>
      <c r="E730" s="4">
        <v>3.2756199999999999E-2</v>
      </c>
      <c r="F730" s="4">
        <v>1.57544E-3</v>
      </c>
      <c r="G730" s="4">
        <v>1</v>
      </c>
      <c r="H730" s="4">
        <v>1</v>
      </c>
      <c r="I730" s="4">
        <v>1</v>
      </c>
      <c r="J730" s="4">
        <v>1</v>
      </c>
      <c r="K730" s="4" t="s">
        <v>1561</v>
      </c>
      <c r="L730" s="4" t="s">
        <v>1577</v>
      </c>
      <c r="M730" s="4" t="s">
        <v>41</v>
      </c>
      <c r="N730" s="4">
        <v>2</v>
      </c>
      <c r="O730" s="4">
        <v>2137.0706300000002</v>
      </c>
      <c r="P730" s="4" t="s">
        <v>30</v>
      </c>
      <c r="Q730" s="4" t="s">
        <v>30</v>
      </c>
      <c r="R730" s="4">
        <v>1.245E-3</v>
      </c>
      <c r="S730" s="4">
        <v>2.1229999999999999E-2</v>
      </c>
      <c r="T730" s="4">
        <v>1.41</v>
      </c>
    </row>
    <row r="731" spans="1:30" hidden="1" outlineLevel="1" collapsed="1" x14ac:dyDescent="0.2">
      <c r="A731" t="s">
        <v>41</v>
      </c>
      <c r="B731" s="4" t="s">
        <v>30</v>
      </c>
      <c r="C731" s="4" t="s">
        <v>1578</v>
      </c>
      <c r="D731" s="4" t="s">
        <v>41</v>
      </c>
      <c r="E731" s="4">
        <v>1.74664E-3</v>
      </c>
      <c r="F731" s="4">
        <v>9.4156000000000003E-4</v>
      </c>
      <c r="G731" s="4">
        <v>1</v>
      </c>
      <c r="H731" s="4">
        <v>2</v>
      </c>
      <c r="I731" s="4">
        <v>1</v>
      </c>
      <c r="J731" s="4">
        <v>1</v>
      </c>
      <c r="K731" s="4" t="s">
        <v>1561</v>
      </c>
      <c r="L731" s="4" t="s">
        <v>1579</v>
      </c>
      <c r="M731" s="4" t="s">
        <v>41</v>
      </c>
      <c r="N731" s="4">
        <v>0</v>
      </c>
      <c r="O731" s="4">
        <v>988.50580000000002</v>
      </c>
      <c r="P731" s="4" t="s">
        <v>30</v>
      </c>
      <c r="Q731" s="4" t="s">
        <v>30</v>
      </c>
      <c r="R731" s="4">
        <v>7.6860000000000003E-4</v>
      </c>
      <c r="S731" s="4">
        <v>8.7819999999999999E-4</v>
      </c>
      <c r="T731" s="4">
        <v>1.83</v>
      </c>
    </row>
    <row r="732" spans="1:30" hidden="1" outlineLevel="1" collapsed="1" x14ac:dyDescent="0.2">
      <c r="A732" t="s">
        <v>41</v>
      </c>
      <c r="B732" s="4" t="s">
        <v>30</v>
      </c>
      <c r="C732" s="4" t="s">
        <v>1580</v>
      </c>
      <c r="D732" s="4" t="s">
        <v>41</v>
      </c>
      <c r="E732" s="4">
        <v>1.7829899999999999E-3</v>
      </c>
      <c r="F732" s="4">
        <v>9.4156000000000003E-4</v>
      </c>
      <c r="G732" s="4">
        <v>1</v>
      </c>
      <c r="H732" s="4">
        <v>1</v>
      </c>
      <c r="I732" s="4">
        <v>1</v>
      </c>
      <c r="J732" s="4">
        <v>1</v>
      </c>
      <c r="K732" s="4" t="s">
        <v>1561</v>
      </c>
      <c r="L732" s="4" t="s">
        <v>1581</v>
      </c>
      <c r="M732" s="4" t="s">
        <v>41</v>
      </c>
      <c r="N732" s="4">
        <v>1</v>
      </c>
      <c r="O732" s="4">
        <v>1687.9125899999999</v>
      </c>
      <c r="P732" s="4" t="s">
        <v>30</v>
      </c>
      <c r="Q732" s="4" t="s">
        <v>30</v>
      </c>
      <c r="R732" s="4">
        <v>7.6860000000000003E-4</v>
      </c>
      <c r="S732" s="4">
        <v>8.9700000000000001E-4</v>
      </c>
      <c r="T732" s="4">
        <v>2.8</v>
      </c>
    </row>
    <row r="733" spans="1:30" hidden="1" outlineLevel="1" collapsed="1" x14ac:dyDescent="0.2">
      <c r="A733" t="s">
        <v>41</v>
      </c>
      <c r="B733" s="4" t="s">
        <v>30</v>
      </c>
      <c r="C733" s="4" t="s">
        <v>1582</v>
      </c>
      <c r="D733" s="4" t="s">
        <v>41</v>
      </c>
      <c r="E733" s="4">
        <v>7.8518800000000003E-3</v>
      </c>
      <c r="F733" s="4">
        <v>9.4156000000000003E-4</v>
      </c>
      <c r="G733" s="4">
        <v>1</v>
      </c>
      <c r="H733" s="4">
        <v>2</v>
      </c>
      <c r="I733" s="4">
        <v>1</v>
      </c>
      <c r="J733" s="4">
        <v>1</v>
      </c>
      <c r="K733" s="4" t="s">
        <v>1561</v>
      </c>
      <c r="L733" s="4" t="s">
        <v>1583</v>
      </c>
      <c r="M733" s="4" t="s">
        <v>41</v>
      </c>
      <c r="N733" s="4">
        <v>1</v>
      </c>
      <c r="O733" s="4">
        <v>1149.5647100000001</v>
      </c>
      <c r="P733" s="4" t="s">
        <v>30</v>
      </c>
      <c r="Q733" s="4" t="s">
        <v>30</v>
      </c>
      <c r="R733" s="4">
        <v>7.6860000000000003E-4</v>
      </c>
      <c r="S733" s="4">
        <v>4.4900000000000001E-3</v>
      </c>
      <c r="T733" s="4">
        <v>1.96</v>
      </c>
    </row>
    <row r="734" spans="1:30" hidden="1" outlineLevel="1" collapsed="1" x14ac:dyDescent="0.2">
      <c r="A734" t="s">
        <v>41</v>
      </c>
      <c r="B734" s="4" t="s">
        <v>30</v>
      </c>
      <c r="C734" s="4" t="s">
        <v>1584</v>
      </c>
      <c r="D734" s="4" t="s">
        <v>41</v>
      </c>
      <c r="E734" s="4">
        <v>4.6895399999999997E-2</v>
      </c>
      <c r="F734" s="4">
        <v>2.21053E-3</v>
      </c>
      <c r="G734" s="4">
        <v>1</v>
      </c>
      <c r="H734" s="4">
        <v>1</v>
      </c>
      <c r="I734" s="4">
        <v>1</v>
      </c>
      <c r="J734" s="4">
        <v>1</v>
      </c>
      <c r="K734" s="4" t="s">
        <v>1561</v>
      </c>
      <c r="L734" s="4" t="s">
        <v>1585</v>
      </c>
      <c r="M734" s="4" t="s">
        <v>41</v>
      </c>
      <c r="N734" s="4">
        <v>0</v>
      </c>
      <c r="O734" s="4">
        <v>1765.9078999999999</v>
      </c>
      <c r="P734" s="4" t="s">
        <v>30</v>
      </c>
      <c r="Q734" s="4" t="s">
        <v>30</v>
      </c>
      <c r="R734" s="4">
        <v>1.714E-3</v>
      </c>
      <c r="S734" s="4">
        <v>3.1309999999999998E-2</v>
      </c>
      <c r="T734" s="4">
        <v>1.69</v>
      </c>
    </row>
    <row r="735" spans="1:30" hidden="1" outlineLevel="1" collapsed="1" x14ac:dyDescent="0.2">
      <c r="A735" t="s">
        <v>41</v>
      </c>
      <c r="B735" s="4" t="s">
        <v>30</v>
      </c>
      <c r="C735" s="4" t="s">
        <v>1586</v>
      </c>
      <c r="D735" s="4" t="s">
        <v>41</v>
      </c>
      <c r="E735" s="4">
        <v>8.7622800000000008E-3</v>
      </c>
      <c r="F735" s="4">
        <v>9.4156000000000003E-4</v>
      </c>
      <c r="G735" s="4">
        <v>1</v>
      </c>
      <c r="H735" s="4">
        <v>2</v>
      </c>
      <c r="I735" s="4">
        <v>1</v>
      </c>
      <c r="J735" s="4">
        <v>1</v>
      </c>
      <c r="K735" s="4" t="s">
        <v>1561</v>
      </c>
      <c r="L735" s="4" t="s">
        <v>1587</v>
      </c>
      <c r="M735" s="4" t="s">
        <v>41</v>
      </c>
      <c r="N735" s="4">
        <v>0</v>
      </c>
      <c r="O735" s="4">
        <v>1050.5829900000001</v>
      </c>
      <c r="P735" s="4" t="s">
        <v>30</v>
      </c>
      <c r="Q735" s="4" t="s">
        <v>30</v>
      </c>
      <c r="R735" s="4">
        <v>7.6860000000000003E-4</v>
      </c>
      <c r="S735" s="4">
        <v>5.0730000000000003E-3</v>
      </c>
      <c r="T735" s="4">
        <v>1.61</v>
      </c>
    </row>
    <row r="736" spans="1:30" hidden="1" outlineLevel="1" collapsed="1" x14ac:dyDescent="0.2">
      <c r="A736" t="s">
        <v>41</v>
      </c>
      <c r="B736" s="4" t="s">
        <v>30</v>
      </c>
      <c r="C736" s="4" t="s">
        <v>1588</v>
      </c>
      <c r="D736" s="4" t="s">
        <v>41</v>
      </c>
      <c r="E736" s="4">
        <v>4.89107E-3</v>
      </c>
      <c r="F736" s="4">
        <v>9.4156000000000003E-4</v>
      </c>
      <c r="G736" s="4">
        <v>1</v>
      </c>
      <c r="H736" s="4">
        <v>1</v>
      </c>
      <c r="I736" s="4">
        <v>1</v>
      </c>
      <c r="J736" s="4">
        <v>1</v>
      </c>
      <c r="K736" s="4" t="s">
        <v>1561</v>
      </c>
      <c r="L736" s="4" t="s">
        <v>1589</v>
      </c>
      <c r="M736" s="4" t="s">
        <v>41</v>
      </c>
      <c r="N736" s="4">
        <v>1</v>
      </c>
      <c r="O736" s="4">
        <v>1521.7907499999999</v>
      </c>
      <c r="P736" s="4" t="s">
        <v>30</v>
      </c>
      <c r="Q736" s="4" t="s">
        <v>30</v>
      </c>
      <c r="R736" s="4">
        <v>7.6860000000000003E-4</v>
      </c>
      <c r="S736" s="4">
        <v>2.6930000000000001E-3</v>
      </c>
      <c r="T736" s="4">
        <v>1.51</v>
      </c>
    </row>
    <row r="737" spans="1:30" x14ac:dyDescent="0.2">
      <c r="A737" s="3" t="s">
        <v>30</v>
      </c>
      <c r="B737" s="3" t="s">
        <v>31</v>
      </c>
      <c r="C737" s="3" t="s">
        <v>1590</v>
      </c>
      <c r="D737" s="3" t="s">
        <v>1591</v>
      </c>
      <c r="E737" s="3">
        <v>0</v>
      </c>
      <c r="F737" s="3">
        <v>23.248999999999999</v>
      </c>
      <c r="G737" s="3">
        <v>35</v>
      </c>
      <c r="H737" s="3">
        <v>8</v>
      </c>
      <c r="I737" s="3">
        <v>9</v>
      </c>
      <c r="J737" s="3">
        <v>11</v>
      </c>
      <c r="K737" s="3">
        <v>8</v>
      </c>
      <c r="L737" s="3">
        <v>254</v>
      </c>
      <c r="M737" s="3">
        <v>27.4</v>
      </c>
      <c r="N737" s="3">
        <v>11.11</v>
      </c>
      <c r="O737" s="3">
        <v>11.54</v>
      </c>
      <c r="P737" s="3">
        <v>8</v>
      </c>
      <c r="Q737" s="3" t="s">
        <v>1592</v>
      </c>
      <c r="R737" s="3" t="s">
        <v>1593</v>
      </c>
      <c r="S737" s="3" t="s">
        <v>1062</v>
      </c>
      <c r="T737" s="3" t="s">
        <v>1594</v>
      </c>
      <c r="U737" s="3" t="s">
        <v>1595</v>
      </c>
      <c r="V737" s="3" t="s">
        <v>1596</v>
      </c>
      <c r="W737" s="3" t="s">
        <v>1597</v>
      </c>
      <c r="X737" s="3" t="s">
        <v>1598</v>
      </c>
      <c r="Y737" s="3" t="s">
        <v>1599</v>
      </c>
      <c r="Z737" s="3" t="s">
        <v>41</v>
      </c>
      <c r="AA737" s="3">
        <v>6</v>
      </c>
      <c r="AB737" s="3" t="s">
        <v>30</v>
      </c>
      <c r="AC737" s="3">
        <v>1</v>
      </c>
      <c r="AD737" s="3" t="s">
        <v>41</v>
      </c>
    </row>
    <row r="738" spans="1:30" hidden="1" outlineLevel="1" collapsed="1" x14ac:dyDescent="0.2">
      <c r="A738" t="s">
        <v>41</v>
      </c>
      <c r="B738" s="2" t="s">
        <v>43</v>
      </c>
      <c r="C738" s="2" t="s">
        <v>44</v>
      </c>
      <c r="D738" s="2" t="s">
        <v>29</v>
      </c>
      <c r="E738" s="2" t="s">
        <v>45</v>
      </c>
      <c r="F738" s="2" t="s">
        <v>46</v>
      </c>
      <c r="G738" s="2" t="s">
        <v>28</v>
      </c>
      <c r="H738" s="2" t="s">
        <v>47</v>
      </c>
      <c r="I738" s="2" t="s">
        <v>8</v>
      </c>
      <c r="J738" s="2" t="s">
        <v>9</v>
      </c>
      <c r="K738" s="2" t="s">
        <v>48</v>
      </c>
      <c r="L738" s="2" t="s">
        <v>49</v>
      </c>
      <c r="M738" s="2" t="s">
        <v>50</v>
      </c>
      <c r="N738" s="2" t="s">
        <v>51</v>
      </c>
      <c r="O738" s="2" t="s">
        <v>52</v>
      </c>
      <c r="P738" s="2" t="s">
        <v>27</v>
      </c>
      <c r="Q738" s="2" t="s">
        <v>53</v>
      </c>
      <c r="R738" s="2" t="s">
        <v>54</v>
      </c>
      <c r="S738" s="2" t="s">
        <v>55</v>
      </c>
      <c r="T738" s="2" t="s">
        <v>56</v>
      </c>
    </row>
    <row r="739" spans="1:30" hidden="1" outlineLevel="1" collapsed="1" x14ac:dyDescent="0.2">
      <c r="A739" t="s">
        <v>41</v>
      </c>
      <c r="B739" s="4" t="s">
        <v>30</v>
      </c>
      <c r="C739" s="4" t="s">
        <v>1600</v>
      </c>
      <c r="D739" s="4" t="s">
        <v>41</v>
      </c>
      <c r="E739" s="4">
        <v>5.9340400000000001E-2</v>
      </c>
      <c r="F739" s="4">
        <v>3.95853E-3</v>
      </c>
      <c r="G739" s="4">
        <v>1</v>
      </c>
      <c r="H739" s="4">
        <v>1</v>
      </c>
      <c r="I739" s="4">
        <v>1</v>
      </c>
      <c r="J739" s="4">
        <v>1</v>
      </c>
      <c r="K739" s="4" t="s">
        <v>1590</v>
      </c>
      <c r="L739" s="4" t="s">
        <v>1601</v>
      </c>
      <c r="M739" s="4" t="s">
        <v>41</v>
      </c>
      <c r="N739" s="4">
        <v>0</v>
      </c>
      <c r="O739" s="4">
        <v>1840.9187999999999</v>
      </c>
      <c r="P739" s="4" t="s">
        <v>30</v>
      </c>
      <c r="Q739" s="4" t="s">
        <v>30</v>
      </c>
      <c r="R739" s="4">
        <v>3.026E-3</v>
      </c>
      <c r="S739" s="4">
        <v>4.0590000000000001E-2</v>
      </c>
      <c r="T739" s="4">
        <v>1.54</v>
      </c>
    </row>
    <row r="740" spans="1:30" hidden="1" outlineLevel="1" collapsed="1" x14ac:dyDescent="0.2">
      <c r="A740" t="s">
        <v>41</v>
      </c>
      <c r="B740" s="4" t="s">
        <v>30</v>
      </c>
      <c r="C740" s="4" t="s">
        <v>1602</v>
      </c>
      <c r="D740" s="4" t="s">
        <v>41</v>
      </c>
      <c r="E740" s="4">
        <v>6.2188300000000002E-2</v>
      </c>
      <c r="F740" s="4">
        <v>3.95853E-3</v>
      </c>
      <c r="G740" s="4">
        <v>1</v>
      </c>
      <c r="H740" s="4">
        <v>1</v>
      </c>
      <c r="I740" s="4">
        <v>1</v>
      </c>
      <c r="J740" s="4">
        <v>1</v>
      </c>
      <c r="K740" s="4" t="s">
        <v>1590</v>
      </c>
      <c r="L740" s="4" t="s">
        <v>1603</v>
      </c>
      <c r="M740" s="4" t="s">
        <v>41</v>
      </c>
      <c r="N740" s="4">
        <v>1</v>
      </c>
      <c r="O740" s="4">
        <v>2098.0675900000001</v>
      </c>
      <c r="P740" s="4" t="s">
        <v>30</v>
      </c>
      <c r="Q740" s="4" t="s">
        <v>30</v>
      </c>
      <c r="R740" s="4">
        <v>3.026E-3</v>
      </c>
      <c r="S740" s="4">
        <v>4.2810000000000001E-2</v>
      </c>
      <c r="T740" s="4">
        <v>1.57</v>
      </c>
    </row>
    <row r="741" spans="1:30" hidden="1" outlineLevel="1" collapsed="1" x14ac:dyDescent="0.2">
      <c r="A741" t="s">
        <v>41</v>
      </c>
      <c r="B741" s="4" t="s">
        <v>30</v>
      </c>
      <c r="C741" s="4" t="s">
        <v>1604</v>
      </c>
      <c r="D741" s="4" t="s">
        <v>41</v>
      </c>
      <c r="E741" s="4">
        <v>6.8285200000000004E-2</v>
      </c>
      <c r="F741" s="4">
        <v>4.8908199999999997E-3</v>
      </c>
      <c r="G741" s="4">
        <v>1</v>
      </c>
      <c r="H741" s="4">
        <v>1</v>
      </c>
      <c r="I741" s="4">
        <v>1</v>
      </c>
      <c r="J741" s="4">
        <v>1</v>
      </c>
      <c r="K741" s="4" t="s">
        <v>1590</v>
      </c>
      <c r="L741" s="4" t="s">
        <v>1605</v>
      </c>
      <c r="M741" s="4" t="s">
        <v>41</v>
      </c>
      <c r="N741" s="4">
        <v>1</v>
      </c>
      <c r="O741" s="4">
        <v>1402.75497</v>
      </c>
      <c r="P741" s="4" t="s">
        <v>30</v>
      </c>
      <c r="Q741" s="4" t="s">
        <v>30</v>
      </c>
      <c r="R741" s="4">
        <v>3.516E-3</v>
      </c>
      <c r="S741" s="4">
        <v>4.7199999999999999E-2</v>
      </c>
      <c r="T741" s="4">
        <v>1.1399999999999999</v>
      </c>
    </row>
    <row r="742" spans="1:30" hidden="1" outlineLevel="1" collapsed="1" x14ac:dyDescent="0.2">
      <c r="A742" t="s">
        <v>41</v>
      </c>
      <c r="B742" s="4" t="s">
        <v>30</v>
      </c>
      <c r="C742" s="4" t="s">
        <v>1606</v>
      </c>
      <c r="D742" s="4" t="s">
        <v>41</v>
      </c>
      <c r="E742" s="4">
        <v>2.6710600000000001E-2</v>
      </c>
      <c r="F742" s="4">
        <v>1.57544E-3</v>
      </c>
      <c r="G742" s="4">
        <v>1</v>
      </c>
      <c r="H742" s="4">
        <v>1</v>
      </c>
      <c r="I742" s="4">
        <v>1</v>
      </c>
      <c r="J742" s="4">
        <v>1</v>
      </c>
      <c r="K742" s="4" t="s">
        <v>1590</v>
      </c>
      <c r="L742" s="4" t="s">
        <v>1607</v>
      </c>
      <c r="M742" s="4" t="s">
        <v>41</v>
      </c>
      <c r="N742" s="4">
        <v>1</v>
      </c>
      <c r="O742" s="4">
        <v>1298.7539099999999</v>
      </c>
      <c r="P742" s="4" t="s">
        <v>30</v>
      </c>
      <c r="Q742" s="4" t="s">
        <v>30</v>
      </c>
      <c r="R742" s="4">
        <v>1.245E-3</v>
      </c>
      <c r="S742" s="4">
        <v>1.6959999999999999E-2</v>
      </c>
      <c r="T742" s="4">
        <v>1.36</v>
      </c>
    </row>
    <row r="743" spans="1:30" hidden="1" outlineLevel="1" collapsed="1" x14ac:dyDescent="0.2">
      <c r="A743" t="s">
        <v>41</v>
      </c>
      <c r="B743" s="4" t="s">
        <v>30</v>
      </c>
      <c r="C743" s="4" t="s">
        <v>1608</v>
      </c>
      <c r="D743" s="4" t="s">
        <v>41</v>
      </c>
      <c r="E743" s="4">
        <v>1.02939E-3</v>
      </c>
      <c r="F743" s="4">
        <v>9.4156000000000003E-4</v>
      </c>
      <c r="G743" s="4">
        <v>1</v>
      </c>
      <c r="H743" s="4">
        <v>1</v>
      </c>
      <c r="I743" s="4">
        <v>1</v>
      </c>
      <c r="J743" s="4">
        <v>2</v>
      </c>
      <c r="K743" s="4" t="s">
        <v>1590</v>
      </c>
      <c r="L743" s="4" t="s">
        <v>1609</v>
      </c>
      <c r="M743" s="4" t="s">
        <v>41</v>
      </c>
      <c r="N743" s="4">
        <v>0</v>
      </c>
      <c r="O743" s="4">
        <v>2159.03116</v>
      </c>
      <c r="P743" s="4" t="s">
        <v>30</v>
      </c>
      <c r="Q743" s="4" t="s">
        <v>30</v>
      </c>
      <c r="R743" s="4">
        <v>7.6860000000000003E-4</v>
      </c>
      <c r="S743" s="4">
        <v>4.9430000000000003E-4</v>
      </c>
      <c r="T743" s="4">
        <v>2.76</v>
      </c>
    </row>
    <row r="744" spans="1:30" hidden="1" outlineLevel="1" collapsed="1" x14ac:dyDescent="0.2">
      <c r="A744" t="s">
        <v>41</v>
      </c>
      <c r="B744" s="4" t="s">
        <v>30</v>
      </c>
      <c r="C744" s="4" t="s">
        <v>1608</v>
      </c>
      <c r="D744" s="4" t="s">
        <v>1610</v>
      </c>
      <c r="E744" s="4">
        <v>9.878389999999999E-4</v>
      </c>
      <c r="F744" s="4">
        <v>9.4156000000000003E-4</v>
      </c>
      <c r="G744" s="4">
        <v>1</v>
      </c>
      <c r="H744" s="4">
        <v>1</v>
      </c>
      <c r="I744" s="4">
        <v>1</v>
      </c>
      <c r="J744" s="4">
        <v>1</v>
      </c>
      <c r="K744" s="4" t="s">
        <v>1590</v>
      </c>
      <c r="L744" s="4" t="s">
        <v>1609</v>
      </c>
      <c r="M744" s="4" t="s">
        <v>41</v>
      </c>
      <c r="N744" s="4">
        <v>0</v>
      </c>
      <c r="O744" s="4">
        <v>2175.0260800000001</v>
      </c>
      <c r="P744" s="4" t="s">
        <v>30</v>
      </c>
      <c r="Q744" s="4" t="s">
        <v>30</v>
      </c>
      <c r="R744" s="4">
        <v>7.6860000000000003E-4</v>
      </c>
      <c r="S744" s="4">
        <v>4.7380000000000002E-4</v>
      </c>
      <c r="T744" s="4">
        <v>3.83</v>
      </c>
    </row>
    <row r="745" spans="1:30" hidden="1" outlineLevel="1" collapsed="1" x14ac:dyDescent="0.2">
      <c r="A745" t="s">
        <v>41</v>
      </c>
      <c r="B745" s="4" t="s">
        <v>30</v>
      </c>
      <c r="C745" s="4" t="s">
        <v>1611</v>
      </c>
      <c r="D745" s="4" t="s">
        <v>41</v>
      </c>
      <c r="E745" s="4">
        <v>2.0613599999999999E-2</v>
      </c>
      <c r="F745" s="4">
        <v>9.4156000000000003E-4</v>
      </c>
      <c r="G745" s="4">
        <v>1</v>
      </c>
      <c r="H745" s="4">
        <v>1</v>
      </c>
      <c r="I745" s="4">
        <v>1</v>
      </c>
      <c r="J745" s="4">
        <v>2</v>
      </c>
      <c r="K745" s="4" t="s">
        <v>1590</v>
      </c>
      <c r="L745" s="4" t="s">
        <v>1612</v>
      </c>
      <c r="M745" s="4" t="s">
        <v>41</v>
      </c>
      <c r="N745" s="4">
        <v>1</v>
      </c>
      <c r="O745" s="4">
        <v>1749.0745099999999</v>
      </c>
      <c r="P745" s="4" t="s">
        <v>30</v>
      </c>
      <c r="Q745" s="4" t="s">
        <v>30</v>
      </c>
      <c r="R745" s="4">
        <v>7.6860000000000003E-4</v>
      </c>
      <c r="S745" s="4">
        <v>1.282E-2</v>
      </c>
      <c r="T745" s="4">
        <v>1.31</v>
      </c>
    </row>
    <row r="746" spans="1:30" hidden="1" outlineLevel="1" collapsed="1" x14ac:dyDescent="0.2">
      <c r="A746" t="s">
        <v>41</v>
      </c>
      <c r="B746" s="4" t="s">
        <v>30</v>
      </c>
      <c r="C746" s="4" t="s">
        <v>1613</v>
      </c>
      <c r="D746" s="4" t="s">
        <v>41</v>
      </c>
      <c r="E746" s="4">
        <v>1.5576400000000001E-2</v>
      </c>
      <c r="F746" s="4">
        <v>9.4156000000000003E-4</v>
      </c>
      <c r="G746" s="4">
        <v>1</v>
      </c>
      <c r="H746" s="4">
        <v>1</v>
      </c>
      <c r="I746" s="4">
        <v>1</v>
      </c>
      <c r="J746" s="4">
        <v>1</v>
      </c>
      <c r="K746" s="4" t="s">
        <v>1590</v>
      </c>
      <c r="L746" s="4" t="s">
        <v>1614</v>
      </c>
      <c r="M746" s="4" t="s">
        <v>41</v>
      </c>
      <c r="N746" s="4">
        <v>2</v>
      </c>
      <c r="O746" s="4">
        <v>2033.2342000000001</v>
      </c>
      <c r="P746" s="4" t="s">
        <v>30</v>
      </c>
      <c r="Q746" s="4" t="s">
        <v>30</v>
      </c>
      <c r="R746" s="4">
        <v>7.6860000000000003E-4</v>
      </c>
      <c r="S746" s="4">
        <v>9.4750000000000008E-3</v>
      </c>
      <c r="T746" s="4">
        <v>1.37</v>
      </c>
    </row>
    <row r="747" spans="1:30" hidden="1" outlineLevel="1" collapsed="1" x14ac:dyDescent="0.2">
      <c r="A747" t="s">
        <v>41</v>
      </c>
      <c r="B747" s="4" t="s">
        <v>30</v>
      </c>
      <c r="C747" s="4" t="s">
        <v>1615</v>
      </c>
      <c r="D747" s="4" t="s">
        <v>41</v>
      </c>
      <c r="E747" s="4">
        <v>2.0175499999999999E-3</v>
      </c>
      <c r="F747" s="4">
        <v>9.4156000000000003E-4</v>
      </c>
      <c r="G747" s="4">
        <v>1</v>
      </c>
      <c r="H747" s="4">
        <v>1</v>
      </c>
      <c r="I747" s="4">
        <v>1</v>
      </c>
      <c r="J747" s="4">
        <v>1</v>
      </c>
      <c r="K747" s="4" t="s">
        <v>1590</v>
      </c>
      <c r="L747" s="4" t="s">
        <v>1616</v>
      </c>
      <c r="M747" s="4" t="s">
        <v>41</v>
      </c>
      <c r="N747" s="4">
        <v>1</v>
      </c>
      <c r="O747" s="4">
        <v>1261.6647599999999</v>
      </c>
      <c r="P747" s="4" t="s">
        <v>30</v>
      </c>
      <c r="Q747" s="4" t="s">
        <v>30</v>
      </c>
      <c r="R747" s="4">
        <v>7.6860000000000003E-4</v>
      </c>
      <c r="S747" s="4">
        <v>1.026E-3</v>
      </c>
      <c r="T747" s="4">
        <v>2.25</v>
      </c>
    </row>
    <row r="748" spans="1:30" x14ac:dyDescent="0.2">
      <c r="A748" s="3" t="s">
        <v>30</v>
      </c>
      <c r="B748" s="3" t="s">
        <v>31</v>
      </c>
      <c r="C748" s="3" t="s">
        <v>1617</v>
      </c>
      <c r="D748" s="3" t="s">
        <v>1618</v>
      </c>
      <c r="E748" s="3">
        <v>0</v>
      </c>
      <c r="F748" s="3">
        <v>22.867999999999999</v>
      </c>
      <c r="G748" s="3">
        <v>41</v>
      </c>
      <c r="H748" s="3">
        <v>8</v>
      </c>
      <c r="I748" s="3">
        <v>9</v>
      </c>
      <c r="J748" s="3">
        <v>11</v>
      </c>
      <c r="K748" s="3">
        <v>8</v>
      </c>
      <c r="L748" s="3">
        <v>172</v>
      </c>
      <c r="M748" s="3">
        <v>20.399999999999999</v>
      </c>
      <c r="N748" s="3">
        <v>10.3</v>
      </c>
      <c r="O748" s="3">
        <v>20.53</v>
      </c>
      <c r="P748" s="3">
        <v>8</v>
      </c>
      <c r="Q748" s="3" t="s">
        <v>1592</v>
      </c>
      <c r="R748" s="3" t="s">
        <v>1619</v>
      </c>
      <c r="S748" s="3" t="s">
        <v>36</v>
      </c>
      <c r="T748" s="3" t="s">
        <v>1620</v>
      </c>
      <c r="U748" s="3" t="s">
        <v>1621</v>
      </c>
      <c r="V748" s="3" t="s">
        <v>1617</v>
      </c>
      <c r="W748" s="3" t="s">
        <v>1622</v>
      </c>
      <c r="X748" s="3" t="s">
        <v>1623</v>
      </c>
      <c r="Y748" s="3" t="s">
        <v>1599</v>
      </c>
      <c r="Z748" s="3" t="s">
        <v>41</v>
      </c>
      <c r="AA748" s="3">
        <v>6</v>
      </c>
      <c r="AB748" s="3" t="s">
        <v>30</v>
      </c>
      <c r="AC748" s="3">
        <v>1</v>
      </c>
      <c r="AD748" s="3" t="s">
        <v>41</v>
      </c>
    </row>
    <row r="749" spans="1:30" hidden="1" outlineLevel="1" collapsed="1" x14ac:dyDescent="0.2">
      <c r="A749" t="s">
        <v>41</v>
      </c>
      <c r="B749" s="2" t="s">
        <v>43</v>
      </c>
      <c r="C749" s="2" t="s">
        <v>44</v>
      </c>
      <c r="D749" s="2" t="s">
        <v>29</v>
      </c>
      <c r="E749" s="2" t="s">
        <v>45</v>
      </c>
      <c r="F749" s="2" t="s">
        <v>46</v>
      </c>
      <c r="G749" s="2" t="s">
        <v>28</v>
      </c>
      <c r="H749" s="2" t="s">
        <v>47</v>
      </c>
      <c r="I749" s="2" t="s">
        <v>8</v>
      </c>
      <c r="J749" s="2" t="s">
        <v>9</v>
      </c>
      <c r="K749" s="2" t="s">
        <v>48</v>
      </c>
      <c r="L749" s="2" t="s">
        <v>49</v>
      </c>
      <c r="M749" s="2" t="s">
        <v>50</v>
      </c>
      <c r="N749" s="2" t="s">
        <v>51</v>
      </c>
      <c r="O749" s="2" t="s">
        <v>52</v>
      </c>
      <c r="P749" s="2" t="s">
        <v>27</v>
      </c>
      <c r="Q749" s="2" t="s">
        <v>53</v>
      </c>
      <c r="R749" s="2" t="s">
        <v>54</v>
      </c>
      <c r="S749" s="2" t="s">
        <v>55</v>
      </c>
      <c r="T749" s="2" t="s">
        <v>56</v>
      </c>
    </row>
    <row r="750" spans="1:30" hidden="1" outlineLevel="1" collapsed="1" x14ac:dyDescent="0.2">
      <c r="A750" t="s">
        <v>41</v>
      </c>
      <c r="B750" s="4" t="s">
        <v>30</v>
      </c>
      <c r="C750" s="4" t="s">
        <v>1624</v>
      </c>
      <c r="D750" s="4" t="s">
        <v>41</v>
      </c>
      <c r="E750" s="4">
        <v>1.1752E-4</v>
      </c>
      <c r="F750" s="4">
        <v>9.4156000000000003E-4</v>
      </c>
      <c r="G750" s="4">
        <v>1</v>
      </c>
      <c r="H750" s="4">
        <v>1</v>
      </c>
      <c r="I750" s="4">
        <v>1</v>
      </c>
      <c r="J750" s="4">
        <v>2</v>
      </c>
      <c r="K750" s="4" t="s">
        <v>1617</v>
      </c>
      <c r="L750" s="4" t="s">
        <v>1625</v>
      </c>
      <c r="M750" s="4" t="s">
        <v>41</v>
      </c>
      <c r="N750" s="4">
        <v>0</v>
      </c>
      <c r="O750" s="4">
        <v>1907.9821300000001</v>
      </c>
      <c r="P750" s="4" t="s">
        <v>30</v>
      </c>
      <c r="Q750" s="4" t="s">
        <v>30</v>
      </c>
      <c r="R750" s="4">
        <v>7.6860000000000003E-4</v>
      </c>
      <c r="S750" s="4">
        <v>4.685E-5</v>
      </c>
      <c r="T750" s="4">
        <v>2.4700000000000002</v>
      </c>
    </row>
    <row r="751" spans="1:30" hidden="1" outlineLevel="1" collapsed="1" x14ac:dyDescent="0.2">
      <c r="A751" t="s">
        <v>41</v>
      </c>
      <c r="B751" s="4" t="s">
        <v>30</v>
      </c>
      <c r="C751" s="4" t="s">
        <v>1626</v>
      </c>
      <c r="D751" s="4" t="s">
        <v>41</v>
      </c>
      <c r="E751" s="4">
        <v>9.7779200000000007E-3</v>
      </c>
      <c r="F751" s="4">
        <v>9.4156000000000003E-4</v>
      </c>
      <c r="G751" s="4">
        <v>1</v>
      </c>
      <c r="H751" s="4">
        <v>1</v>
      </c>
      <c r="I751" s="4">
        <v>1</v>
      </c>
      <c r="J751" s="4">
        <v>1</v>
      </c>
      <c r="K751" s="4" t="s">
        <v>1617</v>
      </c>
      <c r="L751" s="4" t="s">
        <v>1627</v>
      </c>
      <c r="M751" s="4" t="s">
        <v>41</v>
      </c>
      <c r="N751" s="4">
        <v>2</v>
      </c>
      <c r="O751" s="4">
        <v>1682.9952000000001</v>
      </c>
      <c r="P751" s="4" t="s">
        <v>30</v>
      </c>
      <c r="Q751" s="4" t="s">
        <v>30</v>
      </c>
      <c r="R751" s="4">
        <v>7.6860000000000003E-4</v>
      </c>
      <c r="S751" s="4">
        <v>5.7130000000000002E-3</v>
      </c>
      <c r="T751" s="4">
        <v>1.35</v>
      </c>
    </row>
    <row r="752" spans="1:30" hidden="1" outlineLevel="1" collapsed="1" x14ac:dyDescent="0.2">
      <c r="A752" t="s">
        <v>41</v>
      </c>
      <c r="B752" s="4" t="s">
        <v>30</v>
      </c>
      <c r="C752" s="4" t="s">
        <v>1628</v>
      </c>
      <c r="D752" s="4" t="s">
        <v>41</v>
      </c>
      <c r="E752" s="4">
        <v>2.31489E-2</v>
      </c>
      <c r="F752" s="4">
        <v>9.4156000000000003E-4</v>
      </c>
      <c r="G752" s="4">
        <v>1</v>
      </c>
      <c r="H752" s="4">
        <v>1</v>
      </c>
      <c r="I752" s="4">
        <v>1</v>
      </c>
      <c r="J752" s="4">
        <v>1</v>
      </c>
      <c r="K752" s="4" t="s">
        <v>1617</v>
      </c>
      <c r="L752" s="4" t="s">
        <v>1629</v>
      </c>
      <c r="M752" s="4" t="s">
        <v>41</v>
      </c>
      <c r="N752" s="4">
        <v>1</v>
      </c>
      <c r="O752" s="4">
        <v>2036.07709</v>
      </c>
      <c r="P752" s="4" t="s">
        <v>30</v>
      </c>
      <c r="Q752" s="4" t="s">
        <v>30</v>
      </c>
      <c r="R752" s="4">
        <v>7.6860000000000003E-4</v>
      </c>
      <c r="S752" s="4">
        <v>1.455E-2</v>
      </c>
      <c r="T752" s="4">
        <v>3.58</v>
      </c>
    </row>
    <row r="753" spans="1:30" hidden="1" outlineLevel="1" collapsed="1" x14ac:dyDescent="0.2">
      <c r="A753" t="s">
        <v>41</v>
      </c>
      <c r="B753" s="4" t="s">
        <v>30</v>
      </c>
      <c r="C753" s="4" t="s">
        <v>1630</v>
      </c>
      <c r="D753" s="4" t="s">
        <v>41</v>
      </c>
      <c r="E753" s="4">
        <v>7.7999399999999997E-2</v>
      </c>
      <c r="F753" s="4">
        <v>4.8908199999999997E-3</v>
      </c>
      <c r="G753" s="4">
        <v>1</v>
      </c>
      <c r="H753" s="4">
        <v>1</v>
      </c>
      <c r="I753" s="4">
        <v>1</v>
      </c>
      <c r="J753" s="4">
        <v>1</v>
      </c>
      <c r="K753" s="4" t="s">
        <v>1617</v>
      </c>
      <c r="L753" s="4" t="s">
        <v>1631</v>
      </c>
      <c r="M753" s="4" t="s">
        <v>41</v>
      </c>
      <c r="N753" s="4">
        <v>0</v>
      </c>
      <c r="O753" s="4">
        <v>1091.6095399999999</v>
      </c>
      <c r="P753" s="4" t="s">
        <v>30</v>
      </c>
      <c r="Q753" s="4" t="s">
        <v>30</v>
      </c>
      <c r="R753" s="4">
        <v>3.7160000000000001E-3</v>
      </c>
      <c r="S753" s="4">
        <v>5.4679999999999999E-2</v>
      </c>
      <c r="T753" s="4">
        <v>1.56</v>
      </c>
    </row>
    <row r="754" spans="1:30" hidden="1" outlineLevel="1" collapsed="1" x14ac:dyDescent="0.2">
      <c r="A754" t="s">
        <v>41</v>
      </c>
      <c r="B754" s="4" t="s">
        <v>30</v>
      </c>
      <c r="C754" s="4" t="s">
        <v>1632</v>
      </c>
      <c r="D754" s="4" t="s">
        <v>41</v>
      </c>
      <c r="E754" s="4">
        <v>1.3735100000000001E-3</v>
      </c>
      <c r="F754" s="4">
        <v>9.4156000000000003E-4</v>
      </c>
      <c r="G754" s="4">
        <v>1</v>
      </c>
      <c r="H754" s="4">
        <v>1</v>
      </c>
      <c r="I754" s="4">
        <v>1</v>
      </c>
      <c r="J754" s="4">
        <v>1</v>
      </c>
      <c r="K754" s="4" t="s">
        <v>1617</v>
      </c>
      <c r="L754" s="4" t="s">
        <v>1633</v>
      </c>
      <c r="M754" s="4" t="s">
        <v>41</v>
      </c>
      <c r="N754" s="4">
        <v>1</v>
      </c>
      <c r="O754" s="4">
        <v>1378.7511300000001</v>
      </c>
      <c r="P754" s="4" t="s">
        <v>30</v>
      </c>
      <c r="Q754" s="4" t="s">
        <v>30</v>
      </c>
      <c r="R754" s="4">
        <v>7.6860000000000003E-4</v>
      </c>
      <c r="S754" s="4">
        <v>6.7599999999999995E-4</v>
      </c>
      <c r="T754" s="4">
        <v>2.96</v>
      </c>
    </row>
    <row r="755" spans="1:30" hidden="1" outlineLevel="1" collapsed="1" x14ac:dyDescent="0.2">
      <c r="A755" t="s">
        <v>41</v>
      </c>
      <c r="B755" s="4" t="s">
        <v>30</v>
      </c>
      <c r="C755" s="4" t="s">
        <v>1634</v>
      </c>
      <c r="D755" s="4" t="s">
        <v>41</v>
      </c>
      <c r="E755" s="4">
        <v>9.0202599999999994E-2</v>
      </c>
      <c r="F755" s="4">
        <v>8.0658499999999994E-3</v>
      </c>
      <c r="G755" s="4">
        <v>1</v>
      </c>
      <c r="H755" s="4">
        <v>1</v>
      </c>
      <c r="I755" s="4">
        <v>1</v>
      </c>
      <c r="J755" s="4">
        <v>1</v>
      </c>
      <c r="K755" s="4" t="s">
        <v>1617</v>
      </c>
      <c r="L755" s="4" t="s">
        <v>1635</v>
      </c>
      <c r="M755" s="4" t="s">
        <v>41</v>
      </c>
      <c r="N755" s="4">
        <v>1</v>
      </c>
      <c r="O755" s="4">
        <v>1252.68958</v>
      </c>
      <c r="P755" s="4" t="s">
        <v>30</v>
      </c>
      <c r="Q755" s="4" t="s">
        <v>30</v>
      </c>
      <c r="R755" s="4">
        <v>6.1000000000000004E-3</v>
      </c>
      <c r="S755" s="4">
        <v>6.404E-2</v>
      </c>
      <c r="T755" s="4">
        <v>1.72</v>
      </c>
    </row>
    <row r="756" spans="1:30" hidden="1" outlineLevel="1" collapsed="1" x14ac:dyDescent="0.2">
      <c r="A756" t="s">
        <v>41</v>
      </c>
      <c r="B756" s="4" t="s">
        <v>30</v>
      </c>
      <c r="C756" s="4" t="s">
        <v>1636</v>
      </c>
      <c r="D756" s="4" t="s">
        <v>41</v>
      </c>
      <c r="E756" s="4">
        <v>6.3216699999999999E-4</v>
      </c>
      <c r="F756" s="4">
        <v>9.4156000000000003E-4</v>
      </c>
      <c r="G756" s="4">
        <v>1</v>
      </c>
      <c r="H756" s="4">
        <v>1</v>
      </c>
      <c r="I756" s="4">
        <v>1</v>
      </c>
      <c r="J756" s="4">
        <v>1</v>
      </c>
      <c r="K756" s="4" t="s">
        <v>1617</v>
      </c>
      <c r="L756" s="4" t="s">
        <v>1637</v>
      </c>
      <c r="M756" s="4" t="s">
        <v>41</v>
      </c>
      <c r="N756" s="4">
        <v>1</v>
      </c>
      <c r="O756" s="4">
        <v>1379.8256799999999</v>
      </c>
      <c r="P756" s="4" t="s">
        <v>30</v>
      </c>
      <c r="Q756" s="4" t="s">
        <v>30</v>
      </c>
      <c r="R756" s="4">
        <v>7.6860000000000003E-4</v>
      </c>
      <c r="S756" s="4">
        <v>2.921E-4</v>
      </c>
      <c r="T756" s="4">
        <v>2.2400000000000002</v>
      </c>
    </row>
    <row r="757" spans="1:30" hidden="1" outlineLevel="1" collapsed="1" x14ac:dyDescent="0.2">
      <c r="A757" t="s">
        <v>41</v>
      </c>
      <c r="B757" s="4" t="s">
        <v>30</v>
      </c>
      <c r="C757" s="4" t="s">
        <v>1638</v>
      </c>
      <c r="D757" s="4" t="s">
        <v>41</v>
      </c>
      <c r="E757" s="4">
        <v>7.5574400000000003E-4</v>
      </c>
      <c r="F757" s="4">
        <v>9.4156000000000003E-4</v>
      </c>
      <c r="G757" s="4">
        <v>1</v>
      </c>
      <c r="H757" s="4">
        <v>1</v>
      </c>
      <c r="I757" s="4">
        <v>1</v>
      </c>
      <c r="J757" s="4">
        <v>2</v>
      </c>
      <c r="K757" s="4" t="s">
        <v>1617</v>
      </c>
      <c r="L757" s="4" t="s">
        <v>1639</v>
      </c>
      <c r="M757" s="4" t="s">
        <v>41</v>
      </c>
      <c r="N757" s="4">
        <v>0</v>
      </c>
      <c r="O757" s="4">
        <v>1537.7679000000001</v>
      </c>
      <c r="P757" s="4" t="s">
        <v>30</v>
      </c>
      <c r="Q757" s="4" t="s">
        <v>30</v>
      </c>
      <c r="R757" s="4">
        <v>7.6860000000000003E-4</v>
      </c>
      <c r="S757" s="4">
        <v>3.5399999999999999E-4</v>
      </c>
      <c r="T757" s="4">
        <v>2.77</v>
      </c>
    </row>
    <row r="758" spans="1:30" hidden="1" outlineLevel="1" collapsed="1" x14ac:dyDescent="0.2">
      <c r="A758" t="s">
        <v>41</v>
      </c>
      <c r="B758" s="4" t="s">
        <v>30</v>
      </c>
      <c r="C758" s="4" t="s">
        <v>1638</v>
      </c>
      <c r="D758" s="4" t="s">
        <v>1640</v>
      </c>
      <c r="E758" s="4">
        <v>2.2679999999999999E-2</v>
      </c>
      <c r="F758" s="4">
        <v>9.4156000000000003E-4</v>
      </c>
      <c r="G758" s="4">
        <v>1</v>
      </c>
      <c r="H758" s="4">
        <v>1</v>
      </c>
      <c r="I758" s="4">
        <v>1</v>
      </c>
      <c r="J758" s="4">
        <v>1</v>
      </c>
      <c r="K758" s="4" t="s">
        <v>1617</v>
      </c>
      <c r="L758" s="4" t="s">
        <v>1639</v>
      </c>
      <c r="M758" s="4" t="s">
        <v>41</v>
      </c>
      <c r="N758" s="4">
        <v>0</v>
      </c>
      <c r="O758" s="4">
        <v>1553.7628199999999</v>
      </c>
      <c r="P758" s="4" t="s">
        <v>30</v>
      </c>
      <c r="Q758" s="4" t="s">
        <v>30</v>
      </c>
      <c r="R758" s="4">
        <v>7.6860000000000003E-4</v>
      </c>
      <c r="S758" s="4">
        <v>1.423E-2</v>
      </c>
      <c r="T758" s="4">
        <v>1.99</v>
      </c>
    </row>
    <row r="759" spans="1:30" x14ac:dyDescent="0.2">
      <c r="A759" s="3" t="s">
        <v>30</v>
      </c>
      <c r="B759" s="3" t="s">
        <v>31</v>
      </c>
      <c r="C759" s="3" t="s">
        <v>1641</v>
      </c>
      <c r="D759" s="3" t="s">
        <v>1642</v>
      </c>
      <c r="E759" s="3">
        <v>0</v>
      </c>
      <c r="F759" s="3">
        <v>22.667999999999999</v>
      </c>
      <c r="G759" s="3">
        <v>16</v>
      </c>
      <c r="H759" s="3">
        <v>8</v>
      </c>
      <c r="I759" s="3">
        <v>8</v>
      </c>
      <c r="J759" s="3">
        <v>11</v>
      </c>
      <c r="K759" s="3">
        <v>8</v>
      </c>
      <c r="L759" s="3">
        <v>551</v>
      </c>
      <c r="M759" s="3">
        <v>61.6</v>
      </c>
      <c r="N759" s="3">
        <v>8.6199999999999992</v>
      </c>
      <c r="O759" s="3">
        <v>12.32</v>
      </c>
      <c r="P759" s="3">
        <v>8</v>
      </c>
      <c r="Q759" s="3" t="s">
        <v>913</v>
      </c>
      <c r="R759" s="3" t="s">
        <v>1305</v>
      </c>
      <c r="S759" s="3" t="s">
        <v>36</v>
      </c>
      <c r="T759" s="3" t="s">
        <v>1643</v>
      </c>
      <c r="U759" s="3" t="s">
        <v>1644</v>
      </c>
      <c r="V759" s="3" t="s">
        <v>1641</v>
      </c>
      <c r="W759" s="3" t="s">
        <v>1645</v>
      </c>
      <c r="X759" s="3" t="s">
        <v>1646</v>
      </c>
      <c r="Y759" s="3" t="s">
        <v>1647</v>
      </c>
      <c r="Z759" s="3" t="s">
        <v>41</v>
      </c>
      <c r="AA759" s="3">
        <v>1</v>
      </c>
      <c r="AB759" s="3" t="s">
        <v>30</v>
      </c>
      <c r="AC759" s="3">
        <v>1</v>
      </c>
      <c r="AD759" s="3" t="s">
        <v>1648</v>
      </c>
    </row>
    <row r="760" spans="1:30" hidden="1" outlineLevel="1" collapsed="1" x14ac:dyDescent="0.2">
      <c r="A760" t="s">
        <v>41</v>
      </c>
      <c r="B760" s="2" t="s">
        <v>43</v>
      </c>
      <c r="C760" s="2" t="s">
        <v>44</v>
      </c>
      <c r="D760" s="2" t="s">
        <v>29</v>
      </c>
      <c r="E760" s="2" t="s">
        <v>45</v>
      </c>
      <c r="F760" s="2" t="s">
        <v>46</v>
      </c>
      <c r="G760" s="2" t="s">
        <v>28</v>
      </c>
      <c r="H760" s="2" t="s">
        <v>47</v>
      </c>
      <c r="I760" s="2" t="s">
        <v>8</v>
      </c>
      <c r="J760" s="2" t="s">
        <v>9</v>
      </c>
      <c r="K760" s="2" t="s">
        <v>48</v>
      </c>
      <c r="L760" s="2" t="s">
        <v>49</v>
      </c>
      <c r="M760" s="2" t="s">
        <v>50</v>
      </c>
      <c r="N760" s="2" t="s">
        <v>51</v>
      </c>
      <c r="O760" s="2" t="s">
        <v>52</v>
      </c>
      <c r="P760" s="2" t="s">
        <v>27</v>
      </c>
      <c r="Q760" s="2" t="s">
        <v>53</v>
      </c>
      <c r="R760" s="2" t="s">
        <v>54</v>
      </c>
      <c r="S760" s="2" t="s">
        <v>55</v>
      </c>
      <c r="T760" s="2" t="s">
        <v>56</v>
      </c>
    </row>
    <row r="761" spans="1:30" hidden="1" outlineLevel="1" collapsed="1" x14ac:dyDescent="0.2">
      <c r="A761" t="s">
        <v>41</v>
      </c>
      <c r="B761" s="4" t="s">
        <v>30</v>
      </c>
      <c r="C761" s="4" t="s">
        <v>1649</v>
      </c>
      <c r="D761" s="4" t="s">
        <v>41</v>
      </c>
      <c r="E761" s="4">
        <v>7.1821599999999999E-3</v>
      </c>
      <c r="F761" s="4">
        <v>9.4156000000000003E-4</v>
      </c>
      <c r="G761" s="4">
        <v>1</v>
      </c>
      <c r="H761" s="4">
        <v>1</v>
      </c>
      <c r="I761" s="4">
        <v>1</v>
      </c>
      <c r="J761" s="4">
        <v>2</v>
      </c>
      <c r="K761" s="4" t="s">
        <v>1641</v>
      </c>
      <c r="L761" s="4" t="s">
        <v>1650</v>
      </c>
      <c r="M761" s="4" t="s">
        <v>41</v>
      </c>
      <c r="N761" s="4">
        <v>1</v>
      </c>
      <c r="O761" s="4">
        <v>1274.6375399999999</v>
      </c>
      <c r="P761" s="4" t="s">
        <v>30</v>
      </c>
      <c r="Q761" s="4" t="s">
        <v>30</v>
      </c>
      <c r="R761" s="4">
        <v>7.6860000000000003E-4</v>
      </c>
      <c r="S761" s="4">
        <v>4.071E-3</v>
      </c>
      <c r="T761" s="4">
        <v>1.81</v>
      </c>
    </row>
    <row r="762" spans="1:30" hidden="1" outlineLevel="1" collapsed="1" x14ac:dyDescent="0.2">
      <c r="A762" t="s">
        <v>41</v>
      </c>
      <c r="B762" s="4" t="s">
        <v>30</v>
      </c>
      <c r="C762" s="4" t="s">
        <v>1651</v>
      </c>
      <c r="D762" s="4" t="s">
        <v>41</v>
      </c>
      <c r="E762" s="4">
        <v>1.0457E-4</v>
      </c>
      <c r="F762" s="4">
        <v>9.4156000000000003E-4</v>
      </c>
      <c r="G762" s="4">
        <v>1</v>
      </c>
      <c r="H762" s="4">
        <v>1</v>
      </c>
      <c r="I762" s="4">
        <v>1</v>
      </c>
      <c r="J762" s="4">
        <v>2</v>
      </c>
      <c r="K762" s="4" t="s">
        <v>1641</v>
      </c>
      <c r="L762" s="4" t="s">
        <v>1652</v>
      </c>
      <c r="M762" s="4" t="s">
        <v>41</v>
      </c>
      <c r="N762" s="4">
        <v>1</v>
      </c>
      <c r="O762" s="4">
        <v>1370.7274199999999</v>
      </c>
      <c r="P762" s="4" t="s">
        <v>30</v>
      </c>
      <c r="Q762" s="4" t="s">
        <v>30</v>
      </c>
      <c r="R762" s="4">
        <v>7.6860000000000003E-4</v>
      </c>
      <c r="S762" s="4">
        <v>4.1409999999999998E-5</v>
      </c>
      <c r="T762" s="4">
        <v>2.74</v>
      </c>
    </row>
    <row r="763" spans="1:30" hidden="1" outlineLevel="1" collapsed="1" x14ac:dyDescent="0.2">
      <c r="A763" t="s">
        <v>41</v>
      </c>
      <c r="B763" s="4" t="s">
        <v>30</v>
      </c>
      <c r="C763" s="4" t="s">
        <v>1653</v>
      </c>
      <c r="D763" s="4" t="s">
        <v>1654</v>
      </c>
      <c r="E763" s="4">
        <v>7.2503899999999996E-2</v>
      </c>
      <c r="F763" s="4">
        <v>4.8908199999999997E-3</v>
      </c>
      <c r="G763" s="4">
        <v>1</v>
      </c>
      <c r="H763" s="4">
        <v>1</v>
      </c>
      <c r="I763" s="4">
        <v>1</v>
      </c>
      <c r="J763" s="4">
        <v>1</v>
      </c>
      <c r="K763" s="4" t="s">
        <v>1641</v>
      </c>
      <c r="L763" s="4" t="s">
        <v>1655</v>
      </c>
      <c r="M763" s="4" t="s">
        <v>1656</v>
      </c>
      <c r="N763" s="4">
        <v>1</v>
      </c>
      <c r="O763" s="4">
        <v>1214.6028100000001</v>
      </c>
      <c r="P763" s="4" t="s">
        <v>30</v>
      </c>
      <c r="Q763" s="4" t="s">
        <v>30</v>
      </c>
      <c r="R763" s="4">
        <v>3.7160000000000001E-3</v>
      </c>
      <c r="S763" s="4">
        <v>5.0720000000000001E-2</v>
      </c>
      <c r="T763" s="4">
        <v>1.18</v>
      </c>
    </row>
    <row r="764" spans="1:30" hidden="1" outlineLevel="1" collapsed="1" x14ac:dyDescent="0.2">
      <c r="A764" t="s">
        <v>41</v>
      </c>
      <c r="B764" s="4" t="s">
        <v>30</v>
      </c>
      <c r="C764" s="4" t="s">
        <v>1657</v>
      </c>
      <c r="D764" s="4" t="s">
        <v>41</v>
      </c>
      <c r="E764" s="4">
        <v>7.9040299999999994E-2</v>
      </c>
      <c r="F764" s="4">
        <v>4.8908199999999997E-3</v>
      </c>
      <c r="G764" s="4">
        <v>1</v>
      </c>
      <c r="H764" s="4">
        <v>1</v>
      </c>
      <c r="I764" s="4">
        <v>1</v>
      </c>
      <c r="J764" s="4">
        <v>1</v>
      </c>
      <c r="K764" s="4" t="s">
        <v>1641</v>
      </c>
      <c r="L764" s="4" t="s">
        <v>1658</v>
      </c>
      <c r="M764" s="4" t="s">
        <v>41</v>
      </c>
      <c r="N764" s="4">
        <v>1</v>
      </c>
      <c r="O764" s="4">
        <v>924.55128999999999</v>
      </c>
      <c r="P764" s="4" t="s">
        <v>30</v>
      </c>
      <c r="Q764" s="4" t="s">
        <v>30</v>
      </c>
      <c r="R764" s="4">
        <v>3.7160000000000001E-3</v>
      </c>
      <c r="S764" s="4">
        <v>5.5669999999999997E-2</v>
      </c>
      <c r="T764" s="4">
        <v>1.24</v>
      </c>
    </row>
    <row r="765" spans="1:30" hidden="1" outlineLevel="1" collapsed="1" x14ac:dyDescent="0.2">
      <c r="A765" t="s">
        <v>41</v>
      </c>
      <c r="B765" s="4" t="s">
        <v>30</v>
      </c>
      <c r="C765" s="4" t="s">
        <v>1659</v>
      </c>
      <c r="D765" s="4" t="s">
        <v>41</v>
      </c>
      <c r="E765" s="4">
        <v>7.6920000000000001E-3</v>
      </c>
      <c r="F765" s="4">
        <v>9.4156000000000003E-4</v>
      </c>
      <c r="G765" s="4">
        <v>1</v>
      </c>
      <c r="H765" s="4">
        <v>1</v>
      </c>
      <c r="I765" s="4">
        <v>1</v>
      </c>
      <c r="J765" s="4">
        <v>1</v>
      </c>
      <c r="K765" s="4" t="s">
        <v>1641</v>
      </c>
      <c r="L765" s="4" t="s">
        <v>1660</v>
      </c>
      <c r="M765" s="4" t="s">
        <v>41</v>
      </c>
      <c r="N765" s="4">
        <v>0</v>
      </c>
      <c r="O765" s="4">
        <v>1087.57421</v>
      </c>
      <c r="P765" s="4" t="s">
        <v>30</v>
      </c>
      <c r="Q765" s="4" t="s">
        <v>30</v>
      </c>
      <c r="R765" s="4">
        <v>7.6860000000000003E-4</v>
      </c>
      <c r="S765" s="4">
        <v>4.4050000000000001E-3</v>
      </c>
      <c r="T765" s="4">
        <v>1.76</v>
      </c>
    </row>
    <row r="766" spans="1:30" hidden="1" outlineLevel="1" collapsed="1" x14ac:dyDescent="0.2">
      <c r="A766" t="s">
        <v>41</v>
      </c>
      <c r="B766" s="4" t="s">
        <v>30</v>
      </c>
      <c r="C766" s="4" t="s">
        <v>1661</v>
      </c>
      <c r="D766" s="4" t="s">
        <v>41</v>
      </c>
      <c r="E766" s="4">
        <v>5.7000099999999998E-2</v>
      </c>
      <c r="F766" s="4">
        <v>3.95853E-3</v>
      </c>
      <c r="G766" s="4">
        <v>1</v>
      </c>
      <c r="H766" s="4">
        <v>1</v>
      </c>
      <c r="I766" s="4">
        <v>1</v>
      </c>
      <c r="J766" s="4">
        <v>2</v>
      </c>
      <c r="K766" s="4" t="s">
        <v>1641</v>
      </c>
      <c r="L766" s="4" t="s">
        <v>1662</v>
      </c>
      <c r="M766" s="4" t="s">
        <v>41</v>
      </c>
      <c r="N766" s="4">
        <v>0</v>
      </c>
      <c r="O766" s="4">
        <v>1076.5047400000001</v>
      </c>
      <c r="P766" s="4" t="s">
        <v>30</v>
      </c>
      <c r="Q766" s="4" t="s">
        <v>30</v>
      </c>
      <c r="R766" s="4">
        <v>3.026E-3</v>
      </c>
      <c r="S766" s="4">
        <v>3.875E-2</v>
      </c>
      <c r="T766" s="4">
        <v>1.06</v>
      </c>
    </row>
    <row r="767" spans="1:30" hidden="1" outlineLevel="1" collapsed="1" x14ac:dyDescent="0.2">
      <c r="A767" t="s">
        <v>41</v>
      </c>
      <c r="B767" s="4" t="s">
        <v>30</v>
      </c>
      <c r="C767" s="4" t="s">
        <v>1663</v>
      </c>
      <c r="D767" s="4" t="s">
        <v>41</v>
      </c>
      <c r="E767" s="4">
        <v>6.7986799999999997E-3</v>
      </c>
      <c r="F767" s="4">
        <v>9.4156000000000003E-4</v>
      </c>
      <c r="G767" s="4">
        <v>1</v>
      </c>
      <c r="H767" s="4">
        <v>1</v>
      </c>
      <c r="I767" s="4">
        <v>1</v>
      </c>
      <c r="J767" s="4">
        <v>1</v>
      </c>
      <c r="K767" s="4" t="s">
        <v>1641</v>
      </c>
      <c r="L767" s="4" t="s">
        <v>1664</v>
      </c>
      <c r="M767" s="4" t="s">
        <v>41</v>
      </c>
      <c r="N767" s="4">
        <v>1</v>
      </c>
      <c r="O767" s="4">
        <v>2804.4537099999998</v>
      </c>
      <c r="P767" s="4" t="s">
        <v>30</v>
      </c>
      <c r="Q767" s="4" t="s">
        <v>30</v>
      </c>
      <c r="R767" s="4">
        <v>7.6860000000000003E-4</v>
      </c>
      <c r="S767" s="4">
        <v>3.8530000000000001E-3</v>
      </c>
      <c r="T767" s="4">
        <v>3.46</v>
      </c>
    </row>
    <row r="768" spans="1:30" hidden="1" outlineLevel="1" collapsed="1" x14ac:dyDescent="0.2">
      <c r="A768" t="s">
        <v>41</v>
      </c>
      <c r="B768" s="4" t="s">
        <v>30</v>
      </c>
      <c r="C768" s="4" t="s">
        <v>1665</v>
      </c>
      <c r="D768" s="4" t="s">
        <v>41</v>
      </c>
      <c r="E768" s="4">
        <v>1.1972599999999999E-3</v>
      </c>
      <c r="F768" s="4">
        <v>9.4156000000000003E-4</v>
      </c>
      <c r="G768" s="4">
        <v>1</v>
      </c>
      <c r="H768" s="4">
        <v>1</v>
      </c>
      <c r="I768" s="4">
        <v>1</v>
      </c>
      <c r="J768" s="4">
        <v>1</v>
      </c>
      <c r="K768" s="4" t="s">
        <v>1641</v>
      </c>
      <c r="L768" s="4" t="s">
        <v>1666</v>
      </c>
      <c r="M768" s="4" t="s">
        <v>41</v>
      </c>
      <c r="N768" s="4">
        <v>0</v>
      </c>
      <c r="O768" s="4">
        <v>1075.5054600000001</v>
      </c>
      <c r="P768" s="4" t="s">
        <v>30</v>
      </c>
      <c r="Q768" s="4" t="s">
        <v>30</v>
      </c>
      <c r="R768" s="4">
        <v>7.6860000000000003E-4</v>
      </c>
      <c r="S768" s="4">
        <v>5.8359999999999998E-4</v>
      </c>
      <c r="T768" s="4">
        <v>1.91</v>
      </c>
    </row>
    <row r="769" spans="1:30" x14ac:dyDescent="0.2">
      <c r="A769" s="3" t="s">
        <v>30</v>
      </c>
      <c r="B769" s="3" t="s">
        <v>31</v>
      </c>
      <c r="C769" s="3" t="s">
        <v>1667</v>
      </c>
      <c r="D769" s="3" t="s">
        <v>1668</v>
      </c>
      <c r="E769" s="3">
        <v>0</v>
      </c>
      <c r="F769" s="3">
        <v>21.391999999999999</v>
      </c>
      <c r="G769" s="3">
        <v>28</v>
      </c>
      <c r="H769" s="3">
        <v>9</v>
      </c>
      <c r="I769" s="3">
        <v>9</v>
      </c>
      <c r="J769" s="3">
        <v>11</v>
      </c>
      <c r="K769" s="3">
        <v>9</v>
      </c>
      <c r="L769" s="3">
        <v>341</v>
      </c>
      <c r="M769" s="3">
        <v>38.4</v>
      </c>
      <c r="N769" s="3">
        <v>5.27</v>
      </c>
      <c r="O769" s="3">
        <v>17.53</v>
      </c>
      <c r="P769" s="3">
        <v>9</v>
      </c>
      <c r="Q769" s="3" t="s">
        <v>1669</v>
      </c>
      <c r="R769" s="3" t="s">
        <v>35</v>
      </c>
      <c r="S769" s="3" t="s">
        <v>36</v>
      </c>
      <c r="T769" s="3" t="s">
        <v>1670</v>
      </c>
      <c r="U769" s="3" t="s">
        <v>1671</v>
      </c>
      <c r="V769" s="3" t="s">
        <v>1667</v>
      </c>
      <c r="W769" s="3" t="s">
        <v>1672</v>
      </c>
      <c r="X769" s="3" t="s">
        <v>1673</v>
      </c>
      <c r="Y769" s="3" t="s">
        <v>379</v>
      </c>
      <c r="Z769" s="3" t="s">
        <v>41</v>
      </c>
      <c r="AA769" s="3">
        <v>1</v>
      </c>
      <c r="AB769" s="3" t="s">
        <v>30</v>
      </c>
      <c r="AC769" s="3">
        <v>1</v>
      </c>
      <c r="AD769" s="3" t="s">
        <v>41</v>
      </c>
    </row>
    <row r="770" spans="1:30" hidden="1" outlineLevel="1" collapsed="1" x14ac:dyDescent="0.2">
      <c r="A770" t="s">
        <v>41</v>
      </c>
      <c r="B770" s="2" t="s">
        <v>43</v>
      </c>
      <c r="C770" s="2" t="s">
        <v>44</v>
      </c>
      <c r="D770" s="2" t="s">
        <v>29</v>
      </c>
      <c r="E770" s="2" t="s">
        <v>45</v>
      </c>
      <c r="F770" s="2" t="s">
        <v>46</v>
      </c>
      <c r="G770" s="2" t="s">
        <v>28</v>
      </c>
      <c r="H770" s="2" t="s">
        <v>47</v>
      </c>
      <c r="I770" s="2" t="s">
        <v>8</v>
      </c>
      <c r="J770" s="2" t="s">
        <v>9</v>
      </c>
      <c r="K770" s="2" t="s">
        <v>48</v>
      </c>
      <c r="L770" s="2" t="s">
        <v>49</v>
      </c>
      <c r="M770" s="2" t="s">
        <v>50</v>
      </c>
      <c r="N770" s="2" t="s">
        <v>51</v>
      </c>
      <c r="O770" s="2" t="s">
        <v>52</v>
      </c>
      <c r="P770" s="2" t="s">
        <v>27</v>
      </c>
      <c r="Q770" s="2" t="s">
        <v>53</v>
      </c>
      <c r="R770" s="2" t="s">
        <v>54</v>
      </c>
      <c r="S770" s="2" t="s">
        <v>55</v>
      </c>
      <c r="T770" s="2" t="s">
        <v>56</v>
      </c>
    </row>
    <row r="771" spans="1:30" hidden="1" outlineLevel="1" collapsed="1" x14ac:dyDescent="0.2">
      <c r="A771" t="s">
        <v>41</v>
      </c>
      <c r="B771" s="4" t="s">
        <v>30</v>
      </c>
      <c r="C771" s="4" t="s">
        <v>1674</v>
      </c>
      <c r="D771" s="4" t="s">
        <v>1675</v>
      </c>
      <c r="E771" s="4">
        <v>9.1301899999999998E-3</v>
      </c>
      <c r="F771" s="4">
        <v>9.4156000000000003E-4</v>
      </c>
      <c r="G771" s="4">
        <v>1</v>
      </c>
      <c r="H771" s="4">
        <v>1</v>
      </c>
      <c r="I771" s="4">
        <v>1</v>
      </c>
      <c r="J771" s="4">
        <v>2</v>
      </c>
      <c r="K771" s="4" t="s">
        <v>1667</v>
      </c>
      <c r="L771" s="4" t="s">
        <v>1676</v>
      </c>
      <c r="M771" s="4" t="s">
        <v>41</v>
      </c>
      <c r="N771" s="4">
        <v>1</v>
      </c>
      <c r="O771" s="4">
        <v>2208.0601200000001</v>
      </c>
      <c r="P771" s="4" t="s">
        <v>30</v>
      </c>
      <c r="Q771" s="4" t="s">
        <v>30</v>
      </c>
      <c r="R771" s="4">
        <v>7.6860000000000003E-4</v>
      </c>
      <c r="S771" s="4">
        <v>5.3099999999999996E-3</v>
      </c>
      <c r="T771" s="4">
        <v>3.41</v>
      </c>
    </row>
    <row r="772" spans="1:30" hidden="1" outlineLevel="1" collapsed="1" x14ac:dyDescent="0.2">
      <c r="A772" t="s">
        <v>41</v>
      </c>
      <c r="B772" s="4" t="s">
        <v>30</v>
      </c>
      <c r="C772" s="4" t="s">
        <v>1677</v>
      </c>
      <c r="D772" s="4" t="s">
        <v>755</v>
      </c>
      <c r="E772" s="4">
        <v>2.92304E-3</v>
      </c>
      <c r="F772" s="4">
        <v>9.4156000000000003E-4</v>
      </c>
      <c r="G772" s="4">
        <v>1</v>
      </c>
      <c r="H772" s="4">
        <v>1</v>
      </c>
      <c r="I772" s="4">
        <v>1</v>
      </c>
      <c r="J772" s="4">
        <v>1</v>
      </c>
      <c r="K772" s="4" t="s">
        <v>1667</v>
      </c>
      <c r="L772" s="4" t="s">
        <v>1678</v>
      </c>
      <c r="M772" s="4" t="s">
        <v>41</v>
      </c>
      <c r="N772" s="4">
        <v>0</v>
      </c>
      <c r="O772" s="4">
        <v>1471.6117999999999</v>
      </c>
      <c r="P772" s="4" t="s">
        <v>30</v>
      </c>
      <c r="Q772" s="4" t="s">
        <v>30</v>
      </c>
      <c r="R772" s="4">
        <v>7.6860000000000003E-4</v>
      </c>
      <c r="S772" s="4">
        <v>1.5430000000000001E-3</v>
      </c>
      <c r="T772" s="4">
        <v>2.14</v>
      </c>
    </row>
    <row r="773" spans="1:30" hidden="1" outlineLevel="1" collapsed="1" x14ac:dyDescent="0.2">
      <c r="A773" t="s">
        <v>41</v>
      </c>
      <c r="B773" s="4" t="s">
        <v>30</v>
      </c>
      <c r="C773" s="4" t="s">
        <v>1679</v>
      </c>
      <c r="D773" s="4" t="s">
        <v>41</v>
      </c>
      <c r="E773" s="4">
        <v>4.3118200000000003E-5</v>
      </c>
      <c r="F773" s="4">
        <v>9.4156000000000003E-4</v>
      </c>
      <c r="G773" s="4">
        <v>1</v>
      </c>
      <c r="H773" s="4">
        <v>1</v>
      </c>
      <c r="I773" s="4">
        <v>1</v>
      </c>
      <c r="J773" s="4">
        <v>1</v>
      </c>
      <c r="K773" s="4" t="s">
        <v>1667</v>
      </c>
      <c r="L773" s="4" t="s">
        <v>1680</v>
      </c>
      <c r="M773" s="4" t="s">
        <v>41</v>
      </c>
      <c r="N773" s="4">
        <v>0</v>
      </c>
      <c r="O773" s="4">
        <v>1691.86862</v>
      </c>
      <c r="P773" s="4" t="s">
        <v>30</v>
      </c>
      <c r="Q773" s="4" t="s">
        <v>30</v>
      </c>
      <c r="R773" s="4">
        <v>7.6860000000000003E-4</v>
      </c>
      <c r="S773" s="4">
        <v>1.5849999999999999E-5</v>
      </c>
      <c r="T773" s="4">
        <v>3.08</v>
      </c>
    </row>
    <row r="774" spans="1:30" hidden="1" outlineLevel="1" collapsed="1" x14ac:dyDescent="0.2">
      <c r="A774" t="s">
        <v>41</v>
      </c>
      <c r="B774" s="4" t="s">
        <v>30</v>
      </c>
      <c r="C774" s="4" t="s">
        <v>1681</v>
      </c>
      <c r="D774" s="4" t="s">
        <v>41</v>
      </c>
      <c r="E774" s="4">
        <v>6.0545099999999998E-2</v>
      </c>
      <c r="F774" s="4">
        <v>3.95853E-3</v>
      </c>
      <c r="G774" s="4">
        <v>1</v>
      </c>
      <c r="H774" s="4">
        <v>1</v>
      </c>
      <c r="I774" s="4">
        <v>1</v>
      </c>
      <c r="J774" s="4">
        <v>1</v>
      </c>
      <c r="K774" s="4" t="s">
        <v>1667</v>
      </c>
      <c r="L774" s="4" t="s">
        <v>1682</v>
      </c>
      <c r="M774" s="4" t="s">
        <v>41</v>
      </c>
      <c r="N774" s="4">
        <v>1</v>
      </c>
      <c r="O774" s="4">
        <v>1397.70596</v>
      </c>
      <c r="P774" s="4" t="s">
        <v>30</v>
      </c>
      <c r="Q774" s="4" t="s">
        <v>30</v>
      </c>
      <c r="R774" s="4">
        <v>3.026E-3</v>
      </c>
      <c r="S774" s="4">
        <v>4.1419999999999998E-2</v>
      </c>
      <c r="T774" s="4">
        <v>1.55</v>
      </c>
    </row>
    <row r="775" spans="1:30" hidden="1" outlineLevel="1" collapsed="1" x14ac:dyDescent="0.2">
      <c r="A775" t="s">
        <v>41</v>
      </c>
      <c r="B775" s="4" t="s">
        <v>30</v>
      </c>
      <c r="C775" s="4" t="s">
        <v>1683</v>
      </c>
      <c r="D775" s="4" t="s">
        <v>91</v>
      </c>
      <c r="E775" s="4">
        <v>4.3245600000000002E-2</v>
      </c>
      <c r="F775" s="4">
        <v>2.21053E-3</v>
      </c>
      <c r="G775" s="4">
        <v>1</v>
      </c>
      <c r="H775" s="4">
        <v>1</v>
      </c>
      <c r="I775" s="4">
        <v>1</v>
      </c>
      <c r="J775" s="4">
        <v>1</v>
      </c>
      <c r="K775" s="4" t="s">
        <v>1667</v>
      </c>
      <c r="L775" s="4" t="s">
        <v>1684</v>
      </c>
      <c r="M775" s="4" t="s">
        <v>41</v>
      </c>
      <c r="N775" s="4">
        <v>1</v>
      </c>
      <c r="O775" s="4">
        <v>1429.674</v>
      </c>
      <c r="P775" s="4" t="s">
        <v>30</v>
      </c>
      <c r="Q775" s="4" t="s">
        <v>30</v>
      </c>
      <c r="R775" s="4">
        <v>1.714E-3</v>
      </c>
      <c r="S775" s="4">
        <v>2.869E-2</v>
      </c>
      <c r="T775" s="4">
        <v>1.86</v>
      </c>
    </row>
    <row r="776" spans="1:30" hidden="1" outlineLevel="1" collapsed="1" x14ac:dyDescent="0.2">
      <c r="A776" t="s">
        <v>41</v>
      </c>
      <c r="B776" s="4" t="s">
        <v>30</v>
      </c>
      <c r="C776" s="4" t="s">
        <v>1685</v>
      </c>
      <c r="D776" s="4" t="s">
        <v>41</v>
      </c>
      <c r="E776" s="4">
        <v>5.7000099999999998E-2</v>
      </c>
      <c r="F776" s="4">
        <v>3.95853E-3</v>
      </c>
      <c r="G776" s="4">
        <v>1</v>
      </c>
      <c r="H776" s="4">
        <v>1</v>
      </c>
      <c r="I776" s="4">
        <v>1</v>
      </c>
      <c r="J776" s="4">
        <v>1</v>
      </c>
      <c r="K776" s="4" t="s">
        <v>1667</v>
      </c>
      <c r="L776" s="4" t="s">
        <v>1686</v>
      </c>
      <c r="M776" s="4" t="s">
        <v>41</v>
      </c>
      <c r="N776" s="4">
        <v>0</v>
      </c>
      <c r="O776" s="4">
        <v>1057.6000300000001</v>
      </c>
      <c r="P776" s="4" t="s">
        <v>30</v>
      </c>
      <c r="Q776" s="4" t="s">
        <v>30</v>
      </c>
      <c r="R776" s="4">
        <v>3.026E-3</v>
      </c>
      <c r="S776" s="4">
        <v>3.8989999999999997E-2</v>
      </c>
      <c r="T776" s="4">
        <v>1.05</v>
      </c>
    </row>
    <row r="777" spans="1:30" hidden="1" outlineLevel="1" collapsed="1" x14ac:dyDescent="0.2">
      <c r="A777" t="s">
        <v>41</v>
      </c>
      <c r="B777" s="4" t="s">
        <v>30</v>
      </c>
      <c r="C777" s="4" t="s">
        <v>1687</v>
      </c>
      <c r="D777" s="4" t="s">
        <v>41</v>
      </c>
      <c r="E777" s="4">
        <v>5.5863799999999998E-2</v>
      </c>
      <c r="F777" s="4">
        <v>3.95853E-3</v>
      </c>
      <c r="G777" s="4">
        <v>1</v>
      </c>
      <c r="H777" s="4">
        <v>1</v>
      </c>
      <c r="I777" s="4">
        <v>1</v>
      </c>
      <c r="J777" s="4">
        <v>1</v>
      </c>
      <c r="K777" s="4" t="s">
        <v>1667</v>
      </c>
      <c r="L777" s="4" t="s">
        <v>1688</v>
      </c>
      <c r="M777" s="4" t="s">
        <v>41</v>
      </c>
      <c r="N777" s="4">
        <v>0</v>
      </c>
      <c r="O777" s="4">
        <v>1035.5469399999999</v>
      </c>
      <c r="P777" s="4" t="s">
        <v>30</v>
      </c>
      <c r="Q777" s="4" t="s">
        <v>30</v>
      </c>
      <c r="R777" s="4">
        <v>3.026E-3</v>
      </c>
      <c r="S777" s="4">
        <v>3.8089999999999999E-2</v>
      </c>
      <c r="T777" s="4">
        <v>1.25</v>
      </c>
    </row>
    <row r="778" spans="1:30" hidden="1" outlineLevel="1" collapsed="1" x14ac:dyDescent="0.2">
      <c r="A778" t="s">
        <v>41</v>
      </c>
      <c r="B778" s="4" t="s">
        <v>30</v>
      </c>
      <c r="C778" s="4" t="s">
        <v>1689</v>
      </c>
      <c r="D778" s="4" t="s">
        <v>41</v>
      </c>
      <c r="E778" s="4">
        <v>9.2410800000000006E-5</v>
      </c>
      <c r="F778" s="4">
        <v>9.4156000000000003E-4</v>
      </c>
      <c r="G778" s="4">
        <v>1</v>
      </c>
      <c r="H778" s="4">
        <v>1</v>
      </c>
      <c r="I778" s="4">
        <v>1</v>
      </c>
      <c r="J778" s="4">
        <v>1</v>
      </c>
      <c r="K778" s="4" t="s">
        <v>1667</v>
      </c>
      <c r="L778" s="4" t="s">
        <v>1690</v>
      </c>
      <c r="M778" s="4" t="s">
        <v>41</v>
      </c>
      <c r="N778" s="4">
        <v>1</v>
      </c>
      <c r="O778" s="4">
        <v>2091.9254000000001</v>
      </c>
      <c r="P778" s="4" t="s">
        <v>30</v>
      </c>
      <c r="Q778" s="4" t="s">
        <v>30</v>
      </c>
      <c r="R778" s="4">
        <v>7.6860000000000003E-4</v>
      </c>
      <c r="S778" s="4">
        <v>3.6279999999999998E-5</v>
      </c>
      <c r="T778" s="4">
        <v>3.9</v>
      </c>
    </row>
    <row r="779" spans="1:30" hidden="1" outlineLevel="1" collapsed="1" x14ac:dyDescent="0.2">
      <c r="A779" t="s">
        <v>41</v>
      </c>
      <c r="B779" s="4" t="s">
        <v>30</v>
      </c>
      <c r="C779" s="4" t="s">
        <v>1691</v>
      </c>
      <c r="D779" s="4" t="s">
        <v>41</v>
      </c>
      <c r="E779" s="4">
        <v>7.0130200000000004E-2</v>
      </c>
      <c r="F779" s="4">
        <v>4.8908199999999997E-3</v>
      </c>
      <c r="G779" s="4">
        <v>1</v>
      </c>
      <c r="H779" s="4">
        <v>1</v>
      </c>
      <c r="I779" s="4">
        <v>1</v>
      </c>
      <c r="J779" s="4">
        <v>2</v>
      </c>
      <c r="K779" s="4" t="s">
        <v>1667</v>
      </c>
      <c r="L779" s="4" t="s">
        <v>1692</v>
      </c>
      <c r="M779" s="4" t="s">
        <v>41</v>
      </c>
      <c r="N779" s="4">
        <v>2</v>
      </c>
      <c r="O779" s="4">
        <v>1640.84247</v>
      </c>
      <c r="P779" s="4" t="s">
        <v>30</v>
      </c>
      <c r="Q779" s="4" t="s">
        <v>30</v>
      </c>
      <c r="R779" s="4">
        <v>3.7160000000000001E-3</v>
      </c>
      <c r="S779" s="4">
        <v>4.8800000000000003E-2</v>
      </c>
      <c r="T779" s="4">
        <v>2.36</v>
      </c>
    </row>
    <row r="780" spans="1:30" x14ac:dyDescent="0.2">
      <c r="A780" s="3" t="s">
        <v>30</v>
      </c>
      <c r="B780" s="3" t="s">
        <v>31</v>
      </c>
      <c r="C780" s="3" t="s">
        <v>1693</v>
      </c>
      <c r="D780" s="3" t="s">
        <v>1694</v>
      </c>
      <c r="E780" s="3">
        <v>0</v>
      </c>
      <c r="F780" s="3">
        <v>21.032</v>
      </c>
      <c r="G780" s="3">
        <v>21</v>
      </c>
      <c r="H780" s="3">
        <v>7</v>
      </c>
      <c r="I780" s="3">
        <v>7</v>
      </c>
      <c r="J780" s="3">
        <v>16</v>
      </c>
      <c r="K780" s="3">
        <v>7</v>
      </c>
      <c r="L780" s="3">
        <v>238</v>
      </c>
      <c r="M780" s="3">
        <v>27</v>
      </c>
      <c r="N780" s="3">
        <v>4.5999999999999996</v>
      </c>
      <c r="O780" s="3">
        <v>24.22</v>
      </c>
      <c r="P780" s="3">
        <v>7</v>
      </c>
      <c r="Q780" s="3" t="s">
        <v>913</v>
      </c>
      <c r="R780" s="3" t="s">
        <v>35</v>
      </c>
      <c r="S780" s="3" t="s">
        <v>41</v>
      </c>
      <c r="T780" s="3" t="s">
        <v>41</v>
      </c>
      <c r="U780" s="3" t="s">
        <v>1695</v>
      </c>
      <c r="V780" s="3" t="s">
        <v>1693</v>
      </c>
      <c r="W780" s="3" t="s">
        <v>1696</v>
      </c>
      <c r="X780" s="3" t="s">
        <v>1697</v>
      </c>
      <c r="Y780" s="3" t="s">
        <v>41</v>
      </c>
      <c r="Z780" s="3" t="s">
        <v>41</v>
      </c>
      <c r="AA780" s="3">
        <v>0</v>
      </c>
      <c r="AB780" s="3" t="s">
        <v>30</v>
      </c>
      <c r="AC780" s="3">
        <v>1</v>
      </c>
      <c r="AD780" s="3" t="s">
        <v>41</v>
      </c>
    </row>
    <row r="781" spans="1:30" hidden="1" outlineLevel="1" collapsed="1" x14ac:dyDescent="0.2">
      <c r="A781" t="s">
        <v>41</v>
      </c>
      <c r="B781" s="2" t="s">
        <v>43</v>
      </c>
      <c r="C781" s="2" t="s">
        <v>44</v>
      </c>
      <c r="D781" s="2" t="s">
        <v>29</v>
      </c>
      <c r="E781" s="2" t="s">
        <v>45</v>
      </c>
      <c r="F781" s="2" t="s">
        <v>46</v>
      </c>
      <c r="G781" s="2" t="s">
        <v>28</v>
      </c>
      <c r="H781" s="2" t="s">
        <v>47</v>
      </c>
      <c r="I781" s="2" t="s">
        <v>8</v>
      </c>
      <c r="J781" s="2" t="s">
        <v>9</v>
      </c>
      <c r="K781" s="2" t="s">
        <v>48</v>
      </c>
      <c r="L781" s="2" t="s">
        <v>49</v>
      </c>
      <c r="M781" s="2" t="s">
        <v>50</v>
      </c>
      <c r="N781" s="2" t="s">
        <v>51</v>
      </c>
      <c r="O781" s="2" t="s">
        <v>52</v>
      </c>
      <c r="P781" s="2" t="s">
        <v>27</v>
      </c>
      <c r="Q781" s="2" t="s">
        <v>53</v>
      </c>
      <c r="R781" s="2" t="s">
        <v>54</v>
      </c>
      <c r="S781" s="2" t="s">
        <v>55</v>
      </c>
      <c r="T781" s="2" t="s">
        <v>56</v>
      </c>
    </row>
    <row r="782" spans="1:30" hidden="1" outlineLevel="1" collapsed="1" x14ac:dyDescent="0.2">
      <c r="A782" t="s">
        <v>41</v>
      </c>
      <c r="B782" s="4" t="s">
        <v>30</v>
      </c>
      <c r="C782" s="4" t="s">
        <v>1698</v>
      </c>
      <c r="D782" s="4" t="s">
        <v>41</v>
      </c>
      <c r="E782" s="4">
        <v>4.5034400000000002E-2</v>
      </c>
      <c r="F782" s="4">
        <v>2.21053E-3</v>
      </c>
      <c r="G782" s="4">
        <v>1</v>
      </c>
      <c r="H782" s="4">
        <v>1</v>
      </c>
      <c r="I782" s="4">
        <v>1</v>
      </c>
      <c r="J782" s="4">
        <v>1</v>
      </c>
      <c r="K782" s="4" t="s">
        <v>1693</v>
      </c>
      <c r="L782" s="4" t="s">
        <v>1699</v>
      </c>
      <c r="M782" s="4" t="s">
        <v>41</v>
      </c>
      <c r="N782" s="4">
        <v>0</v>
      </c>
      <c r="O782" s="4">
        <v>1267.5800899999999</v>
      </c>
      <c r="P782" s="4" t="s">
        <v>30</v>
      </c>
      <c r="Q782" s="4" t="s">
        <v>30</v>
      </c>
      <c r="R782" s="4">
        <v>1.714E-3</v>
      </c>
      <c r="S782" s="4">
        <v>3.015E-2</v>
      </c>
      <c r="T782" s="4">
        <v>1.83</v>
      </c>
    </row>
    <row r="783" spans="1:30" hidden="1" outlineLevel="1" collapsed="1" x14ac:dyDescent="0.2">
      <c r="A783" t="s">
        <v>41</v>
      </c>
      <c r="B783" s="4" t="s">
        <v>30</v>
      </c>
      <c r="C783" s="4" t="s">
        <v>1700</v>
      </c>
      <c r="D783" s="4" t="s">
        <v>41</v>
      </c>
      <c r="E783" s="4">
        <v>5.4586399999999998E-3</v>
      </c>
      <c r="F783" s="4">
        <v>9.4156000000000003E-4</v>
      </c>
      <c r="G783" s="4">
        <v>1</v>
      </c>
      <c r="H783" s="4">
        <v>1</v>
      </c>
      <c r="I783" s="4">
        <v>1</v>
      </c>
      <c r="J783" s="4">
        <v>2</v>
      </c>
      <c r="K783" s="4" t="s">
        <v>1693</v>
      </c>
      <c r="L783" s="4" t="s">
        <v>1701</v>
      </c>
      <c r="M783" s="4" t="s">
        <v>41</v>
      </c>
      <c r="N783" s="4">
        <v>2</v>
      </c>
      <c r="O783" s="4">
        <v>2137.0771500000001</v>
      </c>
      <c r="P783" s="4" t="s">
        <v>30</v>
      </c>
      <c r="Q783" s="4" t="s">
        <v>30</v>
      </c>
      <c r="R783" s="4">
        <v>7.6860000000000003E-4</v>
      </c>
      <c r="S783" s="4">
        <v>3.0379999999999999E-3</v>
      </c>
      <c r="T783" s="4">
        <v>2.2200000000000002</v>
      </c>
    </row>
    <row r="784" spans="1:30" hidden="1" outlineLevel="1" collapsed="1" x14ac:dyDescent="0.2">
      <c r="A784" t="s">
        <v>41</v>
      </c>
      <c r="B784" s="4" t="s">
        <v>30</v>
      </c>
      <c r="C784" s="4" t="s">
        <v>1702</v>
      </c>
      <c r="D784" s="4" t="s">
        <v>41</v>
      </c>
      <c r="E784" s="4">
        <v>6.8454800000000001E-3</v>
      </c>
      <c r="F784" s="4">
        <v>9.4156000000000003E-4</v>
      </c>
      <c r="G784" s="4">
        <v>1</v>
      </c>
      <c r="H784" s="4">
        <v>1</v>
      </c>
      <c r="I784" s="4">
        <v>1</v>
      </c>
      <c r="J784" s="4">
        <v>1</v>
      </c>
      <c r="K784" s="4" t="s">
        <v>1693</v>
      </c>
      <c r="L784" s="4" t="s">
        <v>1703</v>
      </c>
      <c r="M784" s="4" t="s">
        <v>41</v>
      </c>
      <c r="N784" s="4">
        <v>0</v>
      </c>
      <c r="O784" s="4">
        <v>829.50295000000006</v>
      </c>
      <c r="P784" s="4" t="s">
        <v>30</v>
      </c>
      <c r="Q784" s="4" t="s">
        <v>30</v>
      </c>
      <c r="R784" s="4">
        <v>7.6860000000000003E-4</v>
      </c>
      <c r="S784" s="4">
        <v>3.8660000000000001E-3</v>
      </c>
      <c r="T784" s="4">
        <v>1.51</v>
      </c>
    </row>
    <row r="785" spans="1:30" hidden="1" outlineLevel="1" collapsed="1" x14ac:dyDescent="0.2">
      <c r="A785" t="s">
        <v>41</v>
      </c>
      <c r="B785" s="4" t="s">
        <v>30</v>
      </c>
      <c r="C785" s="4" t="s">
        <v>1704</v>
      </c>
      <c r="D785" s="4" t="s">
        <v>41</v>
      </c>
      <c r="E785" s="4">
        <v>2.46204E-3</v>
      </c>
      <c r="F785" s="4">
        <v>9.4156000000000003E-4</v>
      </c>
      <c r="G785" s="4">
        <v>1</v>
      </c>
      <c r="H785" s="4">
        <v>1</v>
      </c>
      <c r="I785" s="4">
        <v>1</v>
      </c>
      <c r="J785" s="4">
        <v>1</v>
      </c>
      <c r="K785" s="4" t="s">
        <v>1693</v>
      </c>
      <c r="L785" s="4" t="s">
        <v>1705</v>
      </c>
      <c r="M785" s="4" t="s">
        <v>41</v>
      </c>
      <c r="N785" s="4">
        <v>2</v>
      </c>
      <c r="O785" s="4">
        <v>1197.7677699999999</v>
      </c>
      <c r="P785" s="4" t="s">
        <v>30</v>
      </c>
      <c r="Q785" s="4" t="s">
        <v>30</v>
      </c>
      <c r="R785" s="4">
        <v>7.6860000000000003E-4</v>
      </c>
      <c r="S785" s="4">
        <v>1.279E-3</v>
      </c>
      <c r="T785" s="4">
        <v>1.73</v>
      </c>
    </row>
    <row r="786" spans="1:30" hidden="1" outlineLevel="1" collapsed="1" x14ac:dyDescent="0.2">
      <c r="A786" t="s">
        <v>41</v>
      </c>
      <c r="B786" s="4" t="s">
        <v>30</v>
      </c>
      <c r="C786" s="4" t="s">
        <v>1706</v>
      </c>
      <c r="D786" s="4" t="s">
        <v>41</v>
      </c>
      <c r="E786" s="4">
        <v>1.3455100000000001E-3</v>
      </c>
      <c r="F786" s="4">
        <v>9.4156000000000003E-4</v>
      </c>
      <c r="G786" s="4">
        <v>1</v>
      </c>
      <c r="H786" s="4">
        <v>1</v>
      </c>
      <c r="I786" s="4">
        <v>1</v>
      </c>
      <c r="J786" s="4">
        <v>9</v>
      </c>
      <c r="K786" s="4" t="s">
        <v>1693</v>
      </c>
      <c r="L786" s="4" t="s">
        <v>1707</v>
      </c>
      <c r="M786" s="4" t="s">
        <v>41</v>
      </c>
      <c r="N786" s="4">
        <v>1</v>
      </c>
      <c r="O786" s="4">
        <v>1601.7877900000001</v>
      </c>
      <c r="P786" s="4" t="s">
        <v>30</v>
      </c>
      <c r="Q786" s="4" t="s">
        <v>30</v>
      </c>
      <c r="R786" s="4">
        <v>7.6860000000000003E-4</v>
      </c>
      <c r="S786" s="4">
        <v>6.6450000000000005E-4</v>
      </c>
      <c r="T786" s="4">
        <v>3.09</v>
      </c>
    </row>
    <row r="787" spans="1:30" hidden="1" outlineLevel="1" collapsed="1" x14ac:dyDescent="0.2">
      <c r="A787" t="s">
        <v>41</v>
      </c>
      <c r="B787" s="4" t="s">
        <v>30</v>
      </c>
      <c r="C787" s="4" t="s">
        <v>1708</v>
      </c>
      <c r="D787" s="4" t="s">
        <v>41</v>
      </c>
      <c r="E787" s="4">
        <v>7.0598900000000006E-2</v>
      </c>
      <c r="F787" s="4">
        <v>4.8908199999999997E-3</v>
      </c>
      <c r="G787" s="4">
        <v>1</v>
      </c>
      <c r="H787" s="4">
        <v>1</v>
      </c>
      <c r="I787" s="4">
        <v>1</v>
      </c>
      <c r="J787" s="4">
        <v>1</v>
      </c>
      <c r="K787" s="4" t="s">
        <v>1693</v>
      </c>
      <c r="L787" s="4" t="s">
        <v>1709</v>
      </c>
      <c r="M787" s="4" t="s">
        <v>41</v>
      </c>
      <c r="N787" s="4">
        <v>1</v>
      </c>
      <c r="O787" s="4">
        <v>1951.96073</v>
      </c>
      <c r="P787" s="4" t="s">
        <v>30</v>
      </c>
      <c r="Q787" s="4" t="s">
        <v>30</v>
      </c>
      <c r="R787" s="4">
        <v>3.7160000000000001E-3</v>
      </c>
      <c r="S787" s="4">
        <v>4.8959999999999997E-2</v>
      </c>
      <c r="T787" s="4">
        <v>1.43</v>
      </c>
    </row>
    <row r="788" spans="1:30" hidden="1" outlineLevel="1" collapsed="1" x14ac:dyDescent="0.2">
      <c r="A788" t="s">
        <v>41</v>
      </c>
      <c r="B788" s="4" t="s">
        <v>30</v>
      </c>
      <c r="C788" s="4" t="s">
        <v>1710</v>
      </c>
      <c r="D788" s="4" t="s">
        <v>41</v>
      </c>
      <c r="E788" s="4">
        <v>9.4984500000000005E-5</v>
      </c>
      <c r="F788" s="4">
        <v>9.4156000000000003E-4</v>
      </c>
      <c r="G788" s="4">
        <v>1</v>
      </c>
      <c r="H788" s="4">
        <v>1</v>
      </c>
      <c r="I788" s="4">
        <v>1</v>
      </c>
      <c r="J788" s="4">
        <v>1</v>
      </c>
      <c r="K788" s="4" t="s">
        <v>1693</v>
      </c>
      <c r="L788" s="4" t="s">
        <v>1711</v>
      </c>
      <c r="M788" s="4" t="s">
        <v>41</v>
      </c>
      <c r="N788" s="4">
        <v>0</v>
      </c>
      <c r="O788" s="4">
        <v>1331.64375</v>
      </c>
      <c r="P788" s="4" t="s">
        <v>30</v>
      </c>
      <c r="Q788" s="4" t="s">
        <v>30</v>
      </c>
      <c r="R788" s="4">
        <v>7.6860000000000003E-4</v>
      </c>
      <c r="S788" s="4">
        <v>3.735E-5</v>
      </c>
      <c r="T788" s="4">
        <v>2.61</v>
      </c>
    </row>
    <row r="789" spans="1:30" x14ac:dyDescent="0.2">
      <c r="A789" s="3" t="s">
        <v>30</v>
      </c>
      <c r="B789" s="3" t="s">
        <v>31</v>
      </c>
      <c r="C789" s="3" t="s">
        <v>1712</v>
      </c>
      <c r="D789" s="3" t="s">
        <v>1713</v>
      </c>
      <c r="E789" s="3">
        <v>0</v>
      </c>
      <c r="F789" s="3">
        <v>21.030999999999999</v>
      </c>
      <c r="G789" s="3">
        <v>7</v>
      </c>
      <c r="H789" s="3">
        <v>8</v>
      </c>
      <c r="I789" s="3">
        <v>8</v>
      </c>
      <c r="J789" s="3">
        <v>10</v>
      </c>
      <c r="K789" s="3">
        <v>7</v>
      </c>
      <c r="L789" s="3">
        <v>1755</v>
      </c>
      <c r="M789" s="3">
        <v>198.5</v>
      </c>
      <c r="N789" s="3">
        <v>8</v>
      </c>
      <c r="O789" s="3">
        <v>16.190000000000001</v>
      </c>
      <c r="P789" s="3">
        <v>8</v>
      </c>
      <c r="Q789" s="3" t="s">
        <v>1714</v>
      </c>
      <c r="R789" s="3" t="s">
        <v>35</v>
      </c>
      <c r="S789" s="3" t="s">
        <v>1062</v>
      </c>
      <c r="T789" s="3" t="s">
        <v>1715</v>
      </c>
      <c r="U789" s="3" t="s">
        <v>1716</v>
      </c>
      <c r="V789" s="3" t="s">
        <v>1712</v>
      </c>
      <c r="W789" s="3" t="s">
        <v>1717</v>
      </c>
      <c r="X789" s="3" t="s">
        <v>1718</v>
      </c>
      <c r="Y789" s="3" t="s">
        <v>41</v>
      </c>
      <c r="Z789" s="3" t="s">
        <v>41</v>
      </c>
      <c r="AA789" s="3">
        <v>0</v>
      </c>
      <c r="AB789" s="3" t="s">
        <v>30</v>
      </c>
      <c r="AC789" s="3">
        <v>1</v>
      </c>
      <c r="AD789" s="3" t="s">
        <v>41</v>
      </c>
    </row>
    <row r="790" spans="1:30" hidden="1" outlineLevel="1" collapsed="1" x14ac:dyDescent="0.2">
      <c r="A790" t="s">
        <v>41</v>
      </c>
      <c r="B790" s="2" t="s">
        <v>43</v>
      </c>
      <c r="C790" s="2" t="s">
        <v>44</v>
      </c>
      <c r="D790" s="2" t="s">
        <v>29</v>
      </c>
      <c r="E790" s="2" t="s">
        <v>45</v>
      </c>
      <c r="F790" s="2" t="s">
        <v>46</v>
      </c>
      <c r="G790" s="2" t="s">
        <v>28</v>
      </c>
      <c r="H790" s="2" t="s">
        <v>47</v>
      </c>
      <c r="I790" s="2" t="s">
        <v>8</v>
      </c>
      <c r="J790" s="2" t="s">
        <v>9</v>
      </c>
      <c r="K790" s="2" t="s">
        <v>48</v>
      </c>
      <c r="L790" s="2" t="s">
        <v>49</v>
      </c>
      <c r="M790" s="2" t="s">
        <v>50</v>
      </c>
      <c r="N790" s="2" t="s">
        <v>51</v>
      </c>
      <c r="O790" s="2" t="s">
        <v>52</v>
      </c>
      <c r="P790" s="2" t="s">
        <v>27</v>
      </c>
      <c r="Q790" s="2" t="s">
        <v>53</v>
      </c>
      <c r="R790" s="2" t="s">
        <v>54</v>
      </c>
      <c r="S790" s="2" t="s">
        <v>55</v>
      </c>
      <c r="T790" s="2" t="s">
        <v>56</v>
      </c>
    </row>
    <row r="791" spans="1:30" hidden="1" outlineLevel="1" collapsed="1" x14ac:dyDescent="0.2">
      <c r="A791" t="s">
        <v>41</v>
      </c>
      <c r="B791" s="4" t="s">
        <v>30</v>
      </c>
      <c r="C791" s="4" t="s">
        <v>1719</v>
      </c>
      <c r="D791" s="4" t="s">
        <v>41</v>
      </c>
      <c r="E791" s="4">
        <v>2.76355E-2</v>
      </c>
      <c r="F791" s="4">
        <v>1.57544E-3</v>
      </c>
      <c r="G791" s="4">
        <v>1</v>
      </c>
      <c r="H791" s="4">
        <v>41</v>
      </c>
      <c r="I791" s="4">
        <v>1</v>
      </c>
      <c r="J791" s="4">
        <v>1</v>
      </c>
      <c r="K791" s="4" t="s">
        <v>1712</v>
      </c>
      <c r="L791" s="4" t="s">
        <v>1720</v>
      </c>
      <c r="M791" s="4" t="s">
        <v>41</v>
      </c>
      <c r="N791" s="4">
        <v>0</v>
      </c>
      <c r="O791" s="4">
        <v>2074.9271899999999</v>
      </c>
      <c r="P791" s="4" t="s">
        <v>30</v>
      </c>
      <c r="Q791" s="4" t="s">
        <v>30</v>
      </c>
      <c r="R791" s="4">
        <v>1.245E-3</v>
      </c>
      <c r="S791" s="4">
        <v>1.7639999999999999E-2</v>
      </c>
      <c r="T791" s="4">
        <v>1.9</v>
      </c>
    </row>
    <row r="792" spans="1:30" hidden="1" outlineLevel="1" collapsed="1" x14ac:dyDescent="0.2">
      <c r="A792" t="s">
        <v>41</v>
      </c>
      <c r="B792" s="4" t="s">
        <v>30</v>
      </c>
      <c r="C792" s="4" t="s">
        <v>1721</v>
      </c>
      <c r="D792" s="4" t="s">
        <v>41</v>
      </c>
      <c r="E792" s="4">
        <v>7.7147499999999998E-4</v>
      </c>
      <c r="F792" s="4">
        <v>9.4156000000000003E-4</v>
      </c>
      <c r="G792" s="4">
        <v>1</v>
      </c>
      <c r="H792" s="4">
        <v>28</v>
      </c>
      <c r="I792" s="4">
        <v>1</v>
      </c>
      <c r="J792" s="4">
        <v>2</v>
      </c>
      <c r="K792" s="4" t="s">
        <v>1712</v>
      </c>
      <c r="L792" s="4" t="s">
        <v>1722</v>
      </c>
      <c r="M792" s="4" t="s">
        <v>41</v>
      </c>
      <c r="N792" s="4">
        <v>1</v>
      </c>
      <c r="O792" s="4">
        <v>2012.9519499999999</v>
      </c>
      <c r="P792" s="4" t="s">
        <v>30</v>
      </c>
      <c r="Q792" s="4" t="s">
        <v>30</v>
      </c>
      <c r="R792" s="4">
        <v>7.6860000000000003E-4</v>
      </c>
      <c r="S792" s="4">
        <v>3.615E-4</v>
      </c>
      <c r="T792" s="4">
        <v>3.06</v>
      </c>
    </row>
    <row r="793" spans="1:30" hidden="1" outlineLevel="1" collapsed="1" x14ac:dyDescent="0.2">
      <c r="A793" t="s">
        <v>41</v>
      </c>
      <c r="B793" s="4" t="s">
        <v>30</v>
      </c>
      <c r="C793" s="4" t="s">
        <v>1723</v>
      </c>
      <c r="D793" s="4" t="s">
        <v>1724</v>
      </c>
      <c r="E793" s="4">
        <v>2.92304E-3</v>
      </c>
      <c r="F793" s="4">
        <v>9.4156000000000003E-4</v>
      </c>
      <c r="G793" s="4">
        <v>1</v>
      </c>
      <c r="H793" s="4">
        <v>22</v>
      </c>
      <c r="I793" s="4">
        <v>1</v>
      </c>
      <c r="J793" s="4">
        <v>1</v>
      </c>
      <c r="K793" s="4" t="s">
        <v>1712</v>
      </c>
      <c r="L793" s="4" t="s">
        <v>1725</v>
      </c>
      <c r="M793" s="4" t="s">
        <v>41</v>
      </c>
      <c r="N793" s="4">
        <v>1</v>
      </c>
      <c r="O793" s="4">
        <v>2416.0932699999998</v>
      </c>
      <c r="P793" s="4" t="s">
        <v>30</v>
      </c>
      <c r="Q793" s="4" t="s">
        <v>30</v>
      </c>
      <c r="R793" s="4">
        <v>7.6860000000000003E-4</v>
      </c>
      <c r="S793" s="4">
        <v>1.5330000000000001E-3</v>
      </c>
      <c r="T793" s="4">
        <v>3.02</v>
      </c>
    </row>
    <row r="794" spans="1:30" hidden="1" outlineLevel="1" collapsed="1" x14ac:dyDescent="0.2">
      <c r="A794" t="s">
        <v>41</v>
      </c>
      <c r="B794" s="4" t="s">
        <v>30</v>
      </c>
      <c r="C794" s="4" t="s">
        <v>1726</v>
      </c>
      <c r="D794" s="4" t="s">
        <v>1724</v>
      </c>
      <c r="E794" s="4">
        <v>6.0141E-2</v>
      </c>
      <c r="F794" s="4">
        <v>3.95853E-3</v>
      </c>
      <c r="G794" s="4">
        <v>1</v>
      </c>
      <c r="H794" s="4">
        <v>22</v>
      </c>
      <c r="I794" s="4">
        <v>1</v>
      </c>
      <c r="J794" s="4">
        <v>1</v>
      </c>
      <c r="K794" s="4" t="s">
        <v>1712</v>
      </c>
      <c r="L794" s="4" t="s">
        <v>1727</v>
      </c>
      <c r="M794" s="4" t="s">
        <v>41</v>
      </c>
      <c r="N794" s="4">
        <v>2</v>
      </c>
      <c r="O794" s="4">
        <v>2803.3050600000001</v>
      </c>
      <c r="P794" s="4" t="s">
        <v>30</v>
      </c>
      <c r="Q794" s="4" t="s">
        <v>30</v>
      </c>
      <c r="R794" s="4">
        <v>3.026E-3</v>
      </c>
      <c r="S794" s="4">
        <v>4.1239999999999999E-2</v>
      </c>
      <c r="T794" s="4">
        <v>1.78</v>
      </c>
    </row>
    <row r="795" spans="1:30" hidden="1" outlineLevel="1" collapsed="1" x14ac:dyDescent="0.2">
      <c r="A795" t="s">
        <v>41</v>
      </c>
      <c r="B795" s="4" t="s">
        <v>30</v>
      </c>
      <c r="C795" s="4" t="s">
        <v>1728</v>
      </c>
      <c r="D795" s="4" t="s">
        <v>41</v>
      </c>
      <c r="E795" s="4">
        <v>2.6010500000000002E-3</v>
      </c>
      <c r="F795" s="4">
        <v>9.4156000000000003E-4</v>
      </c>
      <c r="G795" s="4">
        <v>2</v>
      </c>
      <c r="H795" s="4">
        <v>39</v>
      </c>
      <c r="I795" s="4">
        <v>1</v>
      </c>
      <c r="J795" s="4">
        <v>2</v>
      </c>
      <c r="K795" s="4" t="s">
        <v>1729</v>
      </c>
      <c r="L795" s="4" t="s">
        <v>1730</v>
      </c>
      <c r="M795" s="4" t="s">
        <v>41</v>
      </c>
      <c r="N795" s="4">
        <v>0</v>
      </c>
      <c r="O795" s="4">
        <v>1167.6269199999999</v>
      </c>
      <c r="P795" s="4" t="s">
        <v>30</v>
      </c>
      <c r="Q795" s="4" t="s">
        <v>30</v>
      </c>
      <c r="R795" s="4">
        <v>7.6860000000000003E-4</v>
      </c>
      <c r="S795" s="4">
        <v>1.3569999999999999E-3</v>
      </c>
      <c r="T795" s="4">
        <v>2.0099999999999998</v>
      </c>
    </row>
    <row r="796" spans="1:30" hidden="1" outlineLevel="1" collapsed="1" x14ac:dyDescent="0.2">
      <c r="A796" t="s">
        <v>41</v>
      </c>
      <c r="B796" s="4" t="s">
        <v>30</v>
      </c>
      <c r="C796" s="4" t="s">
        <v>1731</v>
      </c>
      <c r="D796" s="4" t="s">
        <v>41</v>
      </c>
      <c r="E796" s="4">
        <v>8.2243300000000005E-2</v>
      </c>
      <c r="F796" s="4">
        <v>5.41684E-3</v>
      </c>
      <c r="G796" s="4">
        <v>1</v>
      </c>
      <c r="H796" s="4">
        <v>22</v>
      </c>
      <c r="I796" s="4">
        <v>1</v>
      </c>
      <c r="J796" s="4">
        <v>1</v>
      </c>
      <c r="K796" s="4" t="s">
        <v>1712</v>
      </c>
      <c r="L796" s="4" t="s">
        <v>1732</v>
      </c>
      <c r="M796" s="4" t="s">
        <v>41</v>
      </c>
      <c r="N796" s="4">
        <v>1</v>
      </c>
      <c r="O796" s="4">
        <v>2722.4270999999999</v>
      </c>
      <c r="P796" s="4" t="s">
        <v>30</v>
      </c>
      <c r="Q796" s="4" t="s">
        <v>30</v>
      </c>
      <c r="R796" s="4">
        <v>4.1079999999999997E-3</v>
      </c>
      <c r="S796" s="4">
        <v>5.8220000000000001E-2</v>
      </c>
      <c r="T796" s="4">
        <v>2.06</v>
      </c>
    </row>
    <row r="797" spans="1:30" hidden="1" outlineLevel="1" collapsed="1" x14ac:dyDescent="0.2">
      <c r="A797" t="s">
        <v>41</v>
      </c>
      <c r="B797" s="4" t="s">
        <v>30</v>
      </c>
      <c r="C797" s="4" t="s">
        <v>1733</v>
      </c>
      <c r="D797" s="4" t="s">
        <v>41</v>
      </c>
      <c r="E797" s="4">
        <v>1.16482E-3</v>
      </c>
      <c r="F797" s="4">
        <v>9.4156000000000003E-4</v>
      </c>
      <c r="G797" s="4">
        <v>1</v>
      </c>
      <c r="H797" s="4">
        <v>30</v>
      </c>
      <c r="I797" s="4">
        <v>1</v>
      </c>
      <c r="J797" s="4">
        <v>1</v>
      </c>
      <c r="K797" s="4" t="s">
        <v>1712</v>
      </c>
      <c r="L797" s="4" t="s">
        <v>1734</v>
      </c>
      <c r="M797" s="4" t="s">
        <v>41</v>
      </c>
      <c r="N797" s="4">
        <v>1</v>
      </c>
      <c r="O797" s="4">
        <v>1519.7598399999999</v>
      </c>
      <c r="P797" s="4" t="s">
        <v>30</v>
      </c>
      <c r="Q797" s="4" t="s">
        <v>30</v>
      </c>
      <c r="R797" s="4">
        <v>7.6860000000000003E-4</v>
      </c>
      <c r="S797" s="4">
        <v>5.6479999999999996E-4</v>
      </c>
      <c r="T797" s="4">
        <v>2.2999999999999998</v>
      </c>
    </row>
    <row r="798" spans="1:30" hidden="1" outlineLevel="1" collapsed="1" x14ac:dyDescent="0.2">
      <c r="A798" t="s">
        <v>41</v>
      </c>
      <c r="B798" s="4" t="s">
        <v>30</v>
      </c>
      <c r="C798" s="4" t="s">
        <v>1735</v>
      </c>
      <c r="D798" s="4" t="s">
        <v>41</v>
      </c>
      <c r="E798" s="4">
        <v>9.2000399999999996E-2</v>
      </c>
      <c r="F798" s="4">
        <v>8.0658499999999994E-3</v>
      </c>
      <c r="G798" s="4">
        <v>1</v>
      </c>
      <c r="H798" s="4">
        <v>30</v>
      </c>
      <c r="I798" s="4">
        <v>1</v>
      </c>
      <c r="J798" s="4">
        <v>1</v>
      </c>
      <c r="K798" s="4" t="s">
        <v>1712</v>
      </c>
      <c r="L798" s="4" t="s">
        <v>1736</v>
      </c>
      <c r="M798" s="4" t="s">
        <v>41</v>
      </c>
      <c r="N798" s="4">
        <v>0</v>
      </c>
      <c r="O798" s="4">
        <v>1451.77404</v>
      </c>
      <c r="P798" s="4" t="s">
        <v>30</v>
      </c>
      <c r="Q798" s="4" t="s">
        <v>30</v>
      </c>
      <c r="R798" s="4">
        <v>6.1000000000000004E-3</v>
      </c>
      <c r="S798" s="4">
        <v>6.5540000000000001E-2</v>
      </c>
      <c r="T798" s="4">
        <v>1.73</v>
      </c>
    </row>
    <row r="799" spans="1:30" x14ac:dyDescent="0.2">
      <c r="A799" s="3" t="s">
        <v>30</v>
      </c>
      <c r="B799" s="3" t="s">
        <v>31</v>
      </c>
      <c r="C799" s="3" t="s">
        <v>1737</v>
      </c>
      <c r="D799" s="3" t="s">
        <v>1738</v>
      </c>
      <c r="E799" s="3">
        <v>0</v>
      </c>
      <c r="F799" s="3">
        <v>20.596</v>
      </c>
      <c r="G799" s="3">
        <v>7</v>
      </c>
      <c r="H799" s="3">
        <v>8</v>
      </c>
      <c r="I799" s="3">
        <v>8</v>
      </c>
      <c r="J799" s="3">
        <v>8</v>
      </c>
      <c r="K799" s="3">
        <v>7</v>
      </c>
      <c r="L799" s="3">
        <v>1664</v>
      </c>
      <c r="M799" s="3">
        <v>186.3</v>
      </c>
      <c r="N799" s="3">
        <v>7.08</v>
      </c>
      <c r="O799" s="3">
        <v>12.41</v>
      </c>
      <c r="P799" s="3">
        <v>8</v>
      </c>
      <c r="Q799" s="3" t="s">
        <v>1422</v>
      </c>
      <c r="R799" s="3" t="s">
        <v>1739</v>
      </c>
      <c r="S799" s="3" t="s">
        <v>1062</v>
      </c>
      <c r="T799" s="3" t="s">
        <v>1740</v>
      </c>
      <c r="U799" s="3" t="s">
        <v>1741</v>
      </c>
      <c r="V799" s="3" t="s">
        <v>1737</v>
      </c>
      <c r="W799" s="3" t="s">
        <v>1742</v>
      </c>
      <c r="X799" s="3" t="s">
        <v>1743</v>
      </c>
      <c r="Y799" s="3" t="s">
        <v>1744</v>
      </c>
      <c r="Z799" s="3" t="s">
        <v>1745</v>
      </c>
      <c r="AA799" s="3">
        <v>3</v>
      </c>
      <c r="AB799" s="3" t="s">
        <v>30</v>
      </c>
      <c r="AC799" s="3">
        <v>1</v>
      </c>
      <c r="AD799" s="3" t="s">
        <v>41</v>
      </c>
    </row>
    <row r="800" spans="1:30" hidden="1" outlineLevel="1" collapsed="1" x14ac:dyDescent="0.2">
      <c r="A800" t="s">
        <v>41</v>
      </c>
      <c r="B800" s="2" t="s">
        <v>43</v>
      </c>
      <c r="C800" s="2" t="s">
        <v>44</v>
      </c>
      <c r="D800" s="2" t="s">
        <v>29</v>
      </c>
      <c r="E800" s="2" t="s">
        <v>45</v>
      </c>
      <c r="F800" s="2" t="s">
        <v>46</v>
      </c>
      <c r="G800" s="2" t="s">
        <v>28</v>
      </c>
      <c r="H800" s="2" t="s">
        <v>47</v>
      </c>
      <c r="I800" s="2" t="s">
        <v>8</v>
      </c>
      <c r="J800" s="2" t="s">
        <v>9</v>
      </c>
      <c r="K800" s="2" t="s">
        <v>48</v>
      </c>
      <c r="L800" s="2" t="s">
        <v>49</v>
      </c>
      <c r="M800" s="2" t="s">
        <v>50</v>
      </c>
      <c r="N800" s="2" t="s">
        <v>51</v>
      </c>
      <c r="O800" s="2" t="s">
        <v>52</v>
      </c>
      <c r="P800" s="2" t="s">
        <v>27</v>
      </c>
      <c r="Q800" s="2" t="s">
        <v>53</v>
      </c>
      <c r="R800" s="2" t="s">
        <v>54</v>
      </c>
      <c r="S800" s="2" t="s">
        <v>55</v>
      </c>
      <c r="T800" s="2" t="s">
        <v>56</v>
      </c>
    </row>
    <row r="801" spans="1:30" hidden="1" outlineLevel="1" collapsed="1" x14ac:dyDescent="0.2">
      <c r="A801" t="s">
        <v>41</v>
      </c>
      <c r="B801" s="4" t="s">
        <v>30</v>
      </c>
      <c r="C801" s="4" t="s">
        <v>1746</v>
      </c>
      <c r="D801" s="4" t="s">
        <v>41</v>
      </c>
      <c r="E801" s="4">
        <v>1.7981400000000002E-2</v>
      </c>
      <c r="F801" s="4">
        <v>9.4156000000000003E-4</v>
      </c>
      <c r="G801" s="4">
        <v>1</v>
      </c>
      <c r="H801" s="4">
        <v>1</v>
      </c>
      <c r="I801" s="4">
        <v>1</v>
      </c>
      <c r="J801" s="4">
        <v>1</v>
      </c>
      <c r="K801" s="4" t="s">
        <v>1737</v>
      </c>
      <c r="L801" s="4" t="s">
        <v>1747</v>
      </c>
      <c r="M801" s="4" t="s">
        <v>41</v>
      </c>
      <c r="N801" s="4">
        <v>1</v>
      </c>
      <c r="O801" s="4">
        <v>1799.88823</v>
      </c>
      <c r="P801" s="4" t="s">
        <v>30</v>
      </c>
      <c r="Q801" s="4" t="s">
        <v>30</v>
      </c>
      <c r="R801" s="4">
        <v>7.6860000000000003E-4</v>
      </c>
      <c r="S801" s="4">
        <v>1.11E-2</v>
      </c>
      <c r="T801" s="4">
        <v>2.23</v>
      </c>
    </row>
    <row r="802" spans="1:30" hidden="1" outlineLevel="1" collapsed="1" x14ac:dyDescent="0.2">
      <c r="A802" t="s">
        <v>41</v>
      </c>
      <c r="B802" s="4" t="s">
        <v>30</v>
      </c>
      <c r="C802" s="4" t="s">
        <v>1748</v>
      </c>
      <c r="D802" s="4" t="s">
        <v>41</v>
      </c>
      <c r="E802" s="4">
        <v>3.2400800000000002E-3</v>
      </c>
      <c r="F802" s="4">
        <v>9.4156000000000003E-4</v>
      </c>
      <c r="G802" s="4">
        <v>2</v>
      </c>
      <c r="H802" s="4">
        <v>2</v>
      </c>
      <c r="I802" s="4">
        <v>1</v>
      </c>
      <c r="J802" s="4">
        <v>1</v>
      </c>
      <c r="K802" s="4" t="s">
        <v>1749</v>
      </c>
      <c r="L802" s="4" t="s">
        <v>1750</v>
      </c>
      <c r="M802" s="4" t="s">
        <v>41</v>
      </c>
      <c r="N802" s="4">
        <v>0</v>
      </c>
      <c r="O802" s="4">
        <v>945.52513999999996</v>
      </c>
      <c r="P802" s="4" t="s">
        <v>30</v>
      </c>
      <c r="Q802" s="4" t="s">
        <v>30</v>
      </c>
      <c r="R802" s="4">
        <v>7.6860000000000003E-4</v>
      </c>
      <c r="S802" s="4">
        <v>1.7129999999999999E-3</v>
      </c>
      <c r="T802" s="4">
        <v>1.45</v>
      </c>
    </row>
    <row r="803" spans="1:30" hidden="1" outlineLevel="1" collapsed="1" x14ac:dyDescent="0.2">
      <c r="A803" t="s">
        <v>41</v>
      </c>
      <c r="B803" s="4" t="s">
        <v>30</v>
      </c>
      <c r="C803" s="4" t="s">
        <v>1751</v>
      </c>
      <c r="D803" s="4" t="s">
        <v>41</v>
      </c>
      <c r="E803" s="4">
        <v>2.0357099999999999E-4</v>
      </c>
      <c r="F803" s="4">
        <v>9.4156000000000003E-4</v>
      </c>
      <c r="G803" s="4">
        <v>1</v>
      </c>
      <c r="H803" s="4">
        <v>1</v>
      </c>
      <c r="I803" s="4">
        <v>1</v>
      </c>
      <c r="J803" s="4">
        <v>1</v>
      </c>
      <c r="K803" s="4" t="s">
        <v>1737</v>
      </c>
      <c r="L803" s="4" t="s">
        <v>1752</v>
      </c>
      <c r="M803" s="4" t="s">
        <v>41</v>
      </c>
      <c r="N803" s="4">
        <v>2</v>
      </c>
      <c r="O803" s="4">
        <v>2934.3824</v>
      </c>
      <c r="P803" s="4" t="s">
        <v>30</v>
      </c>
      <c r="Q803" s="4" t="s">
        <v>30</v>
      </c>
      <c r="R803" s="4">
        <v>7.6860000000000003E-4</v>
      </c>
      <c r="S803" s="4">
        <v>8.5389999999999994E-5</v>
      </c>
      <c r="T803" s="4">
        <v>3.2</v>
      </c>
    </row>
    <row r="804" spans="1:30" hidden="1" outlineLevel="1" collapsed="1" x14ac:dyDescent="0.2">
      <c r="A804" t="s">
        <v>41</v>
      </c>
      <c r="B804" s="4" t="s">
        <v>30</v>
      </c>
      <c r="C804" s="4" t="s">
        <v>1753</v>
      </c>
      <c r="D804" s="4" t="s">
        <v>41</v>
      </c>
      <c r="E804" s="4">
        <v>7.2503899999999996E-2</v>
      </c>
      <c r="F804" s="4">
        <v>4.8908199999999997E-3</v>
      </c>
      <c r="G804" s="4">
        <v>1</v>
      </c>
      <c r="H804" s="4">
        <v>1</v>
      </c>
      <c r="I804" s="4">
        <v>1</v>
      </c>
      <c r="J804" s="4">
        <v>1</v>
      </c>
      <c r="K804" s="4" t="s">
        <v>1737</v>
      </c>
      <c r="L804" s="4" t="s">
        <v>1754</v>
      </c>
      <c r="M804" s="4" t="s">
        <v>41</v>
      </c>
      <c r="N804" s="4">
        <v>0</v>
      </c>
      <c r="O804" s="4">
        <v>1434.75872</v>
      </c>
      <c r="P804" s="4" t="s">
        <v>30</v>
      </c>
      <c r="Q804" s="4" t="s">
        <v>30</v>
      </c>
      <c r="R804" s="4">
        <v>3.7160000000000001E-3</v>
      </c>
      <c r="S804" s="4">
        <v>5.042E-2</v>
      </c>
      <c r="T804" s="4">
        <v>1.39</v>
      </c>
    </row>
    <row r="805" spans="1:30" hidden="1" outlineLevel="1" collapsed="1" x14ac:dyDescent="0.2">
      <c r="A805" t="s">
        <v>41</v>
      </c>
      <c r="B805" s="4" t="s">
        <v>30</v>
      </c>
      <c r="C805" s="4" t="s">
        <v>1755</v>
      </c>
      <c r="D805" s="4" t="s">
        <v>41</v>
      </c>
      <c r="E805" s="4">
        <v>2.98387E-3</v>
      </c>
      <c r="F805" s="4">
        <v>9.4156000000000003E-4</v>
      </c>
      <c r="G805" s="4">
        <v>1</v>
      </c>
      <c r="H805" s="4">
        <v>1</v>
      </c>
      <c r="I805" s="4">
        <v>1</v>
      </c>
      <c r="J805" s="4">
        <v>1</v>
      </c>
      <c r="K805" s="4" t="s">
        <v>1737</v>
      </c>
      <c r="L805" s="4" t="s">
        <v>1756</v>
      </c>
      <c r="M805" s="4" t="s">
        <v>41</v>
      </c>
      <c r="N805" s="4">
        <v>0</v>
      </c>
      <c r="O805" s="4">
        <v>1350.6495600000001</v>
      </c>
      <c r="P805" s="4" t="s">
        <v>30</v>
      </c>
      <c r="Q805" s="4" t="s">
        <v>30</v>
      </c>
      <c r="R805" s="4">
        <v>7.6860000000000003E-4</v>
      </c>
      <c r="S805" s="4">
        <v>1.5770000000000001E-3</v>
      </c>
      <c r="T805" s="4">
        <v>2.94</v>
      </c>
    </row>
    <row r="806" spans="1:30" hidden="1" outlineLevel="1" collapsed="1" x14ac:dyDescent="0.2">
      <c r="A806" t="s">
        <v>41</v>
      </c>
      <c r="B806" s="4" t="s">
        <v>30</v>
      </c>
      <c r="C806" s="4" t="s">
        <v>1757</v>
      </c>
      <c r="D806" s="4" t="s">
        <v>755</v>
      </c>
      <c r="E806" s="4">
        <v>8.7899600000000005E-4</v>
      </c>
      <c r="F806" s="4">
        <v>9.4156000000000003E-4</v>
      </c>
      <c r="G806" s="4">
        <v>1</v>
      </c>
      <c r="H806" s="4">
        <v>1</v>
      </c>
      <c r="I806" s="4">
        <v>1</v>
      </c>
      <c r="J806" s="4">
        <v>1</v>
      </c>
      <c r="K806" s="4" t="s">
        <v>1737</v>
      </c>
      <c r="L806" s="4" t="s">
        <v>1758</v>
      </c>
      <c r="M806" s="4" t="s">
        <v>41</v>
      </c>
      <c r="N806" s="4">
        <v>0</v>
      </c>
      <c r="O806" s="4">
        <v>1508.67598</v>
      </c>
      <c r="P806" s="4" t="s">
        <v>30</v>
      </c>
      <c r="Q806" s="4" t="s">
        <v>30</v>
      </c>
      <c r="R806" s="4">
        <v>7.6860000000000003E-4</v>
      </c>
      <c r="S806" s="4">
        <v>4.1780000000000002E-4</v>
      </c>
      <c r="T806" s="4">
        <v>2.2000000000000002</v>
      </c>
    </row>
    <row r="807" spans="1:30" hidden="1" outlineLevel="1" collapsed="1" x14ac:dyDescent="0.2">
      <c r="A807" t="s">
        <v>41</v>
      </c>
      <c r="B807" s="4" t="s">
        <v>30</v>
      </c>
      <c r="C807" s="4" t="s">
        <v>1759</v>
      </c>
      <c r="D807" s="4" t="s">
        <v>41</v>
      </c>
      <c r="E807" s="4">
        <v>2.2211100000000001E-3</v>
      </c>
      <c r="F807" s="4">
        <v>9.4156000000000003E-4</v>
      </c>
      <c r="G807" s="4">
        <v>1</v>
      </c>
      <c r="H807" s="4">
        <v>1</v>
      </c>
      <c r="I807" s="4">
        <v>1</v>
      </c>
      <c r="J807" s="4">
        <v>1</v>
      </c>
      <c r="K807" s="4" t="s">
        <v>1737</v>
      </c>
      <c r="L807" s="4" t="s">
        <v>1760</v>
      </c>
      <c r="M807" s="4" t="s">
        <v>41</v>
      </c>
      <c r="N807" s="4">
        <v>0</v>
      </c>
      <c r="O807" s="4">
        <v>1233.5892100000001</v>
      </c>
      <c r="P807" s="4" t="s">
        <v>30</v>
      </c>
      <c r="Q807" s="4" t="s">
        <v>30</v>
      </c>
      <c r="R807" s="4">
        <v>7.6860000000000003E-4</v>
      </c>
      <c r="S807" s="4">
        <v>1.1440000000000001E-3</v>
      </c>
      <c r="T807" s="4">
        <v>1.85</v>
      </c>
    </row>
    <row r="808" spans="1:30" hidden="1" outlineLevel="1" collapsed="1" x14ac:dyDescent="0.2">
      <c r="A808" t="s">
        <v>41</v>
      </c>
      <c r="B808" s="4" t="s">
        <v>30</v>
      </c>
      <c r="C808" s="4" t="s">
        <v>1761</v>
      </c>
      <c r="D808" s="4" t="s">
        <v>41</v>
      </c>
      <c r="E808" s="4">
        <v>6.0141E-2</v>
      </c>
      <c r="F808" s="4">
        <v>3.95853E-3</v>
      </c>
      <c r="G808" s="4">
        <v>1</v>
      </c>
      <c r="H808" s="4">
        <v>1</v>
      </c>
      <c r="I808" s="4">
        <v>1</v>
      </c>
      <c r="J808" s="4">
        <v>1</v>
      </c>
      <c r="K808" s="4" t="s">
        <v>1737</v>
      </c>
      <c r="L808" s="4" t="s">
        <v>1762</v>
      </c>
      <c r="M808" s="4" t="s">
        <v>41</v>
      </c>
      <c r="N808" s="4">
        <v>0</v>
      </c>
      <c r="O808" s="4">
        <v>1182.64771</v>
      </c>
      <c r="P808" s="4" t="s">
        <v>30</v>
      </c>
      <c r="Q808" s="4" t="s">
        <v>30</v>
      </c>
      <c r="R808" s="4">
        <v>3.026E-3</v>
      </c>
      <c r="S808" s="4">
        <v>4.1059999999999999E-2</v>
      </c>
      <c r="T808" s="4">
        <v>1.25</v>
      </c>
    </row>
    <row r="809" spans="1:30" x14ac:dyDescent="0.2">
      <c r="A809" s="3" t="s">
        <v>30</v>
      </c>
      <c r="B809" s="3" t="s">
        <v>31</v>
      </c>
      <c r="C809" s="3" t="s">
        <v>1763</v>
      </c>
      <c r="D809" s="3" t="s">
        <v>1764</v>
      </c>
      <c r="E809" s="3">
        <v>0</v>
      </c>
      <c r="F809" s="3">
        <v>20.312999999999999</v>
      </c>
      <c r="G809" s="3">
        <v>6</v>
      </c>
      <c r="H809" s="3">
        <v>10</v>
      </c>
      <c r="I809" s="3">
        <v>10</v>
      </c>
      <c r="J809" s="3">
        <v>11</v>
      </c>
      <c r="K809" s="3">
        <v>10</v>
      </c>
      <c r="L809" s="3">
        <v>1729</v>
      </c>
      <c r="M809" s="3">
        <v>193</v>
      </c>
      <c r="N809" s="3">
        <v>6.19</v>
      </c>
      <c r="O809" s="3">
        <v>11.01</v>
      </c>
      <c r="P809" s="3">
        <v>10</v>
      </c>
      <c r="Q809" s="3" t="s">
        <v>1765</v>
      </c>
      <c r="R809" s="3" t="s">
        <v>35</v>
      </c>
      <c r="S809" s="3" t="s">
        <v>1766</v>
      </c>
      <c r="T809" s="3" t="s">
        <v>1767</v>
      </c>
      <c r="U809" s="3" t="s">
        <v>1768</v>
      </c>
      <c r="V809" s="3" t="s">
        <v>1763</v>
      </c>
      <c r="W809" s="3" t="s">
        <v>1769</v>
      </c>
      <c r="X809" s="3" t="s">
        <v>1770</v>
      </c>
      <c r="Y809" s="3" t="s">
        <v>1771</v>
      </c>
      <c r="Z809" s="3" t="s">
        <v>41</v>
      </c>
      <c r="AA809" s="3">
        <v>1</v>
      </c>
      <c r="AB809" s="3" t="s">
        <v>30</v>
      </c>
      <c r="AC809" s="3">
        <v>1</v>
      </c>
      <c r="AD809" s="3" t="s">
        <v>41</v>
      </c>
    </row>
    <row r="810" spans="1:30" hidden="1" outlineLevel="1" collapsed="1" x14ac:dyDescent="0.2">
      <c r="A810" t="s">
        <v>41</v>
      </c>
      <c r="B810" s="2" t="s">
        <v>43</v>
      </c>
      <c r="C810" s="2" t="s">
        <v>44</v>
      </c>
      <c r="D810" s="2" t="s">
        <v>29</v>
      </c>
      <c r="E810" s="2" t="s">
        <v>45</v>
      </c>
      <c r="F810" s="2" t="s">
        <v>46</v>
      </c>
      <c r="G810" s="2" t="s">
        <v>28</v>
      </c>
      <c r="H810" s="2" t="s">
        <v>47</v>
      </c>
      <c r="I810" s="2" t="s">
        <v>8</v>
      </c>
      <c r="J810" s="2" t="s">
        <v>9</v>
      </c>
      <c r="K810" s="2" t="s">
        <v>48</v>
      </c>
      <c r="L810" s="2" t="s">
        <v>49</v>
      </c>
      <c r="M810" s="2" t="s">
        <v>50</v>
      </c>
      <c r="N810" s="2" t="s">
        <v>51</v>
      </c>
      <c r="O810" s="2" t="s">
        <v>52</v>
      </c>
      <c r="P810" s="2" t="s">
        <v>27</v>
      </c>
      <c r="Q810" s="2" t="s">
        <v>53</v>
      </c>
      <c r="R810" s="2" t="s">
        <v>54</v>
      </c>
      <c r="S810" s="2" t="s">
        <v>55</v>
      </c>
      <c r="T810" s="2" t="s">
        <v>56</v>
      </c>
    </row>
    <row r="811" spans="1:30" hidden="1" outlineLevel="1" collapsed="1" x14ac:dyDescent="0.2">
      <c r="A811" t="s">
        <v>41</v>
      </c>
      <c r="B811" s="4" t="s">
        <v>30</v>
      </c>
      <c r="C811" s="4" t="s">
        <v>1772</v>
      </c>
      <c r="D811" s="4" t="s">
        <v>41</v>
      </c>
      <c r="E811" s="4">
        <v>0.10419100000000001</v>
      </c>
      <c r="F811" s="4">
        <v>9.1506199999999999E-3</v>
      </c>
      <c r="G811" s="4">
        <v>1</v>
      </c>
      <c r="H811" s="4">
        <v>1</v>
      </c>
      <c r="I811" s="4">
        <v>1</v>
      </c>
      <c r="J811" s="4">
        <v>1</v>
      </c>
      <c r="K811" s="4" t="s">
        <v>1763</v>
      </c>
      <c r="L811" s="4" t="s">
        <v>1773</v>
      </c>
      <c r="M811" s="4" t="s">
        <v>41</v>
      </c>
      <c r="N811" s="4">
        <v>0</v>
      </c>
      <c r="O811" s="4">
        <v>1127.62077</v>
      </c>
      <c r="P811" s="4" t="s">
        <v>30</v>
      </c>
      <c r="Q811" s="4" t="s">
        <v>30</v>
      </c>
      <c r="R811" s="4">
        <v>6.8910000000000004E-3</v>
      </c>
      <c r="S811" s="4">
        <v>7.5380000000000003E-2</v>
      </c>
      <c r="T811" s="4">
        <v>1.2</v>
      </c>
    </row>
    <row r="812" spans="1:30" hidden="1" outlineLevel="1" collapsed="1" x14ac:dyDescent="0.2">
      <c r="A812" t="s">
        <v>41</v>
      </c>
      <c r="B812" s="4" t="s">
        <v>30</v>
      </c>
      <c r="C812" s="4" t="s">
        <v>1774</v>
      </c>
      <c r="D812" s="4" t="s">
        <v>41</v>
      </c>
      <c r="E812" s="4">
        <v>5.7770099999999998E-2</v>
      </c>
      <c r="F812" s="4">
        <v>3.95853E-3</v>
      </c>
      <c r="G812" s="4">
        <v>1</v>
      </c>
      <c r="H812" s="4">
        <v>1</v>
      </c>
      <c r="I812" s="4">
        <v>1</v>
      </c>
      <c r="J812" s="4">
        <v>1</v>
      </c>
      <c r="K812" s="4" t="s">
        <v>1763</v>
      </c>
      <c r="L812" s="4" t="s">
        <v>1775</v>
      </c>
      <c r="M812" s="4" t="s">
        <v>41</v>
      </c>
      <c r="N812" s="4">
        <v>2</v>
      </c>
      <c r="O812" s="4">
        <v>1863.8719100000001</v>
      </c>
      <c r="P812" s="4" t="s">
        <v>30</v>
      </c>
      <c r="Q812" s="4" t="s">
        <v>30</v>
      </c>
      <c r="R812" s="4">
        <v>3.026E-3</v>
      </c>
      <c r="S812" s="4">
        <v>3.952E-2</v>
      </c>
      <c r="T812" s="4">
        <v>1.94</v>
      </c>
    </row>
    <row r="813" spans="1:30" hidden="1" outlineLevel="1" collapsed="1" x14ac:dyDescent="0.2">
      <c r="A813" t="s">
        <v>41</v>
      </c>
      <c r="B813" s="4" t="s">
        <v>30</v>
      </c>
      <c r="C813" s="4" t="s">
        <v>1776</v>
      </c>
      <c r="D813" s="4" t="s">
        <v>41</v>
      </c>
      <c r="E813" s="4">
        <v>2.2372699999999999E-2</v>
      </c>
      <c r="F813" s="4">
        <v>9.4156000000000003E-4</v>
      </c>
      <c r="G813" s="4">
        <v>1</v>
      </c>
      <c r="H813" s="4">
        <v>1</v>
      </c>
      <c r="I813" s="4">
        <v>1</v>
      </c>
      <c r="J813" s="4">
        <v>1</v>
      </c>
      <c r="K813" s="4" t="s">
        <v>1763</v>
      </c>
      <c r="L813" s="4" t="s">
        <v>1777</v>
      </c>
      <c r="M813" s="4" t="s">
        <v>41</v>
      </c>
      <c r="N813" s="4">
        <v>0</v>
      </c>
      <c r="O813" s="4">
        <v>1531.8400099999999</v>
      </c>
      <c r="P813" s="4" t="s">
        <v>30</v>
      </c>
      <c r="Q813" s="4" t="s">
        <v>30</v>
      </c>
      <c r="R813" s="4">
        <v>7.6860000000000003E-4</v>
      </c>
      <c r="S813" s="4">
        <v>1.4E-2</v>
      </c>
      <c r="T813" s="4">
        <v>2.5299999999999998</v>
      </c>
    </row>
    <row r="814" spans="1:30" hidden="1" outlineLevel="1" collapsed="1" x14ac:dyDescent="0.2">
      <c r="A814" t="s">
        <v>41</v>
      </c>
      <c r="B814" s="4" t="s">
        <v>30</v>
      </c>
      <c r="C814" s="4" t="s">
        <v>1778</v>
      </c>
      <c r="D814" s="4" t="s">
        <v>41</v>
      </c>
      <c r="E814" s="4">
        <v>5.8944000000000003E-2</v>
      </c>
      <c r="F814" s="4">
        <v>3.95853E-3</v>
      </c>
      <c r="G814" s="4">
        <v>1</v>
      </c>
      <c r="H814" s="4">
        <v>1</v>
      </c>
      <c r="I814" s="4">
        <v>1</v>
      </c>
      <c r="J814" s="4">
        <v>1</v>
      </c>
      <c r="K814" s="4" t="s">
        <v>1763</v>
      </c>
      <c r="L814" s="4" t="s">
        <v>1779</v>
      </c>
      <c r="M814" s="4" t="s">
        <v>41</v>
      </c>
      <c r="N814" s="4">
        <v>1</v>
      </c>
      <c r="O814" s="4">
        <v>1746.9670000000001</v>
      </c>
      <c r="P814" s="4" t="s">
        <v>30</v>
      </c>
      <c r="Q814" s="4" t="s">
        <v>30</v>
      </c>
      <c r="R814" s="4">
        <v>3.026E-3</v>
      </c>
      <c r="S814" s="4">
        <v>4.0320000000000002E-2</v>
      </c>
      <c r="T814" s="4">
        <v>1.29</v>
      </c>
    </row>
    <row r="815" spans="1:30" hidden="1" outlineLevel="1" collapsed="1" x14ac:dyDescent="0.2">
      <c r="A815" t="s">
        <v>41</v>
      </c>
      <c r="B815" s="4" t="s">
        <v>30</v>
      </c>
      <c r="C815" s="4" t="s">
        <v>1780</v>
      </c>
      <c r="D815" s="4" t="s">
        <v>41</v>
      </c>
      <c r="E815" s="4">
        <v>3.4229899999999999E-3</v>
      </c>
      <c r="F815" s="4">
        <v>9.4156000000000003E-4</v>
      </c>
      <c r="G815" s="4">
        <v>1</v>
      </c>
      <c r="H815" s="4">
        <v>1</v>
      </c>
      <c r="I815" s="4">
        <v>1</v>
      </c>
      <c r="J815" s="4">
        <v>2</v>
      </c>
      <c r="K815" s="4" t="s">
        <v>1763</v>
      </c>
      <c r="L815" s="4" t="s">
        <v>1781</v>
      </c>
      <c r="M815" s="4" t="s">
        <v>41</v>
      </c>
      <c r="N815" s="4">
        <v>1</v>
      </c>
      <c r="O815" s="4">
        <v>1664.73983</v>
      </c>
      <c r="P815" s="4" t="s">
        <v>30</v>
      </c>
      <c r="Q815" s="4" t="s">
        <v>30</v>
      </c>
      <c r="R815" s="4">
        <v>7.6860000000000003E-4</v>
      </c>
      <c r="S815" s="4">
        <v>1.83E-3</v>
      </c>
      <c r="T815" s="4">
        <v>2.15</v>
      </c>
    </row>
    <row r="816" spans="1:30" hidden="1" outlineLevel="1" collapsed="1" x14ac:dyDescent="0.2">
      <c r="A816" t="s">
        <v>41</v>
      </c>
      <c r="B816" s="4" t="s">
        <v>30</v>
      </c>
      <c r="C816" s="4" t="s">
        <v>1782</v>
      </c>
      <c r="D816" s="4" t="s">
        <v>41</v>
      </c>
      <c r="E816" s="4">
        <v>1.92529E-2</v>
      </c>
      <c r="F816" s="4">
        <v>9.4156000000000003E-4</v>
      </c>
      <c r="G816" s="4">
        <v>1</v>
      </c>
      <c r="H816" s="4">
        <v>1</v>
      </c>
      <c r="I816" s="4">
        <v>1</v>
      </c>
      <c r="J816" s="4">
        <v>1</v>
      </c>
      <c r="K816" s="4" t="s">
        <v>1763</v>
      </c>
      <c r="L816" s="4" t="s">
        <v>1783</v>
      </c>
      <c r="M816" s="4" t="s">
        <v>41</v>
      </c>
      <c r="N816" s="4">
        <v>0</v>
      </c>
      <c r="O816" s="4">
        <v>1156.6572100000001</v>
      </c>
      <c r="P816" s="4" t="s">
        <v>30</v>
      </c>
      <c r="Q816" s="4" t="s">
        <v>30</v>
      </c>
      <c r="R816" s="4">
        <v>7.6860000000000003E-4</v>
      </c>
      <c r="S816" s="4">
        <v>1.191E-2</v>
      </c>
      <c r="T816" s="4">
        <v>1.28</v>
      </c>
    </row>
    <row r="817" spans="1:30" hidden="1" outlineLevel="1" collapsed="1" x14ac:dyDescent="0.2">
      <c r="A817" t="s">
        <v>41</v>
      </c>
      <c r="B817" s="4" t="s">
        <v>30</v>
      </c>
      <c r="C817" s="4" t="s">
        <v>1784</v>
      </c>
      <c r="D817" s="4" t="s">
        <v>41</v>
      </c>
      <c r="E817" s="4">
        <v>3.1878099999999999E-2</v>
      </c>
      <c r="F817" s="4">
        <v>1.57544E-3</v>
      </c>
      <c r="G817" s="4">
        <v>1</v>
      </c>
      <c r="H817" s="4">
        <v>1</v>
      </c>
      <c r="I817" s="4">
        <v>1</v>
      </c>
      <c r="J817" s="4">
        <v>1</v>
      </c>
      <c r="K817" s="4" t="s">
        <v>1763</v>
      </c>
      <c r="L817" s="4" t="s">
        <v>1785</v>
      </c>
      <c r="M817" s="4" t="s">
        <v>41</v>
      </c>
      <c r="N817" s="4">
        <v>0</v>
      </c>
      <c r="O817" s="4">
        <v>1198.7154</v>
      </c>
      <c r="P817" s="4" t="s">
        <v>30</v>
      </c>
      <c r="Q817" s="4" t="s">
        <v>30</v>
      </c>
      <c r="R817" s="4">
        <v>1.245E-3</v>
      </c>
      <c r="S817" s="4">
        <v>2.0639999999999999E-2</v>
      </c>
      <c r="T817" s="4">
        <v>1.54</v>
      </c>
    </row>
    <row r="818" spans="1:30" hidden="1" outlineLevel="1" collapsed="1" x14ac:dyDescent="0.2">
      <c r="A818" t="s">
        <v>41</v>
      </c>
      <c r="B818" s="4" t="s">
        <v>30</v>
      </c>
      <c r="C818" s="4" t="s">
        <v>1786</v>
      </c>
      <c r="D818" s="4" t="s">
        <v>41</v>
      </c>
      <c r="E818" s="4">
        <v>5.7272E-3</v>
      </c>
      <c r="F818" s="4">
        <v>9.4156000000000003E-4</v>
      </c>
      <c r="G818" s="4">
        <v>1</v>
      </c>
      <c r="H818" s="4">
        <v>1</v>
      </c>
      <c r="I818" s="4">
        <v>1</v>
      </c>
      <c r="J818" s="4">
        <v>1</v>
      </c>
      <c r="K818" s="4" t="s">
        <v>1763</v>
      </c>
      <c r="L818" s="4" t="s">
        <v>1787</v>
      </c>
      <c r="M818" s="4" t="s">
        <v>41</v>
      </c>
      <c r="N818" s="4">
        <v>0</v>
      </c>
      <c r="O818" s="4">
        <v>1078.5163600000001</v>
      </c>
      <c r="P818" s="4" t="s">
        <v>30</v>
      </c>
      <c r="Q818" s="4" t="s">
        <v>30</v>
      </c>
      <c r="R818" s="4">
        <v>7.6860000000000003E-4</v>
      </c>
      <c r="S818" s="4">
        <v>3.1949999999999999E-3</v>
      </c>
      <c r="T818" s="4">
        <v>1.88</v>
      </c>
    </row>
    <row r="819" spans="1:30" hidden="1" outlineLevel="1" collapsed="1" x14ac:dyDescent="0.2">
      <c r="A819" t="s">
        <v>41</v>
      </c>
      <c r="B819" s="4" t="s">
        <v>30</v>
      </c>
      <c r="C819" s="4" t="s">
        <v>1788</v>
      </c>
      <c r="D819" s="4" t="s">
        <v>41</v>
      </c>
      <c r="E819" s="4">
        <v>6.4734100000000003E-2</v>
      </c>
      <c r="F819" s="4">
        <v>3.95853E-3</v>
      </c>
      <c r="G819" s="4">
        <v>1</v>
      </c>
      <c r="H819" s="4">
        <v>1</v>
      </c>
      <c r="I819" s="4">
        <v>1</v>
      </c>
      <c r="J819" s="4">
        <v>1</v>
      </c>
      <c r="K819" s="4" t="s">
        <v>1763</v>
      </c>
      <c r="L819" s="4" t="s">
        <v>1789</v>
      </c>
      <c r="M819" s="4" t="s">
        <v>41</v>
      </c>
      <c r="N819" s="4">
        <v>0</v>
      </c>
      <c r="O819" s="4">
        <v>1877.9239500000001</v>
      </c>
      <c r="P819" s="4" t="s">
        <v>30</v>
      </c>
      <c r="Q819" s="4" t="s">
        <v>30</v>
      </c>
      <c r="R819" s="4">
        <v>3.026E-3</v>
      </c>
      <c r="S819" s="4">
        <v>4.462E-2</v>
      </c>
      <c r="T819" s="4">
        <v>2.42</v>
      </c>
    </row>
    <row r="820" spans="1:30" hidden="1" outlineLevel="1" collapsed="1" x14ac:dyDescent="0.2">
      <c r="A820" t="s">
        <v>41</v>
      </c>
      <c r="B820" s="4" t="s">
        <v>30</v>
      </c>
      <c r="C820" s="4" t="s">
        <v>1790</v>
      </c>
      <c r="D820" s="4" t="s">
        <v>41</v>
      </c>
      <c r="E820" s="4">
        <v>1.53647E-2</v>
      </c>
      <c r="F820" s="4">
        <v>9.4156000000000003E-4</v>
      </c>
      <c r="G820" s="4">
        <v>1</v>
      </c>
      <c r="H820" s="4">
        <v>1</v>
      </c>
      <c r="I820" s="4">
        <v>1</v>
      </c>
      <c r="J820" s="4">
        <v>1</v>
      </c>
      <c r="K820" s="4" t="s">
        <v>1763</v>
      </c>
      <c r="L820" s="4" t="s">
        <v>1791</v>
      </c>
      <c r="M820" s="4" t="s">
        <v>41</v>
      </c>
      <c r="N820" s="4">
        <v>0</v>
      </c>
      <c r="O820" s="4">
        <v>1433.68668</v>
      </c>
      <c r="P820" s="4" t="s">
        <v>30</v>
      </c>
      <c r="Q820" s="4" t="s">
        <v>30</v>
      </c>
      <c r="R820" s="4">
        <v>7.6860000000000003E-4</v>
      </c>
      <c r="S820" s="4">
        <v>9.3209999999999994E-3</v>
      </c>
      <c r="T820" s="4">
        <v>2.0299999999999998</v>
      </c>
    </row>
    <row r="821" spans="1:30" x14ac:dyDescent="0.2">
      <c r="A821" s="3" t="s">
        <v>30</v>
      </c>
      <c r="B821" s="3" t="s">
        <v>31</v>
      </c>
      <c r="C821" s="3" t="s">
        <v>1792</v>
      </c>
      <c r="D821" s="3" t="s">
        <v>1793</v>
      </c>
      <c r="E821" s="3">
        <v>0</v>
      </c>
      <c r="F821" s="3">
        <v>20.239999999999998</v>
      </c>
      <c r="G821" s="3">
        <v>5</v>
      </c>
      <c r="H821" s="3">
        <v>8</v>
      </c>
      <c r="I821" s="3">
        <v>9</v>
      </c>
      <c r="J821" s="3">
        <v>10</v>
      </c>
      <c r="K821" s="3">
        <v>6</v>
      </c>
      <c r="L821" s="3">
        <v>2474</v>
      </c>
      <c r="M821" s="3">
        <v>281.39999999999998</v>
      </c>
      <c r="N821" s="3">
        <v>7.52</v>
      </c>
      <c r="O821" s="3">
        <v>13.56</v>
      </c>
      <c r="P821" s="3">
        <v>8</v>
      </c>
      <c r="Q821" s="3" t="s">
        <v>373</v>
      </c>
      <c r="R821" s="3" t="s">
        <v>1794</v>
      </c>
      <c r="S821" s="3" t="s">
        <v>374</v>
      </c>
      <c r="T821" s="3" t="s">
        <v>1795</v>
      </c>
      <c r="U821" s="3" t="s">
        <v>1796</v>
      </c>
      <c r="V821" s="3" t="s">
        <v>1792</v>
      </c>
      <c r="W821" s="3" t="s">
        <v>1797</v>
      </c>
      <c r="X821" s="3" t="s">
        <v>1798</v>
      </c>
      <c r="Y821" s="3" t="s">
        <v>1799</v>
      </c>
      <c r="Z821" s="3" t="s">
        <v>41</v>
      </c>
      <c r="AA821" s="3">
        <v>6</v>
      </c>
      <c r="AB821" s="3" t="s">
        <v>30</v>
      </c>
      <c r="AC821" s="3">
        <v>1</v>
      </c>
      <c r="AD821" s="3" t="s">
        <v>41</v>
      </c>
    </row>
    <row r="822" spans="1:30" hidden="1" outlineLevel="1" collapsed="1" x14ac:dyDescent="0.2">
      <c r="A822" t="s">
        <v>41</v>
      </c>
      <c r="B822" s="2" t="s">
        <v>43</v>
      </c>
      <c r="C822" s="2" t="s">
        <v>44</v>
      </c>
      <c r="D822" s="2" t="s">
        <v>29</v>
      </c>
      <c r="E822" s="2" t="s">
        <v>45</v>
      </c>
      <c r="F822" s="2" t="s">
        <v>46</v>
      </c>
      <c r="G822" s="2" t="s">
        <v>28</v>
      </c>
      <c r="H822" s="2" t="s">
        <v>47</v>
      </c>
      <c r="I822" s="2" t="s">
        <v>8</v>
      </c>
      <c r="J822" s="2" t="s">
        <v>9</v>
      </c>
      <c r="K822" s="2" t="s">
        <v>48</v>
      </c>
      <c r="L822" s="2" t="s">
        <v>49</v>
      </c>
      <c r="M822" s="2" t="s">
        <v>50</v>
      </c>
      <c r="N822" s="2" t="s">
        <v>51</v>
      </c>
      <c r="O822" s="2" t="s">
        <v>52</v>
      </c>
      <c r="P822" s="2" t="s">
        <v>27</v>
      </c>
      <c r="Q822" s="2" t="s">
        <v>53</v>
      </c>
      <c r="R822" s="2" t="s">
        <v>54</v>
      </c>
      <c r="S822" s="2" t="s">
        <v>55</v>
      </c>
      <c r="T822" s="2" t="s">
        <v>56</v>
      </c>
    </row>
    <row r="823" spans="1:30" hidden="1" outlineLevel="1" collapsed="1" x14ac:dyDescent="0.2">
      <c r="A823" t="s">
        <v>41</v>
      </c>
      <c r="B823" s="4" t="s">
        <v>30</v>
      </c>
      <c r="C823" s="4" t="s">
        <v>1800</v>
      </c>
      <c r="D823" s="4" t="s">
        <v>41</v>
      </c>
      <c r="E823" s="4">
        <v>7.7483800000000005E-2</v>
      </c>
      <c r="F823" s="4">
        <v>4.8908199999999997E-3</v>
      </c>
      <c r="G823" s="4">
        <v>1</v>
      </c>
      <c r="H823" s="4">
        <v>1</v>
      </c>
      <c r="I823" s="4">
        <v>1</v>
      </c>
      <c r="J823" s="4">
        <v>1</v>
      </c>
      <c r="K823" s="4" t="s">
        <v>1792</v>
      </c>
      <c r="L823" s="4" t="s">
        <v>1801</v>
      </c>
      <c r="M823" s="4" t="s">
        <v>41</v>
      </c>
      <c r="N823" s="4">
        <v>1</v>
      </c>
      <c r="O823" s="4">
        <v>1731.8952099999999</v>
      </c>
      <c r="P823" s="4" t="s">
        <v>30</v>
      </c>
      <c r="Q823" s="4" t="s">
        <v>30</v>
      </c>
      <c r="R823" s="4">
        <v>3.7160000000000001E-3</v>
      </c>
      <c r="S823" s="4">
        <v>5.4239999999999997E-2</v>
      </c>
      <c r="T823" s="4">
        <v>1.07</v>
      </c>
    </row>
    <row r="824" spans="1:30" hidden="1" outlineLevel="1" collapsed="1" x14ac:dyDescent="0.2">
      <c r="A824" t="s">
        <v>41</v>
      </c>
      <c r="B824" s="4" t="s">
        <v>30</v>
      </c>
      <c r="C824" s="4" t="s">
        <v>1802</v>
      </c>
      <c r="D824" s="4" t="s">
        <v>41</v>
      </c>
      <c r="E824" s="4">
        <v>0.11486200000000001</v>
      </c>
      <c r="F824" s="4">
        <v>9.6284500000000002E-3</v>
      </c>
      <c r="G824" s="4">
        <v>2</v>
      </c>
      <c r="H824" s="4">
        <v>2</v>
      </c>
      <c r="I824" s="4">
        <v>1</v>
      </c>
      <c r="J824" s="4">
        <v>1</v>
      </c>
      <c r="K824" s="4" t="s">
        <v>1803</v>
      </c>
      <c r="L824" s="4" t="s">
        <v>1804</v>
      </c>
      <c r="M824" s="4" t="s">
        <v>41</v>
      </c>
      <c r="N824" s="4">
        <v>0</v>
      </c>
      <c r="O824" s="4">
        <v>1719.94283</v>
      </c>
      <c r="P824" s="4" t="s">
        <v>30</v>
      </c>
      <c r="Q824" s="4" t="s">
        <v>30</v>
      </c>
      <c r="R824" s="4">
        <v>7.2350000000000001E-3</v>
      </c>
      <c r="S824" s="4">
        <v>8.3549999999999999E-2</v>
      </c>
      <c r="T824" s="4">
        <v>1.41</v>
      </c>
    </row>
    <row r="825" spans="1:30" hidden="1" outlineLevel="1" collapsed="1" x14ac:dyDescent="0.2">
      <c r="A825" t="s">
        <v>41</v>
      </c>
      <c r="B825" s="4" t="s">
        <v>30</v>
      </c>
      <c r="C825" s="4" t="s">
        <v>1805</v>
      </c>
      <c r="D825" s="4" t="s">
        <v>41</v>
      </c>
      <c r="E825" s="4">
        <v>1.8875900000000001E-4</v>
      </c>
      <c r="F825" s="4">
        <v>9.4156000000000003E-4</v>
      </c>
      <c r="G825" s="4">
        <v>1</v>
      </c>
      <c r="H825" s="4">
        <v>1</v>
      </c>
      <c r="I825" s="4">
        <v>1</v>
      </c>
      <c r="J825" s="4">
        <v>1</v>
      </c>
      <c r="K825" s="4" t="s">
        <v>1792</v>
      </c>
      <c r="L825" s="4" t="s">
        <v>1806</v>
      </c>
      <c r="M825" s="4" t="s">
        <v>41</v>
      </c>
      <c r="N825" s="4">
        <v>1</v>
      </c>
      <c r="O825" s="4">
        <v>2250.1248300000002</v>
      </c>
      <c r="P825" s="4" t="s">
        <v>30</v>
      </c>
      <c r="Q825" s="4" t="s">
        <v>30</v>
      </c>
      <c r="R825" s="4">
        <v>7.6860000000000003E-4</v>
      </c>
      <c r="S825" s="4">
        <v>7.8310000000000001E-5</v>
      </c>
      <c r="T825" s="4">
        <v>4.1500000000000004</v>
      </c>
    </row>
    <row r="826" spans="1:30" hidden="1" outlineLevel="1" collapsed="1" x14ac:dyDescent="0.2">
      <c r="A826" t="s">
        <v>41</v>
      </c>
      <c r="B826" s="4" t="s">
        <v>30</v>
      </c>
      <c r="C826" s="4" t="s">
        <v>1807</v>
      </c>
      <c r="D826" s="4" t="s">
        <v>41</v>
      </c>
      <c r="E826" s="4">
        <v>9.2562200000000008E-3</v>
      </c>
      <c r="F826" s="4">
        <v>9.4156000000000003E-4</v>
      </c>
      <c r="G826" s="4">
        <v>1</v>
      </c>
      <c r="H826" s="4">
        <v>1</v>
      </c>
      <c r="I826" s="4">
        <v>1</v>
      </c>
      <c r="J826" s="4">
        <v>1</v>
      </c>
      <c r="K826" s="4" t="s">
        <v>1792</v>
      </c>
      <c r="L826" s="4" t="s">
        <v>1808</v>
      </c>
      <c r="M826" s="4" t="s">
        <v>41</v>
      </c>
      <c r="N826" s="4">
        <v>0</v>
      </c>
      <c r="O826" s="4">
        <v>815.47338000000002</v>
      </c>
      <c r="P826" s="4" t="s">
        <v>30</v>
      </c>
      <c r="Q826" s="4" t="s">
        <v>30</v>
      </c>
      <c r="R826" s="4">
        <v>7.6860000000000003E-4</v>
      </c>
      <c r="S826" s="4">
        <v>5.3860000000000002E-3</v>
      </c>
      <c r="T826" s="4">
        <v>1.71</v>
      </c>
    </row>
    <row r="827" spans="1:30" hidden="1" outlineLevel="1" collapsed="1" x14ac:dyDescent="0.2">
      <c r="A827" t="s">
        <v>41</v>
      </c>
      <c r="B827" s="4" t="s">
        <v>30</v>
      </c>
      <c r="C827" s="4" t="s">
        <v>1809</v>
      </c>
      <c r="D827" s="4" t="s">
        <v>41</v>
      </c>
      <c r="E827" s="4">
        <v>3.0397E-2</v>
      </c>
      <c r="F827" s="4">
        <v>1.57544E-3</v>
      </c>
      <c r="G827" s="4">
        <v>1</v>
      </c>
      <c r="H827" s="4">
        <v>1</v>
      </c>
      <c r="I827" s="4">
        <v>1</v>
      </c>
      <c r="J827" s="4">
        <v>1</v>
      </c>
      <c r="K827" s="4" t="s">
        <v>1792</v>
      </c>
      <c r="L827" s="4" t="s">
        <v>1810</v>
      </c>
      <c r="M827" s="4" t="s">
        <v>41</v>
      </c>
      <c r="N827" s="4">
        <v>0</v>
      </c>
      <c r="O827" s="4">
        <v>1591.88023</v>
      </c>
      <c r="P827" s="4" t="s">
        <v>30</v>
      </c>
      <c r="Q827" s="4" t="s">
        <v>30</v>
      </c>
      <c r="R827" s="4">
        <v>1.245E-3</v>
      </c>
      <c r="S827" s="4">
        <v>1.951E-2</v>
      </c>
      <c r="T827" s="4">
        <v>1.36</v>
      </c>
    </row>
    <row r="828" spans="1:30" hidden="1" outlineLevel="1" collapsed="1" x14ac:dyDescent="0.2">
      <c r="A828" t="s">
        <v>41</v>
      </c>
      <c r="B828" s="4" t="s">
        <v>30</v>
      </c>
      <c r="C828" s="4" t="s">
        <v>1811</v>
      </c>
      <c r="D828" s="4" t="s">
        <v>41</v>
      </c>
      <c r="E828" s="4">
        <v>2.99864E-2</v>
      </c>
      <c r="F828" s="4">
        <v>1.57544E-3</v>
      </c>
      <c r="G828" s="4">
        <v>1</v>
      </c>
      <c r="H828" s="4">
        <v>1</v>
      </c>
      <c r="I828" s="4">
        <v>1</v>
      </c>
      <c r="J828" s="4">
        <v>1</v>
      </c>
      <c r="K828" s="4" t="s">
        <v>1792</v>
      </c>
      <c r="L828" s="4" t="s">
        <v>1812</v>
      </c>
      <c r="M828" s="4" t="s">
        <v>41</v>
      </c>
      <c r="N828" s="4">
        <v>1</v>
      </c>
      <c r="O828" s="4">
        <v>1713.90309</v>
      </c>
      <c r="P828" s="4" t="s">
        <v>30</v>
      </c>
      <c r="Q828" s="4" t="s">
        <v>30</v>
      </c>
      <c r="R828" s="4">
        <v>1.245E-3</v>
      </c>
      <c r="S828" s="4">
        <v>1.9230000000000001E-2</v>
      </c>
      <c r="T828" s="4">
        <v>1.88</v>
      </c>
    </row>
    <row r="829" spans="1:30" hidden="1" outlineLevel="1" collapsed="1" x14ac:dyDescent="0.2">
      <c r="A829" t="s">
        <v>41</v>
      </c>
      <c r="B829" s="4" t="s">
        <v>30</v>
      </c>
      <c r="C829" s="4" t="s">
        <v>1813</v>
      </c>
      <c r="D829" s="4" t="s">
        <v>41</v>
      </c>
      <c r="E829" s="4">
        <v>8.3516900000000002E-3</v>
      </c>
      <c r="F829" s="4">
        <v>9.4156000000000003E-4</v>
      </c>
      <c r="G829" s="4">
        <v>1</v>
      </c>
      <c r="H829" s="4">
        <v>1</v>
      </c>
      <c r="I829" s="4">
        <v>1</v>
      </c>
      <c r="J829" s="4">
        <v>2</v>
      </c>
      <c r="K829" s="4" t="s">
        <v>1792</v>
      </c>
      <c r="L829" s="4" t="s">
        <v>1814</v>
      </c>
      <c r="M829" s="4" t="s">
        <v>41</v>
      </c>
      <c r="N829" s="4">
        <v>0</v>
      </c>
      <c r="O829" s="4">
        <v>2799.08914</v>
      </c>
      <c r="P829" s="4" t="s">
        <v>30</v>
      </c>
      <c r="Q829" s="4" t="s">
        <v>30</v>
      </c>
      <c r="R829" s="4">
        <v>7.6860000000000003E-4</v>
      </c>
      <c r="S829" s="4">
        <v>4.823E-3</v>
      </c>
      <c r="T829" s="4">
        <v>2.95</v>
      </c>
    </row>
    <row r="830" spans="1:30" hidden="1" outlineLevel="1" collapsed="1" x14ac:dyDescent="0.2">
      <c r="A830" t="s">
        <v>41</v>
      </c>
      <c r="B830" s="4" t="s">
        <v>30</v>
      </c>
      <c r="C830" s="4" t="s">
        <v>1813</v>
      </c>
      <c r="D830" s="4" t="s">
        <v>243</v>
      </c>
      <c r="E830" s="4">
        <v>5.1534499999999997E-2</v>
      </c>
      <c r="F830" s="4">
        <v>2.9190499999999999E-3</v>
      </c>
      <c r="G830" s="4">
        <v>1</v>
      </c>
      <c r="H830" s="4">
        <v>1</v>
      </c>
      <c r="I830" s="4">
        <v>1</v>
      </c>
      <c r="J830" s="4">
        <v>1</v>
      </c>
      <c r="K830" s="4" t="s">
        <v>1792</v>
      </c>
      <c r="L830" s="4" t="s">
        <v>1814</v>
      </c>
      <c r="M830" s="4" t="s">
        <v>41</v>
      </c>
      <c r="N830" s="4">
        <v>0</v>
      </c>
      <c r="O830" s="4">
        <v>2879.0554699999998</v>
      </c>
      <c r="P830" s="4" t="s">
        <v>30</v>
      </c>
      <c r="Q830" s="4" t="s">
        <v>30</v>
      </c>
      <c r="R830" s="4">
        <v>2.251E-3</v>
      </c>
      <c r="S830" s="4">
        <v>3.49E-2</v>
      </c>
      <c r="T830" s="4">
        <v>2.59</v>
      </c>
    </row>
    <row r="831" spans="1:30" hidden="1" outlineLevel="1" collapsed="1" x14ac:dyDescent="0.2">
      <c r="A831" t="s">
        <v>41</v>
      </c>
      <c r="B831" s="4" t="s">
        <v>30</v>
      </c>
      <c r="C831" s="4" t="s">
        <v>1815</v>
      </c>
      <c r="D831" s="4" t="s">
        <v>41</v>
      </c>
      <c r="E831" s="4">
        <v>8.3516900000000002E-3</v>
      </c>
      <c r="F831" s="4">
        <v>9.4156000000000003E-4</v>
      </c>
      <c r="G831" s="4">
        <v>2</v>
      </c>
      <c r="H831" s="4">
        <v>2</v>
      </c>
      <c r="I831" s="4">
        <v>1</v>
      </c>
      <c r="J831" s="4">
        <v>1</v>
      </c>
      <c r="K831" s="4" t="s">
        <v>1803</v>
      </c>
      <c r="L831" s="4" t="s">
        <v>1816</v>
      </c>
      <c r="M831" s="4" t="s">
        <v>41</v>
      </c>
      <c r="N831" s="4">
        <v>1</v>
      </c>
      <c r="O831" s="4">
        <v>1163.5803599999999</v>
      </c>
      <c r="P831" s="4" t="s">
        <v>30</v>
      </c>
      <c r="Q831" s="4" t="s">
        <v>30</v>
      </c>
      <c r="R831" s="4">
        <v>7.6860000000000003E-4</v>
      </c>
      <c r="S831" s="4">
        <v>4.8089999999999999E-3</v>
      </c>
      <c r="T831" s="4">
        <v>2.16</v>
      </c>
    </row>
    <row r="832" spans="1:30" x14ac:dyDescent="0.2">
      <c r="A832" s="3" t="s">
        <v>30</v>
      </c>
      <c r="B832" s="3" t="s">
        <v>31</v>
      </c>
      <c r="C832" s="3" t="s">
        <v>1817</v>
      </c>
      <c r="D832" s="3" t="s">
        <v>1818</v>
      </c>
      <c r="E832" s="3">
        <v>0</v>
      </c>
      <c r="F832" s="3">
        <v>20.126000000000001</v>
      </c>
      <c r="G832" s="3">
        <v>49</v>
      </c>
      <c r="H832" s="3">
        <v>8</v>
      </c>
      <c r="I832" s="3">
        <v>8</v>
      </c>
      <c r="J832" s="3">
        <v>11</v>
      </c>
      <c r="K832" s="3">
        <v>8</v>
      </c>
      <c r="L832" s="3">
        <v>156</v>
      </c>
      <c r="M832" s="3">
        <v>17.7</v>
      </c>
      <c r="N832" s="3">
        <v>10.78</v>
      </c>
      <c r="O832" s="3">
        <v>12.69</v>
      </c>
      <c r="P832" s="3">
        <v>8</v>
      </c>
      <c r="Q832" s="3" t="s">
        <v>1400</v>
      </c>
      <c r="R832" s="3" t="s">
        <v>1593</v>
      </c>
      <c r="S832" s="3" t="s">
        <v>1062</v>
      </c>
      <c r="T832" s="3" t="s">
        <v>1819</v>
      </c>
      <c r="U832" s="3" t="s">
        <v>1820</v>
      </c>
      <c r="V832" s="3" t="s">
        <v>1821</v>
      </c>
      <c r="W832" s="3" t="s">
        <v>1822</v>
      </c>
      <c r="X832" s="3" t="s">
        <v>1823</v>
      </c>
      <c r="Y832" s="3" t="s">
        <v>1824</v>
      </c>
      <c r="Z832" s="3" t="s">
        <v>41</v>
      </c>
      <c r="AA832" s="3">
        <v>9</v>
      </c>
      <c r="AB832" s="3" t="s">
        <v>30</v>
      </c>
      <c r="AC832" s="3">
        <v>1</v>
      </c>
      <c r="AD832" s="3" t="s">
        <v>41</v>
      </c>
    </row>
    <row r="833" spans="1:30" hidden="1" outlineLevel="1" collapsed="1" x14ac:dyDescent="0.2">
      <c r="A833" t="s">
        <v>41</v>
      </c>
      <c r="B833" s="2" t="s">
        <v>43</v>
      </c>
      <c r="C833" s="2" t="s">
        <v>44</v>
      </c>
      <c r="D833" s="2" t="s">
        <v>29</v>
      </c>
      <c r="E833" s="2" t="s">
        <v>45</v>
      </c>
      <c r="F833" s="2" t="s">
        <v>46</v>
      </c>
      <c r="G833" s="2" t="s">
        <v>28</v>
      </c>
      <c r="H833" s="2" t="s">
        <v>47</v>
      </c>
      <c r="I833" s="2" t="s">
        <v>8</v>
      </c>
      <c r="J833" s="2" t="s">
        <v>9</v>
      </c>
      <c r="K833" s="2" t="s">
        <v>48</v>
      </c>
      <c r="L833" s="2" t="s">
        <v>49</v>
      </c>
      <c r="M833" s="2" t="s">
        <v>50</v>
      </c>
      <c r="N833" s="2" t="s">
        <v>51</v>
      </c>
      <c r="O833" s="2" t="s">
        <v>52</v>
      </c>
      <c r="P833" s="2" t="s">
        <v>27</v>
      </c>
      <c r="Q833" s="2" t="s">
        <v>53</v>
      </c>
      <c r="R833" s="2" t="s">
        <v>54</v>
      </c>
      <c r="S833" s="2" t="s">
        <v>55</v>
      </c>
      <c r="T833" s="2" t="s">
        <v>56</v>
      </c>
    </row>
    <row r="834" spans="1:30" hidden="1" outlineLevel="1" collapsed="1" x14ac:dyDescent="0.2">
      <c r="A834" t="s">
        <v>41</v>
      </c>
      <c r="B834" s="4" t="s">
        <v>30</v>
      </c>
      <c r="C834" s="4" t="s">
        <v>1825</v>
      </c>
      <c r="D834" s="4" t="s">
        <v>41</v>
      </c>
      <c r="E834" s="4">
        <v>9.3831899999999996E-2</v>
      </c>
      <c r="F834" s="4">
        <v>8.4442000000000007E-3</v>
      </c>
      <c r="G834" s="4">
        <v>1</v>
      </c>
      <c r="H834" s="4">
        <v>1</v>
      </c>
      <c r="I834" s="4">
        <v>1</v>
      </c>
      <c r="J834" s="4">
        <v>2</v>
      </c>
      <c r="K834" s="4" t="s">
        <v>1817</v>
      </c>
      <c r="L834" s="4" t="s">
        <v>1826</v>
      </c>
      <c r="M834" s="4" t="s">
        <v>41</v>
      </c>
      <c r="N834" s="4">
        <v>1</v>
      </c>
      <c r="O834" s="4">
        <v>1568.83322</v>
      </c>
      <c r="P834" s="4" t="s">
        <v>30</v>
      </c>
      <c r="Q834" s="4" t="s">
        <v>30</v>
      </c>
      <c r="R834" s="4">
        <v>6.1000000000000004E-3</v>
      </c>
      <c r="S834" s="4">
        <v>6.7000000000000004E-2</v>
      </c>
      <c r="T834" s="4">
        <v>2.2599999999999998</v>
      </c>
    </row>
    <row r="835" spans="1:30" hidden="1" outlineLevel="1" collapsed="1" x14ac:dyDescent="0.2">
      <c r="A835" t="s">
        <v>41</v>
      </c>
      <c r="B835" s="4" t="s">
        <v>30</v>
      </c>
      <c r="C835" s="4" t="s">
        <v>1827</v>
      </c>
      <c r="D835" s="4" t="s">
        <v>41</v>
      </c>
      <c r="E835" s="4">
        <v>1.7377299999999998E-2</v>
      </c>
      <c r="F835" s="4">
        <v>9.4156000000000003E-4</v>
      </c>
      <c r="G835" s="4">
        <v>1</v>
      </c>
      <c r="H835" s="4">
        <v>1</v>
      </c>
      <c r="I835" s="4">
        <v>1</v>
      </c>
      <c r="J835" s="4">
        <v>1</v>
      </c>
      <c r="K835" s="4" t="s">
        <v>1817</v>
      </c>
      <c r="L835" s="4" t="s">
        <v>1828</v>
      </c>
      <c r="M835" s="4" t="s">
        <v>41</v>
      </c>
      <c r="N835" s="4">
        <v>2</v>
      </c>
      <c r="O835" s="4">
        <v>1857.9646299999999</v>
      </c>
      <c r="P835" s="4" t="s">
        <v>30</v>
      </c>
      <c r="Q835" s="4" t="s">
        <v>30</v>
      </c>
      <c r="R835" s="4">
        <v>7.6860000000000003E-4</v>
      </c>
      <c r="S835" s="4">
        <v>1.069E-2</v>
      </c>
      <c r="T835" s="4">
        <v>2.13</v>
      </c>
    </row>
    <row r="836" spans="1:30" hidden="1" outlineLevel="1" collapsed="1" x14ac:dyDescent="0.2">
      <c r="A836" t="s">
        <v>41</v>
      </c>
      <c r="B836" s="4" t="s">
        <v>30</v>
      </c>
      <c r="C836" s="4" t="s">
        <v>1829</v>
      </c>
      <c r="D836" s="4" t="s">
        <v>41</v>
      </c>
      <c r="E836" s="4">
        <v>1.66789E-2</v>
      </c>
      <c r="F836" s="4">
        <v>9.4156000000000003E-4</v>
      </c>
      <c r="G836" s="4">
        <v>1</v>
      </c>
      <c r="H836" s="4">
        <v>1</v>
      </c>
      <c r="I836" s="4">
        <v>1</v>
      </c>
      <c r="J836" s="4">
        <v>1</v>
      </c>
      <c r="K836" s="4" t="s">
        <v>1817</v>
      </c>
      <c r="L836" s="4" t="s">
        <v>1830</v>
      </c>
      <c r="M836" s="4" t="s">
        <v>41</v>
      </c>
      <c r="N836" s="4">
        <v>1</v>
      </c>
      <c r="O836" s="4">
        <v>1190.6891800000001</v>
      </c>
      <c r="P836" s="4" t="s">
        <v>30</v>
      </c>
      <c r="Q836" s="4" t="s">
        <v>30</v>
      </c>
      <c r="R836" s="4">
        <v>7.6860000000000003E-4</v>
      </c>
      <c r="S836" s="4">
        <v>1.0149999999999999E-2</v>
      </c>
      <c r="T836" s="4">
        <v>1.9</v>
      </c>
    </row>
    <row r="837" spans="1:30" hidden="1" outlineLevel="1" collapsed="1" x14ac:dyDescent="0.2">
      <c r="A837" t="s">
        <v>41</v>
      </c>
      <c r="B837" s="4" t="s">
        <v>30</v>
      </c>
      <c r="C837" s="4" t="s">
        <v>1831</v>
      </c>
      <c r="D837" s="4" t="s">
        <v>41</v>
      </c>
      <c r="E837" s="4">
        <v>1.0615899999999999E-2</v>
      </c>
      <c r="F837" s="4">
        <v>9.4156000000000003E-4</v>
      </c>
      <c r="G837" s="4">
        <v>1</v>
      </c>
      <c r="H837" s="4">
        <v>1</v>
      </c>
      <c r="I837" s="4">
        <v>1</v>
      </c>
      <c r="J837" s="4">
        <v>1</v>
      </c>
      <c r="K837" s="4" t="s">
        <v>1817</v>
      </c>
      <c r="L837" s="4" t="s">
        <v>1832</v>
      </c>
      <c r="M837" s="4" t="s">
        <v>41</v>
      </c>
      <c r="N837" s="4">
        <v>0</v>
      </c>
      <c r="O837" s="4">
        <v>1018.61429</v>
      </c>
      <c r="P837" s="4" t="s">
        <v>30</v>
      </c>
      <c r="Q837" s="4" t="s">
        <v>30</v>
      </c>
      <c r="R837" s="4">
        <v>7.6860000000000003E-4</v>
      </c>
      <c r="S837" s="4">
        <v>6.2179999999999996E-3</v>
      </c>
      <c r="T837" s="4">
        <v>1.43</v>
      </c>
    </row>
    <row r="838" spans="1:30" hidden="1" outlineLevel="1" collapsed="1" x14ac:dyDescent="0.2">
      <c r="A838" t="s">
        <v>41</v>
      </c>
      <c r="B838" s="4" t="s">
        <v>30</v>
      </c>
      <c r="C838" s="4" t="s">
        <v>1833</v>
      </c>
      <c r="D838" s="4" t="s">
        <v>41</v>
      </c>
      <c r="E838" s="4">
        <v>6.1361400000000003E-2</v>
      </c>
      <c r="F838" s="4">
        <v>3.95853E-3</v>
      </c>
      <c r="G838" s="4">
        <v>1</v>
      </c>
      <c r="H838" s="4">
        <v>1</v>
      </c>
      <c r="I838" s="4">
        <v>1</v>
      </c>
      <c r="J838" s="4">
        <v>1</v>
      </c>
      <c r="K838" s="4" t="s">
        <v>1817</v>
      </c>
      <c r="L838" s="4" t="s">
        <v>1834</v>
      </c>
      <c r="M838" s="4" t="s">
        <v>41</v>
      </c>
      <c r="N838" s="4">
        <v>1</v>
      </c>
      <c r="O838" s="4">
        <v>1032.58366</v>
      </c>
      <c r="P838" s="4" t="s">
        <v>30</v>
      </c>
      <c r="Q838" s="4" t="s">
        <v>30</v>
      </c>
      <c r="R838" s="4">
        <v>3.026E-3</v>
      </c>
      <c r="S838" s="4">
        <v>4.224E-2</v>
      </c>
      <c r="T838" s="4">
        <v>2.16</v>
      </c>
    </row>
    <row r="839" spans="1:30" hidden="1" outlineLevel="1" collapsed="1" x14ac:dyDescent="0.2">
      <c r="A839" t="s">
        <v>41</v>
      </c>
      <c r="B839" s="4" t="s">
        <v>30</v>
      </c>
      <c r="C839" s="4" t="s">
        <v>1835</v>
      </c>
      <c r="D839" s="4" t="s">
        <v>41</v>
      </c>
      <c r="E839" s="4">
        <v>4.5354499999999999E-3</v>
      </c>
      <c r="F839" s="4">
        <v>9.4156000000000003E-4</v>
      </c>
      <c r="G839" s="4">
        <v>1</v>
      </c>
      <c r="H839" s="4">
        <v>1</v>
      </c>
      <c r="I839" s="4">
        <v>1</v>
      </c>
      <c r="J839" s="4">
        <v>2</v>
      </c>
      <c r="K839" s="4" t="s">
        <v>1817</v>
      </c>
      <c r="L839" s="4" t="s">
        <v>1836</v>
      </c>
      <c r="M839" s="4" t="s">
        <v>41</v>
      </c>
      <c r="N839" s="4">
        <v>1</v>
      </c>
      <c r="O839" s="4">
        <v>1224.6470400000001</v>
      </c>
      <c r="P839" s="4" t="s">
        <v>30</v>
      </c>
      <c r="Q839" s="4" t="s">
        <v>30</v>
      </c>
      <c r="R839" s="4">
        <v>7.6860000000000003E-4</v>
      </c>
      <c r="S839" s="4">
        <v>2.48E-3</v>
      </c>
      <c r="T839" s="4">
        <v>1.95</v>
      </c>
    </row>
    <row r="840" spans="1:30" hidden="1" outlineLevel="1" collapsed="1" x14ac:dyDescent="0.2">
      <c r="A840" t="s">
        <v>41</v>
      </c>
      <c r="B840" s="4" t="s">
        <v>30</v>
      </c>
      <c r="C840" s="4" t="s">
        <v>1837</v>
      </c>
      <c r="D840" s="4" t="s">
        <v>41</v>
      </c>
      <c r="E840" s="4">
        <v>2.7104299999999998E-3</v>
      </c>
      <c r="F840" s="4">
        <v>9.4156000000000003E-4</v>
      </c>
      <c r="G840" s="4">
        <v>1</v>
      </c>
      <c r="H840" s="4">
        <v>1</v>
      </c>
      <c r="I840" s="4">
        <v>1</v>
      </c>
      <c r="J840" s="4">
        <v>2</v>
      </c>
      <c r="K840" s="4" t="s">
        <v>1817</v>
      </c>
      <c r="L840" s="4" t="s">
        <v>1838</v>
      </c>
      <c r="M840" s="4" t="s">
        <v>41</v>
      </c>
      <c r="N840" s="4">
        <v>2</v>
      </c>
      <c r="O840" s="4">
        <v>1546.9063900000001</v>
      </c>
      <c r="P840" s="4" t="s">
        <v>30</v>
      </c>
      <c r="Q840" s="4" t="s">
        <v>30</v>
      </c>
      <c r="R840" s="4">
        <v>7.6860000000000003E-4</v>
      </c>
      <c r="S840" s="4">
        <v>1.4120000000000001E-3</v>
      </c>
      <c r="T840" s="4">
        <v>2.5499999999999998</v>
      </c>
    </row>
    <row r="841" spans="1:30" hidden="1" outlineLevel="1" collapsed="1" x14ac:dyDescent="0.2">
      <c r="A841" t="s">
        <v>41</v>
      </c>
      <c r="B841" s="4" t="s">
        <v>30</v>
      </c>
      <c r="C841" s="4" t="s">
        <v>1839</v>
      </c>
      <c r="D841" s="4" t="s">
        <v>41</v>
      </c>
      <c r="E841" s="4">
        <v>3.7168800000000001E-3</v>
      </c>
      <c r="F841" s="4">
        <v>9.4156000000000003E-4</v>
      </c>
      <c r="G841" s="4">
        <v>1</v>
      </c>
      <c r="H841" s="4">
        <v>1</v>
      </c>
      <c r="I841" s="4">
        <v>1</v>
      </c>
      <c r="J841" s="4">
        <v>1</v>
      </c>
      <c r="K841" s="4" t="s">
        <v>1817</v>
      </c>
      <c r="L841" s="4" t="s">
        <v>1840</v>
      </c>
      <c r="M841" s="4" t="s">
        <v>41</v>
      </c>
      <c r="N841" s="4">
        <v>2</v>
      </c>
      <c r="O841" s="4">
        <v>1509.8212599999999</v>
      </c>
      <c r="P841" s="4" t="s">
        <v>30</v>
      </c>
      <c r="Q841" s="4" t="s">
        <v>30</v>
      </c>
      <c r="R841" s="4">
        <v>7.6860000000000003E-4</v>
      </c>
      <c r="S841" s="4">
        <v>2.003E-3</v>
      </c>
      <c r="T841" s="4">
        <v>2.38</v>
      </c>
    </row>
    <row r="842" spans="1:30" x14ac:dyDescent="0.2">
      <c r="A842" s="3" t="s">
        <v>30</v>
      </c>
      <c r="B842" s="3" t="s">
        <v>31</v>
      </c>
      <c r="C842" s="3" t="s">
        <v>1841</v>
      </c>
      <c r="D842" s="3" t="s">
        <v>1842</v>
      </c>
      <c r="E842" s="3">
        <v>0</v>
      </c>
      <c r="F842" s="3">
        <v>20.024000000000001</v>
      </c>
      <c r="G842" s="3">
        <v>15</v>
      </c>
      <c r="H842" s="3">
        <v>8</v>
      </c>
      <c r="I842" s="3">
        <v>8</v>
      </c>
      <c r="J842" s="3">
        <v>8</v>
      </c>
      <c r="K842" s="3">
        <v>8</v>
      </c>
      <c r="L842" s="3">
        <v>644</v>
      </c>
      <c r="M842" s="3">
        <v>66</v>
      </c>
      <c r="N842" s="3">
        <v>8.1199999999999992</v>
      </c>
      <c r="O842" s="3">
        <v>14.05</v>
      </c>
      <c r="P842" s="3">
        <v>8</v>
      </c>
      <c r="Q842" s="3" t="s">
        <v>41</v>
      </c>
      <c r="R842" s="3" t="s">
        <v>41</v>
      </c>
      <c r="S842" s="3" t="s">
        <v>41</v>
      </c>
      <c r="T842" s="3" t="s">
        <v>41</v>
      </c>
      <c r="U842" s="3" t="s">
        <v>41</v>
      </c>
      <c r="V842" s="3" t="s">
        <v>1841</v>
      </c>
      <c r="W842" s="3" t="s">
        <v>41</v>
      </c>
      <c r="X842" s="3" t="s">
        <v>41</v>
      </c>
      <c r="Y842" s="3" t="s">
        <v>41</v>
      </c>
      <c r="Z842" s="3" t="s">
        <v>41</v>
      </c>
      <c r="AA842" s="3">
        <v>0</v>
      </c>
      <c r="AB842" s="3" t="s">
        <v>30</v>
      </c>
      <c r="AC842" s="3">
        <v>1</v>
      </c>
      <c r="AD842" s="3" t="s">
        <v>41</v>
      </c>
    </row>
    <row r="843" spans="1:30" hidden="1" outlineLevel="1" collapsed="1" x14ac:dyDescent="0.2">
      <c r="A843" t="s">
        <v>41</v>
      </c>
      <c r="B843" s="2" t="s">
        <v>43</v>
      </c>
      <c r="C843" s="2" t="s">
        <v>44</v>
      </c>
      <c r="D843" s="2" t="s">
        <v>29</v>
      </c>
      <c r="E843" s="2" t="s">
        <v>45</v>
      </c>
      <c r="F843" s="2" t="s">
        <v>46</v>
      </c>
      <c r="G843" s="2" t="s">
        <v>28</v>
      </c>
      <c r="H843" s="2" t="s">
        <v>47</v>
      </c>
      <c r="I843" s="2" t="s">
        <v>8</v>
      </c>
      <c r="J843" s="2" t="s">
        <v>9</v>
      </c>
      <c r="K843" s="2" t="s">
        <v>48</v>
      </c>
      <c r="L843" s="2" t="s">
        <v>49</v>
      </c>
      <c r="M843" s="2" t="s">
        <v>50</v>
      </c>
      <c r="N843" s="2" t="s">
        <v>51</v>
      </c>
      <c r="O843" s="2" t="s">
        <v>52</v>
      </c>
      <c r="P843" s="2" t="s">
        <v>27</v>
      </c>
      <c r="Q843" s="2" t="s">
        <v>53</v>
      </c>
      <c r="R843" s="2" t="s">
        <v>54</v>
      </c>
      <c r="S843" s="2" t="s">
        <v>55</v>
      </c>
      <c r="T843" s="2" t="s">
        <v>56</v>
      </c>
    </row>
    <row r="844" spans="1:30" hidden="1" outlineLevel="1" collapsed="1" x14ac:dyDescent="0.2">
      <c r="A844" t="s">
        <v>41</v>
      </c>
      <c r="B844" s="4" t="s">
        <v>30</v>
      </c>
      <c r="C844" s="4" t="s">
        <v>1843</v>
      </c>
      <c r="D844" s="4" t="s">
        <v>41</v>
      </c>
      <c r="E844" s="4">
        <v>2.3466799999999999E-2</v>
      </c>
      <c r="F844" s="4">
        <v>9.4156000000000003E-4</v>
      </c>
      <c r="G844" s="4">
        <v>1</v>
      </c>
      <c r="H844" s="4">
        <v>2</v>
      </c>
      <c r="I844" s="4">
        <v>1</v>
      </c>
      <c r="J844" s="4">
        <v>1</v>
      </c>
      <c r="K844" s="4" t="s">
        <v>1841</v>
      </c>
      <c r="L844" s="4" t="s">
        <v>1844</v>
      </c>
      <c r="M844" s="4" t="s">
        <v>41</v>
      </c>
      <c r="N844" s="4">
        <v>0</v>
      </c>
      <c r="O844" s="4">
        <v>1125.54224</v>
      </c>
      <c r="P844" s="4" t="s">
        <v>30</v>
      </c>
      <c r="Q844" s="4" t="s">
        <v>30</v>
      </c>
      <c r="R844" s="4">
        <v>7.6860000000000003E-4</v>
      </c>
      <c r="S844" s="4">
        <v>1.474E-2</v>
      </c>
      <c r="T844" s="4">
        <v>1.35</v>
      </c>
    </row>
    <row r="845" spans="1:30" hidden="1" outlineLevel="1" collapsed="1" x14ac:dyDescent="0.2">
      <c r="A845" t="s">
        <v>41</v>
      </c>
      <c r="B845" s="4" t="s">
        <v>30</v>
      </c>
      <c r="C845" s="4" t="s">
        <v>1845</v>
      </c>
      <c r="D845" s="4" t="s">
        <v>41</v>
      </c>
      <c r="E845" s="4">
        <v>3.1662299999999997E-2</v>
      </c>
      <c r="F845" s="4">
        <v>1.57544E-3</v>
      </c>
      <c r="G845" s="4">
        <v>1</v>
      </c>
      <c r="H845" s="4">
        <v>1</v>
      </c>
      <c r="I845" s="4">
        <v>1</v>
      </c>
      <c r="J845" s="4">
        <v>1</v>
      </c>
      <c r="K845" s="4" t="s">
        <v>1841</v>
      </c>
      <c r="L845" s="4" t="s">
        <v>1846</v>
      </c>
      <c r="M845" s="4" t="s">
        <v>41</v>
      </c>
      <c r="N845" s="4">
        <v>0</v>
      </c>
      <c r="O845" s="4">
        <v>1065.5211099999999</v>
      </c>
      <c r="P845" s="4" t="s">
        <v>30</v>
      </c>
      <c r="Q845" s="4" t="s">
        <v>30</v>
      </c>
      <c r="R845" s="4">
        <v>1.245E-3</v>
      </c>
      <c r="S845" s="4">
        <v>2.0480000000000002E-2</v>
      </c>
      <c r="T845" s="4">
        <v>1.31</v>
      </c>
    </row>
    <row r="846" spans="1:30" hidden="1" outlineLevel="1" collapsed="1" x14ac:dyDescent="0.2">
      <c r="A846" t="s">
        <v>41</v>
      </c>
      <c r="B846" s="4" t="s">
        <v>30</v>
      </c>
      <c r="C846" s="4" t="s">
        <v>1847</v>
      </c>
      <c r="D846" s="4" t="s">
        <v>41</v>
      </c>
      <c r="E846" s="4">
        <v>6.7060499999999999E-3</v>
      </c>
      <c r="F846" s="4">
        <v>9.4156000000000003E-4</v>
      </c>
      <c r="G846" s="4">
        <v>1</v>
      </c>
      <c r="H846" s="4">
        <v>2</v>
      </c>
      <c r="I846" s="4">
        <v>1</v>
      </c>
      <c r="J846" s="4">
        <v>1</v>
      </c>
      <c r="K846" s="4" t="s">
        <v>1841</v>
      </c>
      <c r="L846" s="4" t="s">
        <v>1848</v>
      </c>
      <c r="M846" s="4" t="s">
        <v>41</v>
      </c>
      <c r="N846" s="4">
        <v>0</v>
      </c>
      <c r="O846" s="4">
        <v>2383.9518499999999</v>
      </c>
      <c r="P846" s="4" t="s">
        <v>30</v>
      </c>
      <c r="Q846" s="4" t="s">
        <v>30</v>
      </c>
      <c r="R846" s="4">
        <v>7.6860000000000003E-4</v>
      </c>
      <c r="S846" s="4">
        <v>3.787E-3</v>
      </c>
      <c r="T846" s="4">
        <v>2.36</v>
      </c>
    </row>
    <row r="847" spans="1:30" hidden="1" outlineLevel="1" collapsed="1" x14ac:dyDescent="0.2">
      <c r="A847" t="s">
        <v>41</v>
      </c>
      <c r="B847" s="4" t="s">
        <v>30</v>
      </c>
      <c r="C847" s="4" t="s">
        <v>1849</v>
      </c>
      <c r="D847" s="4" t="s">
        <v>41</v>
      </c>
      <c r="E847" s="4">
        <v>2.1919500000000001E-2</v>
      </c>
      <c r="F847" s="4">
        <v>9.4156000000000003E-4</v>
      </c>
      <c r="G847" s="4">
        <v>1</v>
      </c>
      <c r="H847" s="4">
        <v>10</v>
      </c>
      <c r="I847" s="4">
        <v>1</v>
      </c>
      <c r="J847" s="4">
        <v>1</v>
      </c>
      <c r="K847" s="4" t="s">
        <v>1841</v>
      </c>
      <c r="L847" s="4" t="s">
        <v>1850</v>
      </c>
      <c r="M847" s="4" t="s">
        <v>41</v>
      </c>
      <c r="N847" s="4">
        <v>2</v>
      </c>
      <c r="O847" s="4">
        <v>1308.65425</v>
      </c>
      <c r="P847" s="4" t="s">
        <v>30</v>
      </c>
      <c r="Q847" s="4" t="s">
        <v>30</v>
      </c>
      <c r="R847" s="4">
        <v>7.6860000000000003E-4</v>
      </c>
      <c r="S847" s="4">
        <v>1.3690000000000001E-2</v>
      </c>
      <c r="T847" s="4">
        <v>2.44</v>
      </c>
    </row>
    <row r="848" spans="1:30" hidden="1" outlineLevel="1" collapsed="1" x14ac:dyDescent="0.2">
      <c r="A848" t="s">
        <v>41</v>
      </c>
      <c r="B848" s="4" t="s">
        <v>30</v>
      </c>
      <c r="C848" s="4" t="s">
        <v>1851</v>
      </c>
      <c r="D848" s="4" t="s">
        <v>869</v>
      </c>
      <c r="E848" s="4">
        <v>1.32172E-2</v>
      </c>
      <c r="F848" s="4">
        <v>9.4156000000000003E-4</v>
      </c>
      <c r="G848" s="4">
        <v>1</v>
      </c>
      <c r="H848" s="4">
        <v>2</v>
      </c>
      <c r="I848" s="4">
        <v>1</v>
      </c>
      <c r="J848" s="4">
        <v>1</v>
      </c>
      <c r="K848" s="4" t="s">
        <v>1841</v>
      </c>
      <c r="L848" s="4" t="s">
        <v>1852</v>
      </c>
      <c r="M848" s="4" t="s">
        <v>41</v>
      </c>
      <c r="N848" s="4">
        <v>0</v>
      </c>
      <c r="O848" s="4">
        <v>1316.5245600000001</v>
      </c>
      <c r="P848" s="4" t="s">
        <v>30</v>
      </c>
      <c r="Q848" s="4" t="s">
        <v>30</v>
      </c>
      <c r="R848" s="4">
        <v>7.6860000000000003E-4</v>
      </c>
      <c r="S848" s="4">
        <v>7.8919999999999997E-3</v>
      </c>
      <c r="T848" s="4">
        <v>1.75</v>
      </c>
    </row>
    <row r="849" spans="1:30" hidden="1" outlineLevel="1" collapsed="1" x14ac:dyDescent="0.2">
      <c r="A849" t="s">
        <v>41</v>
      </c>
      <c r="B849" s="4" t="s">
        <v>30</v>
      </c>
      <c r="C849" s="4" t="s">
        <v>1853</v>
      </c>
      <c r="D849" s="4" t="s">
        <v>41</v>
      </c>
      <c r="E849" s="4">
        <v>5.4962199999999996E-3</v>
      </c>
      <c r="F849" s="4">
        <v>9.4156000000000003E-4</v>
      </c>
      <c r="G849" s="4">
        <v>1</v>
      </c>
      <c r="H849" s="4">
        <v>2</v>
      </c>
      <c r="I849" s="4">
        <v>1</v>
      </c>
      <c r="J849" s="4">
        <v>1</v>
      </c>
      <c r="K849" s="4" t="s">
        <v>1841</v>
      </c>
      <c r="L849" s="4" t="s">
        <v>1854</v>
      </c>
      <c r="M849" s="4" t="s">
        <v>41</v>
      </c>
      <c r="N849" s="4">
        <v>1</v>
      </c>
      <c r="O849" s="4">
        <v>1340.6692399999999</v>
      </c>
      <c r="P849" s="4" t="s">
        <v>30</v>
      </c>
      <c r="Q849" s="4" t="s">
        <v>30</v>
      </c>
      <c r="R849" s="4">
        <v>7.6860000000000003E-4</v>
      </c>
      <c r="S849" s="4">
        <v>3.0460000000000001E-3</v>
      </c>
      <c r="T849" s="4">
        <v>2.31</v>
      </c>
    </row>
    <row r="850" spans="1:30" hidden="1" outlineLevel="1" collapsed="1" x14ac:dyDescent="0.2">
      <c r="A850" t="s">
        <v>41</v>
      </c>
      <c r="B850" s="4" t="s">
        <v>30</v>
      </c>
      <c r="C850" s="4" t="s">
        <v>1855</v>
      </c>
      <c r="D850" s="4" t="s">
        <v>41</v>
      </c>
      <c r="E850" s="4">
        <v>9.2228099999999995E-4</v>
      </c>
      <c r="F850" s="4">
        <v>9.4156000000000003E-4</v>
      </c>
      <c r="G850" s="4">
        <v>1</v>
      </c>
      <c r="H850" s="4">
        <v>2</v>
      </c>
      <c r="I850" s="4">
        <v>1</v>
      </c>
      <c r="J850" s="4">
        <v>1</v>
      </c>
      <c r="K850" s="4" t="s">
        <v>1841</v>
      </c>
      <c r="L850" s="4" t="s">
        <v>1856</v>
      </c>
      <c r="M850" s="4" t="s">
        <v>41</v>
      </c>
      <c r="N850" s="4">
        <v>1</v>
      </c>
      <c r="O850" s="4">
        <v>1393.73217</v>
      </c>
      <c r="P850" s="4" t="s">
        <v>30</v>
      </c>
      <c r="Q850" s="4" t="s">
        <v>30</v>
      </c>
      <c r="R850" s="4">
        <v>7.6860000000000003E-4</v>
      </c>
      <c r="S850" s="4">
        <v>4.4000000000000002E-4</v>
      </c>
      <c r="T850" s="4">
        <v>2.8</v>
      </c>
    </row>
    <row r="851" spans="1:30" hidden="1" outlineLevel="1" collapsed="1" x14ac:dyDescent="0.2">
      <c r="A851" t="s">
        <v>41</v>
      </c>
      <c r="B851" s="4" t="s">
        <v>30</v>
      </c>
      <c r="C851" s="4" t="s">
        <v>1857</v>
      </c>
      <c r="D851" s="4" t="s">
        <v>41</v>
      </c>
      <c r="E851" s="4">
        <v>1.4049399999999999E-4</v>
      </c>
      <c r="F851" s="4">
        <v>9.4156000000000003E-4</v>
      </c>
      <c r="G851" s="4">
        <v>1</v>
      </c>
      <c r="H851" s="4">
        <v>2</v>
      </c>
      <c r="I851" s="4">
        <v>1</v>
      </c>
      <c r="J851" s="4">
        <v>1</v>
      </c>
      <c r="K851" s="4" t="s">
        <v>1841</v>
      </c>
      <c r="L851" s="4" t="s">
        <v>1858</v>
      </c>
      <c r="M851" s="4" t="s">
        <v>41</v>
      </c>
      <c r="N851" s="4">
        <v>0</v>
      </c>
      <c r="O851" s="4">
        <v>1179.60043</v>
      </c>
      <c r="P851" s="4" t="s">
        <v>30</v>
      </c>
      <c r="Q851" s="4" t="s">
        <v>30</v>
      </c>
      <c r="R851" s="4">
        <v>7.6860000000000003E-4</v>
      </c>
      <c r="S851" s="4">
        <v>5.7219999999999998E-5</v>
      </c>
      <c r="T851" s="4">
        <v>2.4</v>
      </c>
    </row>
    <row r="852" spans="1:30" x14ac:dyDescent="0.2">
      <c r="A852" s="3" t="s">
        <v>30</v>
      </c>
      <c r="B852" s="3" t="s">
        <v>31</v>
      </c>
      <c r="C852" s="3" t="s">
        <v>1859</v>
      </c>
      <c r="D852" s="3" t="s">
        <v>1860</v>
      </c>
      <c r="E852" s="3">
        <v>0</v>
      </c>
      <c r="F852" s="3">
        <v>19.911000000000001</v>
      </c>
      <c r="G852" s="3">
        <v>14</v>
      </c>
      <c r="H852" s="3">
        <v>11</v>
      </c>
      <c r="I852" s="3">
        <v>11</v>
      </c>
      <c r="J852" s="3">
        <v>11</v>
      </c>
      <c r="K852" s="3">
        <v>11</v>
      </c>
      <c r="L852" s="3">
        <v>980</v>
      </c>
      <c r="M852" s="3">
        <v>109.2</v>
      </c>
      <c r="N852" s="3">
        <v>9.1</v>
      </c>
      <c r="O852" s="3">
        <v>15.72</v>
      </c>
      <c r="P852" s="3">
        <v>11</v>
      </c>
      <c r="Q852" s="3" t="s">
        <v>1861</v>
      </c>
      <c r="R852" s="3" t="s">
        <v>1862</v>
      </c>
      <c r="S852" s="3" t="s">
        <v>36</v>
      </c>
      <c r="T852" s="3" t="s">
        <v>1863</v>
      </c>
      <c r="U852" s="3" t="s">
        <v>1864</v>
      </c>
      <c r="V852" s="3" t="s">
        <v>1859</v>
      </c>
      <c r="W852" s="3" t="s">
        <v>1865</v>
      </c>
      <c r="X852" s="3" t="s">
        <v>1866</v>
      </c>
      <c r="Y852" s="3" t="s">
        <v>1867</v>
      </c>
      <c r="Z852" s="3" t="s">
        <v>41</v>
      </c>
      <c r="AA852" s="3">
        <v>1</v>
      </c>
      <c r="AB852" s="3" t="s">
        <v>30</v>
      </c>
      <c r="AC852" s="3">
        <v>1</v>
      </c>
      <c r="AD852" s="3" t="s">
        <v>1868</v>
      </c>
    </row>
    <row r="853" spans="1:30" hidden="1" outlineLevel="1" collapsed="1" x14ac:dyDescent="0.2">
      <c r="A853" t="s">
        <v>41</v>
      </c>
      <c r="B853" s="2" t="s">
        <v>43</v>
      </c>
      <c r="C853" s="2" t="s">
        <v>44</v>
      </c>
      <c r="D853" s="2" t="s">
        <v>29</v>
      </c>
      <c r="E853" s="2" t="s">
        <v>45</v>
      </c>
      <c r="F853" s="2" t="s">
        <v>46</v>
      </c>
      <c r="G853" s="2" t="s">
        <v>28</v>
      </c>
      <c r="H853" s="2" t="s">
        <v>47</v>
      </c>
      <c r="I853" s="2" t="s">
        <v>8</v>
      </c>
      <c r="J853" s="2" t="s">
        <v>9</v>
      </c>
      <c r="K853" s="2" t="s">
        <v>48</v>
      </c>
      <c r="L853" s="2" t="s">
        <v>49</v>
      </c>
      <c r="M853" s="2" t="s">
        <v>50</v>
      </c>
      <c r="N853" s="2" t="s">
        <v>51</v>
      </c>
      <c r="O853" s="2" t="s">
        <v>52</v>
      </c>
      <c r="P853" s="2" t="s">
        <v>27</v>
      </c>
      <c r="Q853" s="2" t="s">
        <v>53</v>
      </c>
      <c r="R853" s="2" t="s">
        <v>54</v>
      </c>
      <c r="S853" s="2" t="s">
        <v>55</v>
      </c>
      <c r="T853" s="2" t="s">
        <v>56</v>
      </c>
    </row>
    <row r="854" spans="1:30" hidden="1" outlineLevel="1" collapsed="1" x14ac:dyDescent="0.2">
      <c r="A854" t="s">
        <v>41</v>
      </c>
      <c r="B854" s="4" t="s">
        <v>30</v>
      </c>
      <c r="C854" s="4" t="s">
        <v>1869</v>
      </c>
      <c r="D854" s="4" t="s">
        <v>41</v>
      </c>
      <c r="E854" s="4">
        <v>7.6971499999999998E-2</v>
      </c>
      <c r="F854" s="4">
        <v>4.8908199999999997E-3</v>
      </c>
      <c r="G854" s="4">
        <v>1</v>
      </c>
      <c r="H854" s="4">
        <v>1</v>
      </c>
      <c r="I854" s="4">
        <v>1</v>
      </c>
      <c r="J854" s="4">
        <v>1</v>
      </c>
      <c r="K854" s="4" t="s">
        <v>1859</v>
      </c>
      <c r="L854" s="4" t="s">
        <v>1870</v>
      </c>
      <c r="M854" s="4" t="s">
        <v>41</v>
      </c>
      <c r="N854" s="4">
        <v>0</v>
      </c>
      <c r="O854" s="4">
        <v>1030.5527500000001</v>
      </c>
      <c r="P854" s="4" t="s">
        <v>30</v>
      </c>
      <c r="Q854" s="4" t="s">
        <v>30</v>
      </c>
      <c r="R854" s="4">
        <v>3.7160000000000001E-3</v>
      </c>
      <c r="S854" s="4">
        <v>5.4120000000000001E-2</v>
      </c>
      <c r="T854" s="4">
        <v>1.91</v>
      </c>
    </row>
    <row r="855" spans="1:30" hidden="1" outlineLevel="1" collapsed="1" x14ac:dyDescent="0.2">
      <c r="A855" t="s">
        <v>41</v>
      </c>
      <c r="B855" s="4" t="s">
        <v>30</v>
      </c>
      <c r="C855" s="4" t="s">
        <v>1871</v>
      </c>
      <c r="D855" s="4" t="s">
        <v>41</v>
      </c>
      <c r="E855" s="4">
        <v>7.63943E-3</v>
      </c>
      <c r="F855" s="4">
        <v>9.4156000000000003E-4</v>
      </c>
      <c r="G855" s="4">
        <v>1</v>
      </c>
      <c r="H855" s="4">
        <v>1</v>
      </c>
      <c r="I855" s="4">
        <v>1</v>
      </c>
      <c r="J855" s="4">
        <v>1</v>
      </c>
      <c r="K855" s="4" t="s">
        <v>1859</v>
      </c>
      <c r="L855" s="4" t="s">
        <v>1872</v>
      </c>
      <c r="M855" s="4" t="s">
        <v>41</v>
      </c>
      <c r="N855" s="4">
        <v>1</v>
      </c>
      <c r="O855" s="4">
        <v>1008.50302</v>
      </c>
      <c r="P855" s="4" t="s">
        <v>30</v>
      </c>
      <c r="Q855" s="4" t="s">
        <v>30</v>
      </c>
      <c r="R855" s="4">
        <v>7.6860000000000003E-4</v>
      </c>
      <c r="S855" s="4">
        <v>4.3699999999999998E-3</v>
      </c>
      <c r="T855" s="4">
        <v>1.71</v>
      </c>
    </row>
    <row r="856" spans="1:30" hidden="1" outlineLevel="1" collapsed="1" x14ac:dyDescent="0.2">
      <c r="A856" t="s">
        <v>41</v>
      </c>
      <c r="B856" s="4" t="s">
        <v>30</v>
      </c>
      <c r="C856" s="4" t="s">
        <v>1873</v>
      </c>
      <c r="D856" s="4" t="s">
        <v>168</v>
      </c>
      <c r="E856" s="4">
        <v>5.3842400000000002E-3</v>
      </c>
      <c r="F856" s="4">
        <v>9.4156000000000003E-4</v>
      </c>
      <c r="G856" s="4">
        <v>1</v>
      </c>
      <c r="H856" s="4">
        <v>1</v>
      </c>
      <c r="I856" s="4">
        <v>1</v>
      </c>
      <c r="J856" s="4">
        <v>1</v>
      </c>
      <c r="K856" s="4" t="s">
        <v>1859</v>
      </c>
      <c r="L856" s="4" t="s">
        <v>1874</v>
      </c>
      <c r="M856" s="4" t="s">
        <v>41</v>
      </c>
      <c r="N856" s="4">
        <v>0</v>
      </c>
      <c r="O856" s="4">
        <v>1617.63419</v>
      </c>
      <c r="P856" s="4" t="s">
        <v>30</v>
      </c>
      <c r="Q856" s="4" t="s">
        <v>30</v>
      </c>
      <c r="R856" s="4">
        <v>7.6860000000000003E-4</v>
      </c>
      <c r="S856" s="4">
        <v>2.9819999999999998E-3</v>
      </c>
      <c r="T856" s="4">
        <v>1.7</v>
      </c>
    </row>
    <row r="857" spans="1:30" hidden="1" outlineLevel="1" collapsed="1" x14ac:dyDescent="0.2">
      <c r="A857" t="s">
        <v>41</v>
      </c>
      <c r="B857" s="4" t="s">
        <v>30</v>
      </c>
      <c r="C857" s="4" t="s">
        <v>1875</v>
      </c>
      <c r="D857" s="4" t="s">
        <v>41</v>
      </c>
      <c r="E857" s="4">
        <v>4.6580099999999999E-2</v>
      </c>
      <c r="F857" s="4">
        <v>2.21053E-3</v>
      </c>
      <c r="G857" s="4">
        <v>1</v>
      </c>
      <c r="H857" s="4">
        <v>2</v>
      </c>
      <c r="I857" s="4">
        <v>1</v>
      </c>
      <c r="J857" s="4">
        <v>1</v>
      </c>
      <c r="K857" s="4" t="s">
        <v>1859</v>
      </c>
      <c r="L857" s="4" t="s">
        <v>1876</v>
      </c>
      <c r="M857" s="4" t="s">
        <v>41</v>
      </c>
      <c r="N857" s="4">
        <v>0</v>
      </c>
      <c r="O857" s="4">
        <v>995.56325000000004</v>
      </c>
      <c r="P857" s="4" t="s">
        <v>30</v>
      </c>
      <c r="Q857" s="4" t="s">
        <v>30</v>
      </c>
      <c r="R857" s="4">
        <v>1.714E-3</v>
      </c>
      <c r="S857" s="4">
        <v>3.108E-2</v>
      </c>
      <c r="T857" s="4">
        <v>1.51</v>
      </c>
    </row>
    <row r="858" spans="1:30" hidden="1" outlineLevel="1" collapsed="1" x14ac:dyDescent="0.2">
      <c r="A858" t="s">
        <v>41</v>
      </c>
      <c r="B858" s="4" t="s">
        <v>30</v>
      </c>
      <c r="C858" s="4" t="s">
        <v>1877</v>
      </c>
      <c r="D858" s="4" t="s">
        <v>41</v>
      </c>
      <c r="E858" s="4">
        <v>1.1368700000000001E-2</v>
      </c>
      <c r="F858" s="4">
        <v>9.4156000000000003E-4</v>
      </c>
      <c r="G858" s="4">
        <v>1</v>
      </c>
      <c r="H858" s="4">
        <v>1</v>
      </c>
      <c r="I858" s="4">
        <v>1</v>
      </c>
      <c r="J858" s="4">
        <v>1</v>
      </c>
      <c r="K858" s="4" t="s">
        <v>1859</v>
      </c>
      <c r="L858" s="4" t="s">
        <v>1878</v>
      </c>
      <c r="M858" s="4" t="s">
        <v>41</v>
      </c>
      <c r="N858" s="4">
        <v>2</v>
      </c>
      <c r="O858" s="4">
        <v>2037.1702700000001</v>
      </c>
      <c r="P858" s="4" t="s">
        <v>30</v>
      </c>
      <c r="Q858" s="4" t="s">
        <v>30</v>
      </c>
      <c r="R858" s="4">
        <v>7.6860000000000003E-4</v>
      </c>
      <c r="S858" s="4">
        <v>6.7299999999999999E-3</v>
      </c>
      <c r="T858" s="4">
        <v>3.58</v>
      </c>
    </row>
    <row r="859" spans="1:30" hidden="1" outlineLevel="1" collapsed="1" x14ac:dyDescent="0.2">
      <c r="A859" t="s">
        <v>41</v>
      </c>
      <c r="B859" s="4" t="s">
        <v>30</v>
      </c>
      <c r="C859" s="4" t="s">
        <v>1879</v>
      </c>
      <c r="D859" s="4" t="s">
        <v>41</v>
      </c>
      <c r="E859" s="4">
        <v>2.3951699999999999E-2</v>
      </c>
      <c r="F859" s="4">
        <v>9.4156000000000003E-4</v>
      </c>
      <c r="G859" s="4">
        <v>1</v>
      </c>
      <c r="H859" s="4">
        <v>1</v>
      </c>
      <c r="I859" s="4">
        <v>1</v>
      </c>
      <c r="J859" s="4">
        <v>1</v>
      </c>
      <c r="K859" s="4" t="s">
        <v>1859</v>
      </c>
      <c r="L859" s="4" t="s">
        <v>1880</v>
      </c>
      <c r="M859" s="4" t="s">
        <v>41</v>
      </c>
      <c r="N859" s="4">
        <v>1</v>
      </c>
      <c r="O859" s="4">
        <v>1365.7121</v>
      </c>
      <c r="P859" s="4" t="s">
        <v>30</v>
      </c>
      <c r="Q859" s="4" t="s">
        <v>30</v>
      </c>
      <c r="R859" s="4">
        <v>7.6860000000000003E-4</v>
      </c>
      <c r="S859" s="4">
        <v>1.512E-2</v>
      </c>
      <c r="T859" s="4">
        <v>2.17</v>
      </c>
    </row>
    <row r="860" spans="1:30" hidden="1" outlineLevel="1" collapsed="1" x14ac:dyDescent="0.2">
      <c r="A860" t="s">
        <v>41</v>
      </c>
      <c r="B860" s="4" t="s">
        <v>30</v>
      </c>
      <c r="C860" s="4" t="s">
        <v>1881</v>
      </c>
      <c r="D860" s="4" t="s">
        <v>41</v>
      </c>
      <c r="E860" s="4">
        <v>1.9517699999999999E-2</v>
      </c>
      <c r="F860" s="4">
        <v>9.4156000000000003E-4</v>
      </c>
      <c r="G860" s="4">
        <v>1</v>
      </c>
      <c r="H860" s="4">
        <v>1</v>
      </c>
      <c r="I860" s="4">
        <v>1</v>
      </c>
      <c r="J860" s="4">
        <v>1</v>
      </c>
      <c r="K860" s="4" t="s">
        <v>1859</v>
      </c>
      <c r="L860" s="4" t="s">
        <v>1882</v>
      </c>
      <c r="M860" s="4" t="s">
        <v>41</v>
      </c>
      <c r="N860" s="4">
        <v>1</v>
      </c>
      <c r="O860" s="4">
        <v>2463.28379</v>
      </c>
      <c r="P860" s="4" t="s">
        <v>30</v>
      </c>
      <c r="Q860" s="4" t="s">
        <v>30</v>
      </c>
      <c r="R860" s="4">
        <v>7.6860000000000003E-4</v>
      </c>
      <c r="S860" s="4">
        <v>1.206E-2</v>
      </c>
      <c r="T860" s="4">
        <v>2.14</v>
      </c>
    </row>
    <row r="861" spans="1:30" hidden="1" outlineLevel="1" collapsed="1" x14ac:dyDescent="0.2">
      <c r="A861" t="s">
        <v>41</v>
      </c>
      <c r="B861" s="4" t="s">
        <v>30</v>
      </c>
      <c r="C861" s="4" t="s">
        <v>1883</v>
      </c>
      <c r="D861" s="4" t="s">
        <v>41</v>
      </c>
      <c r="E861" s="4">
        <v>7.5956499999999996E-2</v>
      </c>
      <c r="F861" s="4">
        <v>4.8908199999999997E-3</v>
      </c>
      <c r="G861" s="4">
        <v>1</v>
      </c>
      <c r="H861" s="4">
        <v>1</v>
      </c>
      <c r="I861" s="4">
        <v>1</v>
      </c>
      <c r="J861" s="4">
        <v>1</v>
      </c>
      <c r="K861" s="4" t="s">
        <v>1859</v>
      </c>
      <c r="L861" s="4" t="s">
        <v>1884</v>
      </c>
      <c r="M861" s="4" t="s">
        <v>41</v>
      </c>
      <c r="N861" s="4">
        <v>1</v>
      </c>
      <c r="O861" s="4">
        <v>2524.19101</v>
      </c>
      <c r="P861" s="4" t="s">
        <v>30</v>
      </c>
      <c r="Q861" s="4" t="s">
        <v>30</v>
      </c>
      <c r="R861" s="4">
        <v>3.7160000000000001E-3</v>
      </c>
      <c r="S861" s="4">
        <v>5.3359999999999998E-2</v>
      </c>
      <c r="T861" s="4">
        <v>1.91</v>
      </c>
    </row>
    <row r="862" spans="1:30" hidden="1" outlineLevel="1" collapsed="1" x14ac:dyDescent="0.2">
      <c r="A862" t="s">
        <v>41</v>
      </c>
      <c r="B862" s="4" t="s">
        <v>30</v>
      </c>
      <c r="C862" s="4" t="s">
        <v>1885</v>
      </c>
      <c r="D862" s="4" t="s">
        <v>41</v>
      </c>
      <c r="E862" s="4">
        <v>6.6932099999999994E-2</v>
      </c>
      <c r="F862" s="4">
        <v>3.95853E-3</v>
      </c>
      <c r="G862" s="4">
        <v>1</v>
      </c>
      <c r="H862" s="4">
        <v>1</v>
      </c>
      <c r="I862" s="4">
        <v>1</v>
      </c>
      <c r="J862" s="4">
        <v>1</v>
      </c>
      <c r="K862" s="4" t="s">
        <v>1859</v>
      </c>
      <c r="L862" s="4" t="s">
        <v>1886</v>
      </c>
      <c r="M862" s="4" t="s">
        <v>41</v>
      </c>
      <c r="N862" s="4">
        <v>1</v>
      </c>
      <c r="O862" s="4">
        <v>1511.6860099999999</v>
      </c>
      <c r="P862" s="4" t="s">
        <v>30</v>
      </c>
      <c r="Q862" s="4" t="s">
        <v>30</v>
      </c>
      <c r="R862" s="4">
        <v>3.026E-3</v>
      </c>
      <c r="S862" s="4">
        <v>4.6429999999999999E-2</v>
      </c>
      <c r="T862" s="4">
        <v>1.71</v>
      </c>
    </row>
    <row r="863" spans="1:30" hidden="1" outlineLevel="1" collapsed="1" x14ac:dyDescent="0.2">
      <c r="A863" t="s">
        <v>41</v>
      </c>
      <c r="B863" s="4" t="s">
        <v>30</v>
      </c>
      <c r="C863" s="4" t="s">
        <v>1887</v>
      </c>
      <c r="D863" s="4" t="s">
        <v>1888</v>
      </c>
      <c r="E863" s="4">
        <v>1.8104700000000001E-2</v>
      </c>
      <c r="F863" s="4">
        <v>9.4156000000000003E-4</v>
      </c>
      <c r="G863" s="4">
        <v>1</v>
      </c>
      <c r="H863" s="4">
        <v>1</v>
      </c>
      <c r="I863" s="4">
        <v>1</v>
      </c>
      <c r="J863" s="4">
        <v>1</v>
      </c>
      <c r="K863" s="4" t="s">
        <v>1859</v>
      </c>
      <c r="L863" s="4" t="s">
        <v>1889</v>
      </c>
      <c r="M863" s="4" t="s">
        <v>1890</v>
      </c>
      <c r="N863" s="4">
        <v>0</v>
      </c>
      <c r="O863" s="4">
        <v>2356.15443</v>
      </c>
      <c r="P863" s="4" t="s">
        <v>30</v>
      </c>
      <c r="Q863" s="4" t="s">
        <v>30</v>
      </c>
      <c r="R863" s="4">
        <v>7.6860000000000003E-4</v>
      </c>
      <c r="S863" s="4">
        <v>1.112E-2</v>
      </c>
      <c r="T863" s="4">
        <v>2.6</v>
      </c>
    </row>
    <row r="864" spans="1:30" hidden="1" outlineLevel="1" collapsed="1" x14ac:dyDescent="0.2">
      <c r="A864" t="s">
        <v>41</v>
      </c>
      <c r="B864" s="4" t="s">
        <v>30</v>
      </c>
      <c r="C864" s="4" t="s">
        <v>1891</v>
      </c>
      <c r="D864" s="4" t="s">
        <v>41</v>
      </c>
      <c r="E864" s="4">
        <v>2.61704E-2</v>
      </c>
      <c r="F864" s="4">
        <v>1.57544E-3</v>
      </c>
      <c r="G864" s="4">
        <v>1</v>
      </c>
      <c r="H864" s="4">
        <v>1</v>
      </c>
      <c r="I864" s="4">
        <v>1</v>
      </c>
      <c r="J864" s="4">
        <v>1</v>
      </c>
      <c r="K864" s="4" t="s">
        <v>1859</v>
      </c>
      <c r="L864" s="4" t="s">
        <v>1892</v>
      </c>
      <c r="M864" s="4" t="s">
        <v>41</v>
      </c>
      <c r="N864" s="4">
        <v>0</v>
      </c>
      <c r="O864" s="4">
        <v>1352.64408</v>
      </c>
      <c r="P864" s="4" t="s">
        <v>30</v>
      </c>
      <c r="Q864" s="4" t="s">
        <v>30</v>
      </c>
      <c r="R864" s="4">
        <v>1.245E-3</v>
      </c>
      <c r="S864" s="4">
        <v>1.6580000000000001E-2</v>
      </c>
      <c r="T864" s="4">
        <v>2.04</v>
      </c>
    </row>
    <row r="865" spans="1:30" x14ac:dyDescent="0.2">
      <c r="A865" s="3" t="s">
        <v>30</v>
      </c>
      <c r="B865" s="3" t="s">
        <v>31</v>
      </c>
      <c r="C865" s="3" t="s">
        <v>1893</v>
      </c>
      <c r="D865" s="3" t="s">
        <v>1894</v>
      </c>
      <c r="E865" s="3">
        <v>0</v>
      </c>
      <c r="F865" s="3">
        <v>19.716999999999999</v>
      </c>
      <c r="G865" s="3">
        <v>8</v>
      </c>
      <c r="H865" s="3">
        <v>9</v>
      </c>
      <c r="I865" s="3">
        <v>9</v>
      </c>
      <c r="J865" s="3">
        <v>10</v>
      </c>
      <c r="K865" s="3">
        <v>9</v>
      </c>
      <c r="L865" s="3">
        <v>1203</v>
      </c>
      <c r="M865" s="3">
        <v>135.69999999999999</v>
      </c>
      <c r="N865" s="3">
        <v>7.65</v>
      </c>
      <c r="O865" s="3">
        <v>13.83</v>
      </c>
      <c r="P865" s="3">
        <v>9</v>
      </c>
      <c r="Q865" s="3" t="s">
        <v>1422</v>
      </c>
      <c r="R865" s="3" t="s">
        <v>1739</v>
      </c>
      <c r="S865" s="3" t="s">
        <v>1062</v>
      </c>
      <c r="T865" s="3" t="s">
        <v>1895</v>
      </c>
      <c r="U865" s="3" t="s">
        <v>1896</v>
      </c>
      <c r="V865" s="3" t="s">
        <v>1893</v>
      </c>
      <c r="W865" s="3" t="s">
        <v>1897</v>
      </c>
      <c r="X865" s="3" t="s">
        <v>1898</v>
      </c>
      <c r="Y865" s="3" t="s">
        <v>1744</v>
      </c>
      <c r="Z865" s="3" t="s">
        <v>1745</v>
      </c>
      <c r="AA865" s="3">
        <v>3</v>
      </c>
      <c r="AB865" s="3" t="s">
        <v>30</v>
      </c>
      <c r="AC865" s="3">
        <v>1</v>
      </c>
      <c r="AD865" s="3" t="s">
        <v>41</v>
      </c>
    </row>
    <row r="866" spans="1:30" hidden="1" outlineLevel="1" collapsed="1" x14ac:dyDescent="0.2">
      <c r="A866" t="s">
        <v>41</v>
      </c>
      <c r="B866" s="2" t="s">
        <v>43</v>
      </c>
      <c r="C866" s="2" t="s">
        <v>44</v>
      </c>
      <c r="D866" s="2" t="s">
        <v>29</v>
      </c>
      <c r="E866" s="2" t="s">
        <v>45</v>
      </c>
      <c r="F866" s="2" t="s">
        <v>46</v>
      </c>
      <c r="G866" s="2" t="s">
        <v>28</v>
      </c>
      <c r="H866" s="2" t="s">
        <v>47</v>
      </c>
      <c r="I866" s="2" t="s">
        <v>8</v>
      </c>
      <c r="J866" s="2" t="s">
        <v>9</v>
      </c>
      <c r="K866" s="2" t="s">
        <v>48</v>
      </c>
      <c r="L866" s="2" t="s">
        <v>49</v>
      </c>
      <c r="M866" s="2" t="s">
        <v>50</v>
      </c>
      <c r="N866" s="2" t="s">
        <v>51</v>
      </c>
      <c r="O866" s="2" t="s">
        <v>52</v>
      </c>
      <c r="P866" s="2" t="s">
        <v>27</v>
      </c>
      <c r="Q866" s="2" t="s">
        <v>53</v>
      </c>
      <c r="R866" s="2" t="s">
        <v>54</v>
      </c>
      <c r="S866" s="2" t="s">
        <v>55</v>
      </c>
      <c r="T866" s="2" t="s">
        <v>56</v>
      </c>
    </row>
    <row r="867" spans="1:30" hidden="1" outlineLevel="1" collapsed="1" x14ac:dyDescent="0.2">
      <c r="A867" t="s">
        <v>41</v>
      </c>
      <c r="B867" s="4" t="s">
        <v>30</v>
      </c>
      <c r="C867" s="4" t="s">
        <v>1899</v>
      </c>
      <c r="D867" s="4" t="s">
        <v>715</v>
      </c>
      <c r="E867" s="4">
        <v>1.24273E-2</v>
      </c>
      <c r="F867" s="4">
        <v>9.4156000000000003E-4</v>
      </c>
      <c r="G867" s="4">
        <v>1</v>
      </c>
      <c r="H867" s="4">
        <v>1</v>
      </c>
      <c r="I867" s="4">
        <v>1</v>
      </c>
      <c r="J867" s="4">
        <v>1</v>
      </c>
      <c r="K867" s="4" t="s">
        <v>1893</v>
      </c>
      <c r="L867" s="4" t="s">
        <v>1900</v>
      </c>
      <c r="M867" s="4" t="s">
        <v>41</v>
      </c>
      <c r="N867" s="4">
        <v>0</v>
      </c>
      <c r="O867" s="4">
        <v>1446.6827900000001</v>
      </c>
      <c r="P867" s="4" t="s">
        <v>30</v>
      </c>
      <c r="Q867" s="4" t="s">
        <v>30</v>
      </c>
      <c r="R867" s="4">
        <v>7.6860000000000003E-4</v>
      </c>
      <c r="S867" s="4">
        <v>7.4130000000000003E-3</v>
      </c>
      <c r="T867" s="4">
        <v>1.81</v>
      </c>
    </row>
    <row r="868" spans="1:30" hidden="1" outlineLevel="1" collapsed="1" x14ac:dyDescent="0.2">
      <c r="A868" t="s">
        <v>41</v>
      </c>
      <c r="B868" s="4" t="s">
        <v>30</v>
      </c>
      <c r="C868" s="4" t="s">
        <v>1901</v>
      </c>
      <c r="D868" s="4" t="s">
        <v>715</v>
      </c>
      <c r="E868" s="4">
        <v>1.9628900000000001E-3</v>
      </c>
      <c r="F868" s="4">
        <v>9.4156000000000003E-4</v>
      </c>
      <c r="G868" s="4">
        <v>1</v>
      </c>
      <c r="H868" s="4">
        <v>1</v>
      </c>
      <c r="I868" s="4">
        <v>1</v>
      </c>
      <c r="J868" s="4">
        <v>2</v>
      </c>
      <c r="K868" s="4" t="s">
        <v>1893</v>
      </c>
      <c r="L868" s="4" t="s">
        <v>1902</v>
      </c>
      <c r="M868" s="4" t="s">
        <v>41</v>
      </c>
      <c r="N868" s="4">
        <v>0</v>
      </c>
      <c r="O868" s="4">
        <v>1575.77953</v>
      </c>
      <c r="P868" s="4" t="s">
        <v>30</v>
      </c>
      <c r="Q868" s="4" t="s">
        <v>30</v>
      </c>
      <c r="R868" s="4">
        <v>7.6860000000000003E-4</v>
      </c>
      <c r="S868" s="4">
        <v>9.9700000000000006E-4</v>
      </c>
      <c r="T868" s="4">
        <v>2.77</v>
      </c>
    </row>
    <row r="869" spans="1:30" hidden="1" outlineLevel="1" collapsed="1" x14ac:dyDescent="0.2">
      <c r="A869" t="s">
        <v>41</v>
      </c>
      <c r="B869" s="4" t="s">
        <v>30</v>
      </c>
      <c r="C869" s="4" t="s">
        <v>1903</v>
      </c>
      <c r="D869" s="4" t="s">
        <v>41</v>
      </c>
      <c r="E869" s="4">
        <v>4.20566E-3</v>
      </c>
      <c r="F869" s="4">
        <v>9.4156000000000003E-4</v>
      </c>
      <c r="G869" s="4">
        <v>1</v>
      </c>
      <c r="H869" s="4">
        <v>1</v>
      </c>
      <c r="I869" s="4">
        <v>1</v>
      </c>
      <c r="J869" s="4">
        <v>1</v>
      </c>
      <c r="K869" s="4" t="s">
        <v>1893</v>
      </c>
      <c r="L869" s="4" t="s">
        <v>1904</v>
      </c>
      <c r="M869" s="4" t="s">
        <v>41</v>
      </c>
      <c r="N869" s="4">
        <v>0</v>
      </c>
      <c r="O869" s="4">
        <v>1351.6753200000001</v>
      </c>
      <c r="P869" s="4" t="s">
        <v>30</v>
      </c>
      <c r="Q869" s="4" t="s">
        <v>30</v>
      </c>
      <c r="R869" s="4">
        <v>7.6860000000000003E-4</v>
      </c>
      <c r="S869" s="4">
        <v>2.2820000000000002E-3</v>
      </c>
      <c r="T869" s="4">
        <v>2.11</v>
      </c>
    </row>
    <row r="870" spans="1:30" hidden="1" outlineLevel="1" collapsed="1" x14ac:dyDescent="0.2">
      <c r="A870" t="s">
        <v>41</v>
      </c>
      <c r="B870" s="4" t="s">
        <v>30</v>
      </c>
      <c r="C870" s="4" t="s">
        <v>1905</v>
      </c>
      <c r="D870" s="4" t="s">
        <v>486</v>
      </c>
      <c r="E870" s="4">
        <v>6.4734100000000003E-2</v>
      </c>
      <c r="F870" s="4">
        <v>3.95853E-3</v>
      </c>
      <c r="G870" s="4">
        <v>1</v>
      </c>
      <c r="H870" s="4">
        <v>1</v>
      </c>
      <c r="I870" s="4">
        <v>1</v>
      </c>
      <c r="J870" s="4">
        <v>1</v>
      </c>
      <c r="K870" s="4" t="s">
        <v>1893</v>
      </c>
      <c r="L870" s="4" t="s">
        <v>1906</v>
      </c>
      <c r="M870" s="4" t="s">
        <v>41</v>
      </c>
      <c r="N870" s="4">
        <v>0</v>
      </c>
      <c r="O870" s="4">
        <v>1613.7588000000001</v>
      </c>
      <c r="P870" s="4" t="s">
        <v>30</v>
      </c>
      <c r="Q870" s="4" t="s">
        <v>30</v>
      </c>
      <c r="R870" s="4">
        <v>3.026E-3</v>
      </c>
      <c r="S870" s="4">
        <v>4.4499999999999998E-2</v>
      </c>
      <c r="T870" s="4">
        <v>1.88</v>
      </c>
    </row>
    <row r="871" spans="1:30" hidden="1" outlineLevel="1" collapsed="1" x14ac:dyDescent="0.2">
      <c r="A871" t="s">
        <v>41</v>
      </c>
      <c r="B871" s="4" t="s">
        <v>30</v>
      </c>
      <c r="C871" s="4" t="s">
        <v>1907</v>
      </c>
      <c r="D871" s="4" t="s">
        <v>41</v>
      </c>
      <c r="E871" s="4">
        <v>2.63492E-2</v>
      </c>
      <c r="F871" s="4">
        <v>1.57544E-3</v>
      </c>
      <c r="G871" s="4">
        <v>1</v>
      </c>
      <c r="H871" s="4">
        <v>1</v>
      </c>
      <c r="I871" s="4">
        <v>1</v>
      </c>
      <c r="J871" s="4">
        <v>1</v>
      </c>
      <c r="K871" s="4" t="s">
        <v>1893</v>
      </c>
      <c r="L871" s="4" t="s">
        <v>1908</v>
      </c>
      <c r="M871" s="4" t="s">
        <v>41</v>
      </c>
      <c r="N871" s="4">
        <v>0</v>
      </c>
      <c r="O871" s="4">
        <v>1084.63609</v>
      </c>
      <c r="P871" s="4" t="s">
        <v>30</v>
      </c>
      <c r="Q871" s="4" t="s">
        <v>30</v>
      </c>
      <c r="R871" s="4">
        <v>1.245E-3</v>
      </c>
      <c r="S871" s="4">
        <v>1.678E-2</v>
      </c>
      <c r="T871" s="4">
        <v>1.52</v>
      </c>
    </row>
    <row r="872" spans="1:30" hidden="1" outlineLevel="1" collapsed="1" x14ac:dyDescent="0.2">
      <c r="A872" t="s">
        <v>41</v>
      </c>
      <c r="B872" s="4" t="s">
        <v>30</v>
      </c>
      <c r="C872" s="4" t="s">
        <v>1909</v>
      </c>
      <c r="D872" s="4" t="s">
        <v>113</v>
      </c>
      <c r="E872" s="4">
        <v>6.7831299999999997E-2</v>
      </c>
      <c r="F872" s="4">
        <v>4.6067699999999996E-3</v>
      </c>
      <c r="G872" s="4">
        <v>1</v>
      </c>
      <c r="H872" s="4">
        <v>1</v>
      </c>
      <c r="I872" s="4">
        <v>1</v>
      </c>
      <c r="J872" s="4">
        <v>1</v>
      </c>
      <c r="K872" s="4" t="s">
        <v>1893</v>
      </c>
      <c r="L872" s="4" t="s">
        <v>1910</v>
      </c>
      <c r="M872" s="4" t="s">
        <v>41</v>
      </c>
      <c r="N872" s="4">
        <v>0</v>
      </c>
      <c r="O872" s="4">
        <v>1159.4693</v>
      </c>
      <c r="P872" s="4" t="s">
        <v>30</v>
      </c>
      <c r="Q872" s="4" t="s">
        <v>30</v>
      </c>
      <c r="R872" s="4">
        <v>3.516E-3</v>
      </c>
      <c r="S872" s="4">
        <v>4.6850000000000003E-2</v>
      </c>
      <c r="T872" s="4">
        <v>1.1399999999999999</v>
      </c>
    </row>
    <row r="873" spans="1:30" hidden="1" outlineLevel="1" collapsed="1" x14ac:dyDescent="0.2">
      <c r="A873" t="s">
        <v>41</v>
      </c>
      <c r="B873" s="4" t="s">
        <v>30</v>
      </c>
      <c r="C873" s="4" t="s">
        <v>1911</v>
      </c>
      <c r="D873" s="4" t="s">
        <v>41</v>
      </c>
      <c r="E873" s="4">
        <v>1.0615899999999999E-2</v>
      </c>
      <c r="F873" s="4">
        <v>9.4156000000000003E-4</v>
      </c>
      <c r="G873" s="4">
        <v>1</v>
      </c>
      <c r="H873" s="4">
        <v>1</v>
      </c>
      <c r="I873" s="4">
        <v>1</v>
      </c>
      <c r="J873" s="4">
        <v>1</v>
      </c>
      <c r="K873" s="4" t="s">
        <v>1893</v>
      </c>
      <c r="L873" s="4" t="s">
        <v>1912</v>
      </c>
      <c r="M873" s="4" t="s">
        <v>41</v>
      </c>
      <c r="N873" s="4">
        <v>0</v>
      </c>
      <c r="O873" s="4">
        <v>1458.7620899999999</v>
      </c>
      <c r="P873" s="4" t="s">
        <v>30</v>
      </c>
      <c r="Q873" s="4" t="s">
        <v>30</v>
      </c>
      <c r="R873" s="4">
        <v>7.6860000000000003E-4</v>
      </c>
      <c r="S873" s="4">
        <v>6.2189999999999997E-3</v>
      </c>
      <c r="T873" s="4">
        <v>1.45</v>
      </c>
    </row>
    <row r="874" spans="1:30" hidden="1" outlineLevel="1" collapsed="1" x14ac:dyDescent="0.2">
      <c r="A874" t="s">
        <v>41</v>
      </c>
      <c r="B874" s="4" t="s">
        <v>30</v>
      </c>
      <c r="C874" s="4" t="s">
        <v>1913</v>
      </c>
      <c r="D874" s="4" t="s">
        <v>41</v>
      </c>
      <c r="E874" s="4">
        <v>7.96031E-3</v>
      </c>
      <c r="F874" s="4">
        <v>9.4156000000000003E-4</v>
      </c>
      <c r="G874" s="4">
        <v>1</v>
      </c>
      <c r="H874" s="4">
        <v>1</v>
      </c>
      <c r="I874" s="4">
        <v>1</v>
      </c>
      <c r="J874" s="4">
        <v>1</v>
      </c>
      <c r="K874" s="4" t="s">
        <v>1893</v>
      </c>
      <c r="L874" s="4" t="s">
        <v>1914</v>
      </c>
      <c r="M874" s="4" t="s">
        <v>41</v>
      </c>
      <c r="N874" s="4">
        <v>1</v>
      </c>
      <c r="O874" s="4">
        <v>1671.8846599999999</v>
      </c>
      <c r="P874" s="4" t="s">
        <v>30</v>
      </c>
      <c r="Q874" s="4" t="s">
        <v>30</v>
      </c>
      <c r="R874" s="4">
        <v>7.6860000000000003E-4</v>
      </c>
      <c r="S874" s="4">
        <v>4.5729999999999998E-3</v>
      </c>
      <c r="T874" s="4">
        <v>3.32</v>
      </c>
    </row>
    <row r="875" spans="1:30" hidden="1" outlineLevel="1" collapsed="1" x14ac:dyDescent="0.2">
      <c r="A875" t="s">
        <v>41</v>
      </c>
      <c r="B875" s="4" t="s">
        <v>30</v>
      </c>
      <c r="C875" s="4" t="s">
        <v>1915</v>
      </c>
      <c r="D875" s="4" t="s">
        <v>41</v>
      </c>
      <c r="E875" s="4">
        <v>2.2211100000000001E-3</v>
      </c>
      <c r="F875" s="4">
        <v>9.4156000000000003E-4</v>
      </c>
      <c r="G875" s="4">
        <v>1</v>
      </c>
      <c r="H875" s="4">
        <v>1</v>
      </c>
      <c r="I875" s="4">
        <v>1</v>
      </c>
      <c r="J875" s="4">
        <v>1</v>
      </c>
      <c r="K875" s="4" t="s">
        <v>1893</v>
      </c>
      <c r="L875" s="4" t="s">
        <v>1916</v>
      </c>
      <c r="M875" s="4" t="s">
        <v>41</v>
      </c>
      <c r="N875" s="4">
        <v>0</v>
      </c>
      <c r="O875" s="4">
        <v>800.46248000000003</v>
      </c>
      <c r="P875" s="4" t="s">
        <v>30</v>
      </c>
      <c r="Q875" s="4" t="s">
        <v>30</v>
      </c>
      <c r="R875" s="4">
        <v>7.6860000000000003E-4</v>
      </c>
      <c r="S875" s="4">
        <v>1.1440000000000001E-3</v>
      </c>
      <c r="T875" s="4">
        <v>1.94</v>
      </c>
    </row>
    <row r="876" spans="1:30" x14ac:dyDescent="0.2">
      <c r="A876" s="3" t="s">
        <v>30</v>
      </c>
      <c r="B876" s="3" t="s">
        <v>31</v>
      </c>
      <c r="C876" s="3" t="s">
        <v>1917</v>
      </c>
      <c r="D876" s="3" t="s">
        <v>1918</v>
      </c>
      <c r="E876" s="3">
        <v>0</v>
      </c>
      <c r="F876" s="3">
        <v>19.579999999999998</v>
      </c>
      <c r="G876" s="3">
        <v>13</v>
      </c>
      <c r="H876" s="3">
        <v>5</v>
      </c>
      <c r="I876" s="3">
        <v>5</v>
      </c>
      <c r="J876" s="3">
        <v>5</v>
      </c>
      <c r="K876" s="3">
        <v>5</v>
      </c>
      <c r="L876" s="3">
        <v>623</v>
      </c>
      <c r="M876" s="3">
        <v>62</v>
      </c>
      <c r="N876" s="3">
        <v>5.24</v>
      </c>
      <c r="O876" s="3">
        <v>11.94</v>
      </c>
      <c r="P876" s="3">
        <v>5</v>
      </c>
      <c r="Q876" s="3" t="s">
        <v>1919</v>
      </c>
      <c r="R876" s="3" t="s">
        <v>1920</v>
      </c>
      <c r="S876" s="3" t="s">
        <v>1306</v>
      </c>
      <c r="T876" s="3" t="s">
        <v>1921</v>
      </c>
      <c r="U876" s="3" t="s">
        <v>1922</v>
      </c>
      <c r="V876" s="3" t="s">
        <v>1923</v>
      </c>
      <c r="W876" s="3" t="s">
        <v>1924</v>
      </c>
      <c r="X876" s="3" t="s">
        <v>1925</v>
      </c>
      <c r="Y876" s="3" t="s">
        <v>1926</v>
      </c>
      <c r="Z876" s="3" t="s">
        <v>41</v>
      </c>
      <c r="AA876" s="3">
        <v>2</v>
      </c>
      <c r="AB876" s="3" t="s">
        <v>30</v>
      </c>
      <c r="AC876" s="3">
        <v>1</v>
      </c>
      <c r="AD876" s="3" t="s">
        <v>41</v>
      </c>
    </row>
    <row r="877" spans="1:30" hidden="1" outlineLevel="1" collapsed="1" x14ac:dyDescent="0.2">
      <c r="A877" t="s">
        <v>41</v>
      </c>
      <c r="B877" s="2" t="s">
        <v>43</v>
      </c>
      <c r="C877" s="2" t="s">
        <v>44</v>
      </c>
      <c r="D877" s="2" t="s">
        <v>29</v>
      </c>
      <c r="E877" s="2" t="s">
        <v>45</v>
      </c>
      <c r="F877" s="2" t="s">
        <v>46</v>
      </c>
      <c r="G877" s="2" t="s">
        <v>28</v>
      </c>
      <c r="H877" s="2" t="s">
        <v>47</v>
      </c>
      <c r="I877" s="2" t="s">
        <v>8</v>
      </c>
      <c r="J877" s="2" t="s">
        <v>9</v>
      </c>
      <c r="K877" s="2" t="s">
        <v>48</v>
      </c>
      <c r="L877" s="2" t="s">
        <v>49</v>
      </c>
      <c r="M877" s="2" t="s">
        <v>50</v>
      </c>
      <c r="N877" s="2" t="s">
        <v>51</v>
      </c>
      <c r="O877" s="2" t="s">
        <v>52</v>
      </c>
      <c r="P877" s="2" t="s">
        <v>27</v>
      </c>
      <c r="Q877" s="2" t="s">
        <v>53</v>
      </c>
      <c r="R877" s="2" t="s">
        <v>54</v>
      </c>
      <c r="S877" s="2" t="s">
        <v>55</v>
      </c>
      <c r="T877" s="2" t="s">
        <v>56</v>
      </c>
    </row>
    <row r="878" spans="1:30" hidden="1" outlineLevel="1" collapsed="1" x14ac:dyDescent="0.2">
      <c r="A878" t="s">
        <v>41</v>
      </c>
      <c r="B878" s="4" t="s">
        <v>30</v>
      </c>
      <c r="C878" s="4" t="s">
        <v>1927</v>
      </c>
      <c r="D878" s="4" t="s">
        <v>41</v>
      </c>
      <c r="E878" s="4">
        <v>5.3610799999999998E-4</v>
      </c>
      <c r="F878" s="4">
        <v>9.4156000000000003E-4</v>
      </c>
      <c r="G878" s="4">
        <v>1</v>
      </c>
      <c r="H878" s="4">
        <v>2</v>
      </c>
      <c r="I878" s="4">
        <v>1</v>
      </c>
      <c r="J878" s="4">
        <v>1</v>
      </c>
      <c r="K878" s="4" t="s">
        <v>1917</v>
      </c>
      <c r="L878" s="4" t="s">
        <v>1928</v>
      </c>
      <c r="M878" s="4" t="s">
        <v>41</v>
      </c>
      <c r="N878" s="4">
        <v>0</v>
      </c>
      <c r="O878" s="4">
        <v>1235.52872</v>
      </c>
      <c r="P878" s="4" t="s">
        <v>30</v>
      </c>
      <c r="Q878" s="4" t="s">
        <v>30</v>
      </c>
      <c r="R878" s="4">
        <v>7.6860000000000003E-4</v>
      </c>
      <c r="S878" s="4">
        <v>2.4459999999999998E-4</v>
      </c>
      <c r="T878" s="4">
        <v>2.06</v>
      </c>
    </row>
    <row r="879" spans="1:30" hidden="1" outlineLevel="1" collapsed="1" x14ac:dyDescent="0.2">
      <c r="A879" t="s">
        <v>41</v>
      </c>
      <c r="B879" s="4" t="s">
        <v>30</v>
      </c>
      <c r="C879" s="4" t="s">
        <v>1929</v>
      </c>
      <c r="D879" s="4" t="s">
        <v>41</v>
      </c>
      <c r="E879" s="4">
        <v>2.0020000000000001E-6</v>
      </c>
      <c r="F879" s="4">
        <v>9.4156000000000003E-4</v>
      </c>
      <c r="G879" s="4">
        <v>1</v>
      </c>
      <c r="H879" s="4">
        <v>2</v>
      </c>
      <c r="I879" s="4">
        <v>1</v>
      </c>
      <c r="J879" s="4">
        <v>1</v>
      </c>
      <c r="K879" s="4" t="s">
        <v>1917</v>
      </c>
      <c r="L879" s="4" t="s">
        <v>1930</v>
      </c>
      <c r="M879" s="4" t="s">
        <v>41</v>
      </c>
      <c r="N879" s="4">
        <v>0</v>
      </c>
      <c r="O879" s="4">
        <v>1791.7277099999999</v>
      </c>
      <c r="P879" s="4" t="s">
        <v>30</v>
      </c>
      <c r="Q879" s="4" t="s">
        <v>30</v>
      </c>
      <c r="R879" s="4">
        <v>7.6860000000000003E-4</v>
      </c>
      <c r="S879" s="4">
        <v>5.6609999999999997E-7</v>
      </c>
      <c r="T879" s="4">
        <v>4.3</v>
      </c>
    </row>
    <row r="880" spans="1:30" hidden="1" outlineLevel="1" collapsed="1" x14ac:dyDescent="0.2">
      <c r="A880" t="s">
        <v>41</v>
      </c>
      <c r="B880" s="4" t="s">
        <v>30</v>
      </c>
      <c r="C880" s="4" t="s">
        <v>1931</v>
      </c>
      <c r="D880" s="4" t="s">
        <v>41</v>
      </c>
      <c r="E880" s="4">
        <v>5.6105199999999999E-3</v>
      </c>
      <c r="F880" s="4">
        <v>9.4156000000000003E-4</v>
      </c>
      <c r="G880" s="4">
        <v>1</v>
      </c>
      <c r="H880" s="4">
        <v>2</v>
      </c>
      <c r="I880" s="4">
        <v>1</v>
      </c>
      <c r="J880" s="4">
        <v>1</v>
      </c>
      <c r="K880" s="4" t="s">
        <v>1917</v>
      </c>
      <c r="L880" s="4" t="s">
        <v>1932</v>
      </c>
      <c r="M880" s="4" t="s">
        <v>41</v>
      </c>
      <c r="N880" s="4">
        <v>0</v>
      </c>
      <c r="O880" s="4">
        <v>1157.5909300000001</v>
      </c>
      <c r="P880" s="4" t="s">
        <v>30</v>
      </c>
      <c r="Q880" s="4" t="s">
        <v>30</v>
      </c>
      <c r="R880" s="4">
        <v>7.6860000000000003E-4</v>
      </c>
      <c r="S880" s="4">
        <v>3.117E-3</v>
      </c>
      <c r="T880" s="4">
        <v>2.15</v>
      </c>
    </row>
    <row r="881" spans="1:30" hidden="1" outlineLevel="1" collapsed="1" x14ac:dyDescent="0.2">
      <c r="A881" t="s">
        <v>41</v>
      </c>
      <c r="B881" s="4" t="s">
        <v>30</v>
      </c>
      <c r="C881" s="4" t="s">
        <v>1933</v>
      </c>
      <c r="D881" s="4" t="s">
        <v>41</v>
      </c>
      <c r="E881" s="4">
        <v>1.63728E-5</v>
      </c>
      <c r="F881" s="4">
        <v>9.4156000000000003E-4</v>
      </c>
      <c r="G881" s="4">
        <v>1</v>
      </c>
      <c r="H881" s="4">
        <v>2</v>
      </c>
      <c r="I881" s="4">
        <v>1</v>
      </c>
      <c r="J881" s="4">
        <v>1</v>
      </c>
      <c r="K881" s="4" t="s">
        <v>1917</v>
      </c>
      <c r="L881" s="4" t="s">
        <v>1934</v>
      </c>
      <c r="M881" s="4" t="s">
        <v>41</v>
      </c>
      <c r="N881" s="4">
        <v>0</v>
      </c>
      <c r="O881" s="4">
        <v>1232.5978</v>
      </c>
      <c r="P881" s="4" t="s">
        <v>30</v>
      </c>
      <c r="Q881" s="4" t="s">
        <v>30</v>
      </c>
      <c r="R881" s="4">
        <v>7.6860000000000003E-4</v>
      </c>
      <c r="S881" s="4">
        <v>5.5149999999999997E-6</v>
      </c>
      <c r="T881" s="4">
        <v>3.42</v>
      </c>
    </row>
    <row r="882" spans="1:30" hidden="1" outlineLevel="1" collapsed="1" x14ac:dyDescent="0.2">
      <c r="A882" t="s">
        <v>41</v>
      </c>
      <c r="B882" s="4" t="s">
        <v>30</v>
      </c>
      <c r="C882" s="4" t="s">
        <v>1935</v>
      </c>
      <c r="D882" s="4" t="s">
        <v>869</v>
      </c>
      <c r="E882" s="4">
        <v>1.7981400000000002E-2</v>
      </c>
      <c r="F882" s="4">
        <v>9.4156000000000003E-4</v>
      </c>
      <c r="G882" s="4">
        <v>1</v>
      </c>
      <c r="H882" s="4">
        <v>2</v>
      </c>
      <c r="I882" s="4">
        <v>1</v>
      </c>
      <c r="J882" s="4">
        <v>1</v>
      </c>
      <c r="K882" s="4" t="s">
        <v>1917</v>
      </c>
      <c r="L882" s="4" t="s">
        <v>1936</v>
      </c>
      <c r="M882" s="4" t="s">
        <v>41</v>
      </c>
      <c r="N882" s="4">
        <v>1</v>
      </c>
      <c r="O882" s="4">
        <v>1867.92184</v>
      </c>
      <c r="P882" s="4" t="s">
        <v>30</v>
      </c>
      <c r="Q882" s="4" t="s">
        <v>30</v>
      </c>
      <c r="R882" s="4">
        <v>7.6860000000000003E-4</v>
      </c>
      <c r="S882" s="4">
        <v>1.1039999999999999E-2</v>
      </c>
      <c r="T882" s="4">
        <v>1.45</v>
      </c>
    </row>
    <row r="883" spans="1:30" x14ac:dyDescent="0.2">
      <c r="A883" s="3" t="s">
        <v>30</v>
      </c>
      <c r="B883" s="3" t="s">
        <v>31</v>
      </c>
      <c r="C883" s="3" t="s">
        <v>1937</v>
      </c>
      <c r="D883" s="3" t="s">
        <v>1938</v>
      </c>
      <c r="E883" s="3">
        <v>0</v>
      </c>
      <c r="F883" s="3">
        <v>19.431999999999999</v>
      </c>
      <c r="G883" s="3">
        <v>9</v>
      </c>
      <c r="H883" s="3">
        <v>9</v>
      </c>
      <c r="I883" s="3">
        <v>9</v>
      </c>
      <c r="J883" s="3">
        <v>9</v>
      </c>
      <c r="K883" s="3">
        <v>9</v>
      </c>
      <c r="L883" s="3">
        <v>1063</v>
      </c>
      <c r="M883" s="3">
        <v>115.6</v>
      </c>
      <c r="N883" s="3">
        <v>5.25</v>
      </c>
      <c r="O883" s="3">
        <v>11.6</v>
      </c>
      <c r="P883" s="3">
        <v>9</v>
      </c>
      <c r="Q883" s="3" t="s">
        <v>1512</v>
      </c>
      <c r="R883" s="3" t="s">
        <v>35</v>
      </c>
      <c r="S883" s="3" t="s">
        <v>1062</v>
      </c>
      <c r="T883" s="3" t="s">
        <v>1939</v>
      </c>
      <c r="U883" s="3" t="s">
        <v>1940</v>
      </c>
      <c r="V883" s="3" t="s">
        <v>1937</v>
      </c>
      <c r="W883" s="3" t="s">
        <v>1941</v>
      </c>
      <c r="X883" s="3" t="s">
        <v>1942</v>
      </c>
      <c r="Y883" s="3" t="s">
        <v>1943</v>
      </c>
      <c r="Z883" s="3" t="s">
        <v>41</v>
      </c>
      <c r="AA883" s="3">
        <v>5</v>
      </c>
      <c r="AB883" s="3" t="s">
        <v>30</v>
      </c>
      <c r="AC883" s="3">
        <v>1</v>
      </c>
      <c r="AD883" s="3" t="s">
        <v>41</v>
      </c>
    </row>
    <row r="884" spans="1:30" hidden="1" outlineLevel="1" collapsed="1" x14ac:dyDescent="0.2">
      <c r="A884" t="s">
        <v>41</v>
      </c>
      <c r="B884" s="2" t="s">
        <v>43</v>
      </c>
      <c r="C884" s="2" t="s">
        <v>44</v>
      </c>
      <c r="D884" s="2" t="s">
        <v>29</v>
      </c>
      <c r="E884" s="2" t="s">
        <v>45</v>
      </c>
      <c r="F884" s="2" t="s">
        <v>46</v>
      </c>
      <c r="G884" s="2" t="s">
        <v>28</v>
      </c>
      <c r="H884" s="2" t="s">
        <v>47</v>
      </c>
      <c r="I884" s="2" t="s">
        <v>8</v>
      </c>
      <c r="J884" s="2" t="s">
        <v>9</v>
      </c>
      <c r="K884" s="2" t="s">
        <v>48</v>
      </c>
      <c r="L884" s="2" t="s">
        <v>49</v>
      </c>
      <c r="M884" s="2" t="s">
        <v>50</v>
      </c>
      <c r="N884" s="2" t="s">
        <v>51</v>
      </c>
      <c r="O884" s="2" t="s">
        <v>52</v>
      </c>
      <c r="P884" s="2" t="s">
        <v>27</v>
      </c>
      <c r="Q884" s="2" t="s">
        <v>53</v>
      </c>
      <c r="R884" s="2" t="s">
        <v>54</v>
      </c>
      <c r="S884" s="2" t="s">
        <v>55</v>
      </c>
      <c r="T884" s="2" t="s">
        <v>56</v>
      </c>
    </row>
    <row r="885" spans="1:30" hidden="1" outlineLevel="1" collapsed="1" x14ac:dyDescent="0.2">
      <c r="A885" t="s">
        <v>41</v>
      </c>
      <c r="B885" s="4" t="s">
        <v>30</v>
      </c>
      <c r="C885" s="4" t="s">
        <v>1944</v>
      </c>
      <c r="D885" s="4" t="s">
        <v>41</v>
      </c>
      <c r="E885" s="4">
        <v>2.9030499999999999E-3</v>
      </c>
      <c r="F885" s="4">
        <v>9.4156000000000003E-4</v>
      </c>
      <c r="G885" s="4">
        <v>1</v>
      </c>
      <c r="H885" s="4">
        <v>1</v>
      </c>
      <c r="I885" s="4">
        <v>1</v>
      </c>
      <c r="J885" s="4">
        <v>1</v>
      </c>
      <c r="K885" s="4" t="s">
        <v>1937</v>
      </c>
      <c r="L885" s="4" t="s">
        <v>1945</v>
      </c>
      <c r="M885" s="4" t="s">
        <v>41</v>
      </c>
      <c r="N885" s="4">
        <v>0</v>
      </c>
      <c r="O885" s="4">
        <v>1519.61564</v>
      </c>
      <c r="P885" s="4" t="s">
        <v>30</v>
      </c>
      <c r="Q885" s="4" t="s">
        <v>30</v>
      </c>
      <c r="R885" s="4">
        <v>7.6860000000000003E-4</v>
      </c>
      <c r="S885" s="4">
        <v>1.5219999999999999E-3</v>
      </c>
      <c r="T885" s="4">
        <v>2.21</v>
      </c>
    </row>
    <row r="886" spans="1:30" hidden="1" outlineLevel="1" collapsed="1" x14ac:dyDescent="0.2">
      <c r="A886" t="s">
        <v>41</v>
      </c>
      <c r="B886" s="4" t="s">
        <v>30</v>
      </c>
      <c r="C886" s="4" t="s">
        <v>1946</v>
      </c>
      <c r="D886" s="4" t="s">
        <v>41</v>
      </c>
      <c r="E886" s="4">
        <v>1.84527E-3</v>
      </c>
      <c r="F886" s="4">
        <v>9.4156000000000003E-4</v>
      </c>
      <c r="G886" s="4">
        <v>1</v>
      </c>
      <c r="H886" s="4">
        <v>1</v>
      </c>
      <c r="I886" s="4">
        <v>1</v>
      </c>
      <c r="J886" s="4">
        <v>1</v>
      </c>
      <c r="K886" s="4" t="s">
        <v>1937</v>
      </c>
      <c r="L886" s="4" t="s">
        <v>1947</v>
      </c>
      <c r="M886" s="4" t="s">
        <v>41</v>
      </c>
      <c r="N886" s="4">
        <v>1</v>
      </c>
      <c r="O886" s="4">
        <v>2519.0678800000001</v>
      </c>
      <c r="P886" s="4" t="s">
        <v>30</v>
      </c>
      <c r="Q886" s="4" t="s">
        <v>30</v>
      </c>
      <c r="R886" s="4">
        <v>7.6860000000000003E-4</v>
      </c>
      <c r="S886" s="4">
        <v>9.3630000000000004E-4</v>
      </c>
      <c r="T886" s="4">
        <v>2.6</v>
      </c>
    </row>
    <row r="887" spans="1:30" hidden="1" outlineLevel="1" collapsed="1" x14ac:dyDescent="0.2">
      <c r="A887" t="s">
        <v>41</v>
      </c>
      <c r="B887" s="4" t="s">
        <v>30</v>
      </c>
      <c r="C887" s="4" t="s">
        <v>1948</v>
      </c>
      <c r="D887" s="4" t="s">
        <v>41</v>
      </c>
      <c r="E887" s="4">
        <v>2.5816200000000001E-2</v>
      </c>
      <c r="F887" s="4">
        <v>1.57544E-3</v>
      </c>
      <c r="G887" s="4">
        <v>1</v>
      </c>
      <c r="H887" s="4">
        <v>1</v>
      </c>
      <c r="I887" s="4">
        <v>1</v>
      </c>
      <c r="J887" s="4">
        <v>1</v>
      </c>
      <c r="K887" s="4" t="s">
        <v>1937</v>
      </c>
      <c r="L887" s="4" t="s">
        <v>1949</v>
      </c>
      <c r="M887" s="4" t="s">
        <v>41</v>
      </c>
      <c r="N887" s="4">
        <v>1</v>
      </c>
      <c r="O887" s="4">
        <v>1707.8296499999999</v>
      </c>
      <c r="P887" s="4" t="s">
        <v>30</v>
      </c>
      <c r="Q887" s="4" t="s">
        <v>30</v>
      </c>
      <c r="R887" s="4">
        <v>7.6860000000000003E-4</v>
      </c>
      <c r="S887" s="4">
        <v>1.6330000000000001E-2</v>
      </c>
      <c r="T887" s="4">
        <v>1.79</v>
      </c>
    </row>
    <row r="888" spans="1:30" hidden="1" outlineLevel="1" collapsed="1" x14ac:dyDescent="0.2">
      <c r="A888" t="s">
        <v>41</v>
      </c>
      <c r="B888" s="4" t="s">
        <v>30</v>
      </c>
      <c r="C888" s="4" t="s">
        <v>1950</v>
      </c>
      <c r="D888" s="4" t="s">
        <v>41</v>
      </c>
      <c r="E888" s="4">
        <v>0.109051</v>
      </c>
      <c r="F888" s="4">
        <v>9.1506199999999999E-3</v>
      </c>
      <c r="G888" s="4">
        <v>1</v>
      </c>
      <c r="H888" s="4">
        <v>1</v>
      </c>
      <c r="I888" s="4">
        <v>1</v>
      </c>
      <c r="J888" s="4">
        <v>1</v>
      </c>
      <c r="K888" s="4" t="s">
        <v>1937</v>
      </c>
      <c r="L888" s="4" t="s">
        <v>1951</v>
      </c>
      <c r="M888" s="4" t="s">
        <v>41</v>
      </c>
      <c r="N888" s="4">
        <v>0</v>
      </c>
      <c r="O888" s="4">
        <v>1189.64229</v>
      </c>
      <c r="P888" s="4" t="s">
        <v>30</v>
      </c>
      <c r="Q888" s="4" t="s">
        <v>30</v>
      </c>
      <c r="R888" s="4">
        <v>6.8910000000000004E-3</v>
      </c>
      <c r="S888" s="4">
        <v>7.8890000000000002E-2</v>
      </c>
      <c r="T888" s="4">
        <v>1.3</v>
      </c>
    </row>
    <row r="889" spans="1:30" hidden="1" outlineLevel="1" collapsed="1" x14ac:dyDescent="0.2">
      <c r="A889" t="s">
        <v>41</v>
      </c>
      <c r="B889" s="4" t="s">
        <v>30</v>
      </c>
      <c r="C889" s="4" t="s">
        <v>1952</v>
      </c>
      <c r="D889" s="4" t="s">
        <v>41</v>
      </c>
      <c r="E889" s="4">
        <v>4.5044300000000002E-3</v>
      </c>
      <c r="F889" s="4">
        <v>9.4156000000000003E-4</v>
      </c>
      <c r="G889" s="4">
        <v>1</v>
      </c>
      <c r="H889" s="4">
        <v>1</v>
      </c>
      <c r="I889" s="4">
        <v>1</v>
      </c>
      <c r="J889" s="4">
        <v>1</v>
      </c>
      <c r="K889" s="4" t="s">
        <v>1937</v>
      </c>
      <c r="L889" s="4" t="s">
        <v>1953</v>
      </c>
      <c r="M889" s="4" t="s">
        <v>41</v>
      </c>
      <c r="N889" s="4">
        <v>1</v>
      </c>
      <c r="O889" s="4">
        <v>1925.9239500000001</v>
      </c>
      <c r="P889" s="4" t="s">
        <v>30</v>
      </c>
      <c r="Q889" s="4" t="s">
        <v>30</v>
      </c>
      <c r="R889" s="4">
        <v>7.6860000000000003E-4</v>
      </c>
      <c r="S889" s="4">
        <v>2.4520000000000002E-3</v>
      </c>
      <c r="T889" s="4">
        <v>2.4900000000000002</v>
      </c>
    </row>
    <row r="890" spans="1:30" hidden="1" outlineLevel="1" collapsed="1" x14ac:dyDescent="0.2">
      <c r="A890" t="s">
        <v>41</v>
      </c>
      <c r="B890" s="4" t="s">
        <v>30</v>
      </c>
      <c r="C890" s="4" t="s">
        <v>1954</v>
      </c>
      <c r="D890" s="4" t="s">
        <v>41</v>
      </c>
      <c r="E890" s="4">
        <v>4.91616E-2</v>
      </c>
      <c r="F890" s="4">
        <v>2.21053E-3</v>
      </c>
      <c r="G890" s="4">
        <v>1</v>
      </c>
      <c r="H890" s="4">
        <v>1</v>
      </c>
      <c r="I890" s="4">
        <v>1</v>
      </c>
      <c r="J890" s="4">
        <v>1</v>
      </c>
      <c r="K890" s="4" t="s">
        <v>1937</v>
      </c>
      <c r="L890" s="4" t="s">
        <v>1955</v>
      </c>
      <c r="M890" s="4" t="s">
        <v>41</v>
      </c>
      <c r="N890" s="4">
        <v>0</v>
      </c>
      <c r="O890" s="4">
        <v>931.49172999999996</v>
      </c>
      <c r="P890" s="4" t="s">
        <v>30</v>
      </c>
      <c r="Q890" s="4" t="s">
        <v>30</v>
      </c>
      <c r="R890" s="4">
        <v>1.714E-3</v>
      </c>
      <c r="S890" s="4">
        <v>3.3110000000000001E-2</v>
      </c>
      <c r="T890" s="4">
        <v>1.51</v>
      </c>
    </row>
    <row r="891" spans="1:30" hidden="1" outlineLevel="1" collapsed="1" x14ac:dyDescent="0.2">
      <c r="A891" t="s">
        <v>41</v>
      </c>
      <c r="B891" s="4" t="s">
        <v>30</v>
      </c>
      <c r="C891" s="4" t="s">
        <v>1956</v>
      </c>
      <c r="D891" s="4" t="s">
        <v>41</v>
      </c>
      <c r="E891" s="4">
        <v>2.22206E-2</v>
      </c>
      <c r="F891" s="4">
        <v>9.4156000000000003E-4</v>
      </c>
      <c r="G891" s="4">
        <v>1</v>
      </c>
      <c r="H891" s="4">
        <v>1</v>
      </c>
      <c r="I891" s="4">
        <v>1</v>
      </c>
      <c r="J891" s="4">
        <v>1</v>
      </c>
      <c r="K891" s="4" t="s">
        <v>1937</v>
      </c>
      <c r="L891" s="4" t="s">
        <v>1957</v>
      </c>
      <c r="M891" s="4" t="s">
        <v>41</v>
      </c>
      <c r="N891" s="4">
        <v>1</v>
      </c>
      <c r="O891" s="4">
        <v>2235.9550800000002</v>
      </c>
      <c r="P891" s="4" t="s">
        <v>30</v>
      </c>
      <c r="Q891" s="4" t="s">
        <v>30</v>
      </c>
      <c r="R891" s="4">
        <v>7.6860000000000003E-4</v>
      </c>
      <c r="S891" s="4">
        <v>1.393E-2</v>
      </c>
      <c r="T891" s="4">
        <v>2.0099999999999998</v>
      </c>
    </row>
    <row r="892" spans="1:30" hidden="1" outlineLevel="1" collapsed="1" x14ac:dyDescent="0.2">
      <c r="A892" t="s">
        <v>41</v>
      </c>
      <c r="B892" s="4" t="s">
        <v>30</v>
      </c>
      <c r="C892" s="4" t="s">
        <v>1958</v>
      </c>
      <c r="D892" s="4" t="s">
        <v>41</v>
      </c>
      <c r="E892" s="4">
        <v>1.3547800000000001E-3</v>
      </c>
      <c r="F892" s="4">
        <v>9.4156000000000003E-4</v>
      </c>
      <c r="G892" s="4">
        <v>1</v>
      </c>
      <c r="H892" s="4">
        <v>1</v>
      </c>
      <c r="I892" s="4">
        <v>1</v>
      </c>
      <c r="J892" s="4">
        <v>1</v>
      </c>
      <c r="K892" s="4" t="s">
        <v>1937</v>
      </c>
      <c r="L892" s="4" t="s">
        <v>1959</v>
      </c>
      <c r="M892" s="4" t="s">
        <v>41</v>
      </c>
      <c r="N892" s="4">
        <v>0</v>
      </c>
      <c r="O892" s="4">
        <v>1236.5028400000001</v>
      </c>
      <c r="P892" s="4" t="s">
        <v>30</v>
      </c>
      <c r="Q892" s="4" t="s">
        <v>30</v>
      </c>
      <c r="R892" s="4">
        <v>7.6860000000000003E-4</v>
      </c>
      <c r="S892" s="4">
        <v>6.6710000000000001E-4</v>
      </c>
      <c r="T892" s="4">
        <v>2.2999999999999998</v>
      </c>
    </row>
    <row r="893" spans="1:30" hidden="1" outlineLevel="1" collapsed="1" x14ac:dyDescent="0.2">
      <c r="A893" t="s">
        <v>41</v>
      </c>
      <c r="B893" s="4" t="s">
        <v>30</v>
      </c>
      <c r="C893" s="4" t="s">
        <v>1960</v>
      </c>
      <c r="D893" s="4" t="s">
        <v>41</v>
      </c>
      <c r="E893" s="4">
        <v>4.0417700000000001E-2</v>
      </c>
      <c r="F893" s="4">
        <v>1.57544E-3</v>
      </c>
      <c r="G893" s="4">
        <v>1</v>
      </c>
      <c r="H893" s="4">
        <v>1</v>
      </c>
      <c r="I893" s="4">
        <v>1</v>
      </c>
      <c r="J893" s="4">
        <v>1</v>
      </c>
      <c r="K893" s="4" t="s">
        <v>1937</v>
      </c>
      <c r="L893" s="4" t="s">
        <v>1961</v>
      </c>
      <c r="M893" s="4" t="s">
        <v>41</v>
      </c>
      <c r="N893" s="4">
        <v>0</v>
      </c>
      <c r="O893" s="4">
        <v>1104.57963</v>
      </c>
      <c r="P893" s="4" t="s">
        <v>30</v>
      </c>
      <c r="Q893" s="4" t="s">
        <v>30</v>
      </c>
      <c r="R893" s="4">
        <v>1.245E-3</v>
      </c>
      <c r="S893" s="4">
        <v>2.6710000000000001E-2</v>
      </c>
      <c r="T893" s="4">
        <v>1.17</v>
      </c>
    </row>
    <row r="894" spans="1:30" x14ac:dyDescent="0.2">
      <c r="A894" s="3" t="s">
        <v>30</v>
      </c>
      <c r="B894" s="3" t="s">
        <v>31</v>
      </c>
      <c r="C894" s="3" t="s">
        <v>1962</v>
      </c>
      <c r="D894" s="3" t="s">
        <v>1963</v>
      </c>
      <c r="E894" s="3">
        <v>0</v>
      </c>
      <c r="F894" s="3">
        <v>19.335999999999999</v>
      </c>
      <c r="G894" s="3">
        <v>21</v>
      </c>
      <c r="H894" s="3">
        <v>5</v>
      </c>
      <c r="I894" s="3">
        <v>5</v>
      </c>
      <c r="J894" s="3">
        <v>7</v>
      </c>
      <c r="K894" s="3">
        <v>3</v>
      </c>
      <c r="L894" s="3">
        <v>198</v>
      </c>
      <c r="M894" s="3">
        <v>22.2</v>
      </c>
      <c r="N894" s="3">
        <v>10.55</v>
      </c>
      <c r="O894" s="3">
        <v>11.14</v>
      </c>
      <c r="P894" s="3">
        <v>5</v>
      </c>
      <c r="Q894" s="3" t="s">
        <v>1343</v>
      </c>
      <c r="R894" s="3" t="s">
        <v>1593</v>
      </c>
      <c r="S894" s="3" t="s">
        <v>1062</v>
      </c>
      <c r="T894" s="3" t="s">
        <v>1964</v>
      </c>
      <c r="U894" s="3" t="s">
        <v>1965</v>
      </c>
      <c r="V894" s="3" t="s">
        <v>1962</v>
      </c>
      <c r="W894" s="3" t="s">
        <v>1966</v>
      </c>
      <c r="X894" s="3" t="s">
        <v>1967</v>
      </c>
      <c r="Y894" s="3" t="s">
        <v>41</v>
      </c>
      <c r="Z894" s="3" t="s">
        <v>41</v>
      </c>
      <c r="AA894" s="3">
        <v>0</v>
      </c>
      <c r="AB894" s="3" t="s">
        <v>30</v>
      </c>
      <c r="AC894" s="3">
        <v>1</v>
      </c>
      <c r="AD894" s="3" t="s">
        <v>41</v>
      </c>
    </row>
    <row r="895" spans="1:30" hidden="1" outlineLevel="1" collapsed="1" x14ac:dyDescent="0.2">
      <c r="A895" t="s">
        <v>41</v>
      </c>
      <c r="B895" s="2" t="s">
        <v>43</v>
      </c>
      <c r="C895" s="2" t="s">
        <v>44</v>
      </c>
      <c r="D895" s="2" t="s">
        <v>29</v>
      </c>
      <c r="E895" s="2" t="s">
        <v>45</v>
      </c>
      <c r="F895" s="2" t="s">
        <v>46</v>
      </c>
      <c r="G895" s="2" t="s">
        <v>28</v>
      </c>
      <c r="H895" s="2" t="s">
        <v>47</v>
      </c>
      <c r="I895" s="2" t="s">
        <v>8</v>
      </c>
      <c r="J895" s="2" t="s">
        <v>9</v>
      </c>
      <c r="K895" s="2" t="s">
        <v>48</v>
      </c>
      <c r="L895" s="2" t="s">
        <v>49</v>
      </c>
      <c r="M895" s="2" t="s">
        <v>50</v>
      </c>
      <c r="N895" s="2" t="s">
        <v>51</v>
      </c>
      <c r="O895" s="2" t="s">
        <v>52</v>
      </c>
      <c r="P895" s="2" t="s">
        <v>27</v>
      </c>
      <c r="Q895" s="2" t="s">
        <v>53</v>
      </c>
      <c r="R895" s="2" t="s">
        <v>54</v>
      </c>
      <c r="S895" s="2" t="s">
        <v>55</v>
      </c>
      <c r="T895" s="2" t="s">
        <v>56</v>
      </c>
    </row>
    <row r="896" spans="1:30" hidden="1" outlineLevel="1" collapsed="1" x14ac:dyDescent="0.2">
      <c r="A896" t="s">
        <v>41</v>
      </c>
      <c r="B896" s="4" t="s">
        <v>30</v>
      </c>
      <c r="C896" s="4" t="s">
        <v>1968</v>
      </c>
      <c r="D896" s="4" t="s">
        <v>41</v>
      </c>
      <c r="E896" s="4">
        <v>7.64624E-2</v>
      </c>
      <c r="F896" s="4">
        <v>4.8908199999999997E-3</v>
      </c>
      <c r="G896" s="4">
        <v>2</v>
      </c>
      <c r="H896" s="4">
        <v>2</v>
      </c>
      <c r="I896" s="4">
        <v>1</v>
      </c>
      <c r="J896" s="4">
        <v>1</v>
      </c>
      <c r="K896" s="4" t="s">
        <v>1969</v>
      </c>
      <c r="L896" s="4" t="s">
        <v>1970</v>
      </c>
      <c r="M896" s="4" t="s">
        <v>41</v>
      </c>
      <c r="N896" s="4">
        <v>2</v>
      </c>
      <c r="O896" s="4">
        <v>1165.75279</v>
      </c>
      <c r="P896" s="4" t="s">
        <v>30</v>
      </c>
      <c r="Q896" s="4" t="s">
        <v>30</v>
      </c>
      <c r="R896" s="4">
        <v>3.7160000000000001E-3</v>
      </c>
      <c r="S896" s="4">
        <v>5.3600000000000002E-2</v>
      </c>
      <c r="T896" s="4">
        <v>1.66</v>
      </c>
    </row>
    <row r="897" spans="1:30" hidden="1" outlineLevel="1" collapsed="1" x14ac:dyDescent="0.2">
      <c r="A897" t="s">
        <v>41</v>
      </c>
      <c r="B897" s="4" t="s">
        <v>30</v>
      </c>
      <c r="C897" s="4" t="s">
        <v>1971</v>
      </c>
      <c r="D897" s="4" t="s">
        <v>41</v>
      </c>
      <c r="E897" s="4">
        <v>3.8104400000000001E-5</v>
      </c>
      <c r="F897" s="4">
        <v>9.4156000000000003E-4</v>
      </c>
      <c r="G897" s="4">
        <v>1</v>
      </c>
      <c r="H897" s="4">
        <v>1</v>
      </c>
      <c r="I897" s="4">
        <v>1</v>
      </c>
      <c r="J897" s="4">
        <v>2</v>
      </c>
      <c r="K897" s="4" t="s">
        <v>1962</v>
      </c>
      <c r="L897" s="4" t="s">
        <v>1972</v>
      </c>
      <c r="M897" s="4" t="s">
        <v>41</v>
      </c>
      <c r="N897" s="4">
        <v>1</v>
      </c>
      <c r="O897" s="4">
        <v>1507.7598399999999</v>
      </c>
      <c r="P897" s="4" t="s">
        <v>30</v>
      </c>
      <c r="Q897" s="4" t="s">
        <v>30</v>
      </c>
      <c r="R897" s="4">
        <v>7.6860000000000003E-4</v>
      </c>
      <c r="S897" s="4">
        <v>1.38E-5</v>
      </c>
      <c r="T897" s="4">
        <v>3.17</v>
      </c>
    </row>
    <row r="898" spans="1:30" hidden="1" outlineLevel="1" collapsed="1" x14ac:dyDescent="0.2">
      <c r="A898" t="s">
        <v>41</v>
      </c>
      <c r="B898" s="4" t="s">
        <v>30</v>
      </c>
      <c r="C898" s="4" t="s">
        <v>1973</v>
      </c>
      <c r="D898" s="4" t="s">
        <v>41</v>
      </c>
      <c r="E898" s="4">
        <v>4.3833999999999998E-2</v>
      </c>
      <c r="F898" s="4">
        <v>2.21053E-3</v>
      </c>
      <c r="G898" s="4">
        <v>1</v>
      </c>
      <c r="H898" s="4">
        <v>1</v>
      </c>
      <c r="I898" s="4">
        <v>1</v>
      </c>
      <c r="J898" s="4">
        <v>1</v>
      </c>
      <c r="K898" s="4" t="s">
        <v>1962</v>
      </c>
      <c r="L898" s="4" t="s">
        <v>1974</v>
      </c>
      <c r="M898" s="4" t="s">
        <v>41</v>
      </c>
      <c r="N898" s="4">
        <v>1</v>
      </c>
      <c r="O898" s="4">
        <v>1403.75693</v>
      </c>
      <c r="P898" s="4" t="s">
        <v>30</v>
      </c>
      <c r="Q898" s="4" t="s">
        <v>30</v>
      </c>
      <c r="R898" s="4">
        <v>1.714E-3</v>
      </c>
      <c r="S898" s="4">
        <v>2.9250000000000002E-2</v>
      </c>
      <c r="T898" s="4">
        <v>1.68</v>
      </c>
    </row>
    <row r="899" spans="1:30" hidden="1" outlineLevel="1" collapsed="1" x14ac:dyDescent="0.2">
      <c r="A899" t="s">
        <v>41</v>
      </c>
      <c r="B899" s="4" t="s">
        <v>30</v>
      </c>
      <c r="C899" s="4" t="s">
        <v>1975</v>
      </c>
      <c r="D899" s="4" t="s">
        <v>41</v>
      </c>
      <c r="E899" s="4">
        <v>5.6471399999999999E-6</v>
      </c>
      <c r="F899" s="4">
        <v>9.4156000000000003E-4</v>
      </c>
      <c r="G899" s="4">
        <v>1</v>
      </c>
      <c r="H899" s="4">
        <v>1</v>
      </c>
      <c r="I899" s="4">
        <v>1</v>
      </c>
      <c r="J899" s="4">
        <v>2</v>
      </c>
      <c r="K899" s="4" t="s">
        <v>1962</v>
      </c>
      <c r="L899" s="4" t="s">
        <v>1976</v>
      </c>
      <c r="M899" s="4" t="s">
        <v>41</v>
      </c>
      <c r="N899" s="4">
        <v>0</v>
      </c>
      <c r="O899" s="4">
        <v>1379.66488</v>
      </c>
      <c r="P899" s="4" t="s">
        <v>30</v>
      </c>
      <c r="Q899" s="4" t="s">
        <v>30</v>
      </c>
      <c r="R899" s="4">
        <v>7.6860000000000003E-4</v>
      </c>
      <c r="S899" s="4">
        <v>1.7409999999999999E-6</v>
      </c>
      <c r="T899" s="4">
        <v>3.29</v>
      </c>
    </row>
    <row r="900" spans="1:30" hidden="1" outlineLevel="1" collapsed="1" x14ac:dyDescent="0.2">
      <c r="A900" t="s">
        <v>41</v>
      </c>
      <c r="B900" s="4" t="s">
        <v>30</v>
      </c>
      <c r="C900" s="4" t="s">
        <v>1977</v>
      </c>
      <c r="D900" s="4" t="s">
        <v>41</v>
      </c>
      <c r="E900" s="4">
        <v>3.6512900000000001E-2</v>
      </c>
      <c r="F900" s="4">
        <v>1.57544E-3</v>
      </c>
      <c r="G900" s="4">
        <v>2</v>
      </c>
      <c r="H900" s="4">
        <v>2</v>
      </c>
      <c r="I900" s="4">
        <v>1</v>
      </c>
      <c r="J900" s="4">
        <v>1</v>
      </c>
      <c r="K900" s="4" t="s">
        <v>1969</v>
      </c>
      <c r="L900" s="4" t="s">
        <v>1978</v>
      </c>
      <c r="M900" s="4" t="s">
        <v>41</v>
      </c>
      <c r="N900" s="4">
        <v>1</v>
      </c>
      <c r="O900" s="4">
        <v>1249.8103000000001</v>
      </c>
      <c r="P900" s="4" t="s">
        <v>30</v>
      </c>
      <c r="Q900" s="4" t="s">
        <v>30</v>
      </c>
      <c r="R900" s="4">
        <v>1.245E-3</v>
      </c>
      <c r="S900" s="4">
        <v>2.385E-2</v>
      </c>
      <c r="T900" s="4">
        <v>1.29</v>
      </c>
    </row>
    <row r="901" spans="1:30" x14ac:dyDescent="0.2">
      <c r="A901" s="3" t="s">
        <v>30</v>
      </c>
      <c r="B901" s="3" t="s">
        <v>31</v>
      </c>
      <c r="C901" s="3" t="s">
        <v>1979</v>
      </c>
      <c r="D901" s="3" t="s">
        <v>1980</v>
      </c>
      <c r="E901" s="3">
        <v>0</v>
      </c>
      <c r="F901" s="3">
        <v>19.146000000000001</v>
      </c>
      <c r="G901" s="3">
        <v>33</v>
      </c>
      <c r="H901" s="3">
        <v>10</v>
      </c>
      <c r="I901" s="3">
        <v>10</v>
      </c>
      <c r="J901" s="3">
        <v>11</v>
      </c>
      <c r="K901" s="3">
        <v>10</v>
      </c>
      <c r="L901" s="3">
        <v>324</v>
      </c>
      <c r="M901" s="3">
        <v>37.4</v>
      </c>
      <c r="N901" s="3">
        <v>4.93</v>
      </c>
      <c r="O901" s="3">
        <v>19.12</v>
      </c>
      <c r="P901" s="3">
        <v>10</v>
      </c>
      <c r="Q901" s="3" t="s">
        <v>913</v>
      </c>
      <c r="R901" s="3" t="s">
        <v>35</v>
      </c>
      <c r="S901" s="3" t="s">
        <v>41</v>
      </c>
      <c r="T901" s="3" t="s">
        <v>1981</v>
      </c>
      <c r="U901" s="3" t="s">
        <v>1982</v>
      </c>
      <c r="V901" s="3" t="s">
        <v>1979</v>
      </c>
      <c r="W901" s="3" t="s">
        <v>1983</v>
      </c>
      <c r="X901" s="3" t="s">
        <v>1984</v>
      </c>
      <c r="Y901" s="3" t="s">
        <v>41</v>
      </c>
      <c r="Z901" s="3" t="s">
        <v>41</v>
      </c>
      <c r="AA901" s="3">
        <v>0</v>
      </c>
      <c r="AB901" s="3" t="s">
        <v>30</v>
      </c>
      <c r="AC901" s="3">
        <v>1</v>
      </c>
      <c r="AD901" s="3" t="s">
        <v>1985</v>
      </c>
    </row>
    <row r="902" spans="1:30" hidden="1" outlineLevel="1" collapsed="1" x14ac:dyDescent="0.2">
      <c r="A902" t="s">
        <v>41</v>
      </c>
      <c r="B902" s="2" t="s">
        <v>43</v>
      </c>
      <c r="C902" s="2" t="s">
        <v>44</v>
      </c>
      <c r="D902" s="2" t="s">
        <v>29</v>
      </c>
      <c r="E902" s="2" t="s">
        <v>45</v>
      </c>
      <c r="F902" s="2" t="s">
        <v>46</v>
      </c>
      <c r="G902" s="2" t="s">
        <v>28</v>
      </c>
      <c r="H902" s="2" t="s">
        <v>47</v>
      </c>
      <c r="I902" s="2" t="s">
        <v>8</v>
      </c>
      <c r="J902" s="2" t="s">
        <v>9</v>
      </c>
      <c r="K902" s="2" t="s">
        <v>48</v>
      </c>
      <c r="L902" s="2" t="s">
        <v>49</v>
      </c>
      <c r="M902" s="2" t="s">
        <v>50</v>
      </c>
      <c r="N902" s="2" t="s">
        <v>51</v>
      </c>
      <c r="O902" s="2" t="s">
        <v>52</v>
      </c>
      <c r="P902" s="2" t="s">
        <v>27</v>
      </c>
      <c r="Q902" s="2" t="s">
        <v>53</v>
      </c>
      <c r="R902" s="2" t="s">
        <v>54</v>
      </c>
      <c r="S902" s="2" t="s">
        <v>55</v>
      </c>
      <c r="T902" s="2" t="s">
        <v>56</v>
      </c>
    </row>
    <row r="903" spans="1:30" hidden="1" outlineLevel="1" collapsed="1" x14ac:dyDescent="0.2">
      <c r="A903" t="s">
        <v>41</v>
      </c>
      <c r="B903" s="4" t="s">
        <v>30</v>
      </c>
      <c r="C903" s="4" t="s">
        <v>1986</v>
      </c>
      <c r="D903" s="4" t="s">
        <v>41</v>
      </c>
      <c r="E903" s="4">
        <v>2.86346E-3</v>
      </c>
      <c r="F903" s="4">
        <v>9.4156000000000003E-4</v>
      </c>
      <c r="G903" s="4">
        <v>1</v>
      </c>
      <c r="H903" s="4">
        <v>1</v>
      </c>
      <c r="I903" s="4">
        <v>1</v>
      </c>
      <c r="J903" s="4">
        <v>1</v>
      </c>
      <c r="K903" s="4" t="s">
        <v>1979</v>
      </c>
      <c r="L903" s="4" t="s">
        <v>1987</v>
      </c>
      <c r="M903" s="4" t="s">
        <v>41</v>
      </c>
      <c r="N903" s="4">
        <v>1</v>
      </c>
      <c r="O903" s="4">
        <v>1639.7823100000001</v>
      </c>
      <c r="P903" s="4" t="s">
        <v>30</v>
      </c>
      <c r="Q903" s="4" t="s">
        <v>30</v>
      </c>
      <c r="R903" s="4">
        <v>7.6860000000000003E-4</v>
      </c>
      <c r="S903" s="4">
        <v>1.5070000000000001E-3</v>
      </c>
      <c r="T903" s="4">
        <v>3.5</v>
      </c>
    </row>
    <row r="904" spans="1:30" hidden="1" outlineLevel="1" collapsed="1" x14ac:dyDescent="0.2">
      <c r="A904" t="s">
        <v>41</v>
      </c>
      <c r="B904" s="4" t="s">
        <v>30</v>
      </c>
      <c r="C904" s="4" t="s">
        <v>1988</v>
      </c>
      <c r="D904" s="4" t="s">
        <v>41</v>
      </c>
      <c r="E904" s="4">
        <v>7.9565800000000006E-2</v>
      </c>
      <c r="F904" s="4">
        <v>4.8908199999999997E-3</v>
      </c>
      <c r="G904" s="4">
        <v>1</v>
      </c>
      <c r="H904" s="4">
        <v>1</v>
      </c>
      <c r="I904" s="4">
        <v>1</v>
      </c>
      <c r="J904" s="4">
        <v>1</v>
      </c>
      <c r="K904" s="4" t="s">
        <v>1979</v>
      </c>
      <c r="L904" s="4" t="s">
        <v>1989</v>
      </c>
      <c r="M904" s="4" t="s">
        <v>41</v>
      </c>
      <c r="N904" s="4">
        <v>0</v>
      </c>
      <c r="O904" s="4">
        <v>1383.62877</v>
      </c>
      <c r="P904" s="4" t="s">
        <v>30</v>
      </c>
      <c r="Q904" s="4" t="s">
        <v>30</v>
      </c>
      <c r="R904" s="4">
        <v>3.7160000000000001E-3</v>
      </c>
      <c r="S904" s="4">
        <v>5.5899999999999998E-2</v>
      </c>
      <c r="T904" s="4">
        <v>2.0099999999999998</v>
      </c>
    </row>
    <row r="905" spans="1:30" hidden="1" outlineLevel="1" collapsed="1" x14ac:dyDescent="0.2">
      <c r="A905" t="s">
        <v>41</v>
      </c>
      <c r="B905" s="4" t="s">
        <v>30</v>
      </c>
      <c r="C905" s="4" t="s">
        <v>1990</v>
      </c>
      <c r="D905" s="4" t="s">
        <v>41</v>
      </c>
      <c r="E905" s="4">
        <v>2.2372699999999999E-2</v>
      </c>
      <c r="F905" s="4">
        <v>9.4156000000000003E-4</v>
      </c>
      <c r="G905" s="4">
        <v>1</v>
      </c>
      <c r="H905" s="4">
        <v>1</v>
      </c>
      <c r="I905" s="4">
        <v>1</v>
      </c>
      <c r="J905" s="4">
        <v>1</v>
      </c>
      <c r="K905" s="4" t="s">
        <v>1979</v>
      </c>
      <c r="L905" s="4" t="s">
        <v>1991</v>
      </c>
      <c r="M905" s="4" t="s">
        <v>41</v>
      </c>
      <c r="N905" s="4">
        <v>0</v>
      </c>
      <c r="O905" s="4">
        <v>1314.7012</v>
      </c>
      <c r="P905" s="4" t="s">
        <v>30</v>
      </c>
      <c r="Q905" s="4" t="s">
        <v>30</v>
      </c>
      <c r="R905" s="4">
        <v>7.6860000000000003E-4</v>
      </c>
      <c r="S905" s="4">
        <v>1.3979999999999999E-2</v>
      </c>
      <c r="T905" s="4">
        <v>0.99</v>
      </c>
    </row>
    <row r="906" spans="1:30" hidden="1" outlineLevel="1" collapsed="1" x14ac:dyDescent="0.2">
      <c r="A906" t="s">
        <v>41</v>
      </c>
      <c r="B906" s="4" t="s">
        <v>30</v>
      </c>
      <c r="C906" s="4" t="s">
        <v>1992</v>
      </c>
      <c r="D906" s="4" t="s">
        <v>41</v>
      </c>
      <c r="E906" s="4">
        <v>7.2023100000000007E-2</v>
      </c>
      <c r="F906" s="4">
        <v>4.8908199999999997E-3</v>
      </c>
      <c r="G906" s="4">
        <v>1</v>
      </c>
      <c r="H906" s="4">
        <v>1</v>
      </c>
      <c r="I906" s="4">
        <v>1</v>
      </c>
      <c r="J906" s="4">
        <v>1</v>
      </c>
      <c r="K906" s="4" t="s">
        <v>1979</v>
      </c>
      <c r="L906" s="4" t="s">
        <v>1993</v>
      </c>
      <c r="M906" s="4" t="s">
        <v>41</v>
      </c>
      <c r="N906" s="4">
        <v>0</v>
      </c>
      <c r="O906" s="4">
        <v>1174.66778</v>
      </c>
      <c r="P906" s="4" t="s">
        <v>30</v>
      </c>
      <c r="Q906" s="4" t="s">
        <v>30</v>
      </c>
      <c r="R906" s="4">
        <v>3.7160000000000001E-3</v>
      </c>
      <c r="S906" s="4">
        <v>5.0220000000000001E-2</v>
      </c>
      <c r="T906" s="4">
        <v>1.17</v>
      </c>
    </row>
    <row r="907" spans="1:30" hidden="1" outlineLevel="1" collapsed="1" x14ac:dyDescent="0.2">
      <c r="A907" t="s">
        <v>41</v>
      </c>
      <c r="B907" s="4" t="s">
        <v>30</v>
      </c>
      <c r="C907" s="4" t="s">
        <v>1994</v>
      </c>
      <c r="D907" s="4" t="s">
        <v>41</v>
      </c>
      <c r="E907" s="4">
        <v>7.4838700000000001E-3</v>
      </c>
      <c r="F907" s="4">
        <v>9.4156000000000003E-4</v>
      </c>
      <c r="G907" s="4">
        <v>1</v>
      </c>
      <c r="H907" s="4">
        <v>1</v>
      </c>
      <c r="I907" s="4">
        <v>1</v>
      </c>
      <c r="J907" s="4">
        <v>1</v>
      </c>
      <c r="K907" s="4" t="s">
        <v>1979</v>
      </c>
      <c r="L907" s="4" t="s">
        <v>1995</v>
      </c>
      <c r="M907" s="4" t="s">
        <v>41</v>
      </c>
      <c r="N907" s="4">
        <v>1</v>
      </c>
      <c r="O907" s="4">
        <v>1825.96542</v>
      </c>
      <c r="P907" s="4" t="s">
        <v>30</v>
      </c>
      <c r="Q907" s="4" t="s">
        <v>30</v>
      </c>
      <c r="R907" s="4">
        <v>7.6860000000000003E-4</v>
      </c>
      <c r="S907" s="4">
        <v>4.2570000000000004E-3</v>
      </c>
      <c r="T907" s="4">
        <v>1.84</v>
      </c>
    </row>
    <row r="908" spans="1:30" hidden="1" outlineLevel="1" collapsed="1" x14ac:dyDescent="0.2">
      <c r="A908" t="s">
        <v>41</v>
      </c>
      <c r="B908" s="4" t="s">
        <v>30</v>
      </c>
      <c r="C908" s="4" t="s">
        <v>1996</v>
      </c>
      <c r="D908" s="4" t="s">
        <v>41</v>
      </c>
      <c r="E908" s="4">
        <v>5.0618E-3</v>
      </c>
      <c r="F908" s="4">
        <v>9.4156000000000003E-4</v>
      </c>
      <c r="G908" s="4">
        <v>1</v>
      </c>
      <c r="H908" s="4">
        <v>1</v>
      </c>
      <c r="I908" s="4">
        <v>1</v>
      </c>
      <c r="J908" s="4">
        <v>1</v>
      </c>
      <c r="K908" s="4" t="s">
        <v>1979</v>
      </c>
      <c r="L908" s="4" t="s">
        <v>1997</v>
      </c>
      <c r="M908" s="4" t="s">
        <v>41</v>
      </c>
      <c r="N908" s="4">
        <v>1</v>
      </c>
      <c r="O908" s="4">
        <v>2096.9883399999999</v>
      </c>
      <c r="P908" s="4" t="s">
        <v>30</v>
      </c>
      <c r="Q908" s="4" t="s">
        <v>30</v>
      </c>
      <c r="R908" s="4">
        <v>7.6860000000000003E-4</v>
      </c>
      <c r="S908" s="4">
        <v>2.7989999999999998E-3</v>
      </c>
      <c r="T908" s="4">
        <v>2.42</v>
      </c>
    </row>
    <row r="909" spans="1:30" hidden="1" outlineLevel="1" collapsed="1" x14ac:dyDescent="0.2">
      <c r="A909" t="s">
        <v>41</v>
      </c>
      <c r="B909" s="4" t="s">
        <v>30</v>
      </c>
      <c r="C909" s="4" t="s">
        <v>1998</v>
      </c>
      <c r="D909" s="4" t="s">
        <v>41</v>
      </c>
      <c r="E909" s="4">
        <v>6.4734100000000003E-2</v>
      </c>
      <c r="F909" s="4">
        <v>3.95853E-3</v>
      </c>
      <c r="G909" s="4">
        <v>1</v>
      </c>
      <c r="H909" s="4">
        <v>1</v>
      </c>
      <c r="I909" s="4">
        <v>1</v>
      </c>
      <c r="J909" s="4">
        <v>1</v>
      </c>
      <c r="K909" s="4" t="s">
        <v>1979</v>
      </c>
      <c r="L909" s="4" t="s">
        <v>1999</v>
      </c>
      <c r="M909" s="4" t="s">
        <v>41</v>
      </c>
      <c r="N909" s="4">
        <v>1</v>
      </c>
      <c r="O909" s="4">
        <v>1550.7696800000001</v>
      </c>
      <c r="P909" s="4" t="s">
        <v>30</v>
      </c>
      <c r="Q909" s="4" t="s">
        <v>30</v>
      </c>
      <c r="R909" s="4">
        <v>3.026E-3</v>
      </c>
      <c r="S909" s="4">
        <v>4.462E-2</v>
      </c>
      <c r="T909" s="4">
        <v>2.0699999999999998</v>
      </c>
    </row>
    <row r="910" spans="1:30" hidden="1" outlineLevel="1" collapsed="1" x14ac:dyDescent="0.2">
      <c r="A910" t="s">
        <v>41</v>
      </c>
      <c r="B910" s="4" t="s">
        <v>30</v>
      </c>
      <c r="C910" s="4" t="s">
        <v>2000</v>
      </c>
      <c r="D910" s="4" t="s">
        <v>41</v>
      </c>
      <c r="E910" s="4">
        <v>3.7516399999999998E-2</v>
      </c>
      <c r="F910" s="4">
        <v>1.57544E-3</v>
      </c>
      <c r="G910" s="4">
        <v>1</v>
      </c>
      <c r="H910" s="4">
        <v>1</v>
      </c>
      <c r="I910" s="4">
        <v>1</v>
      </c>
      <c r="J910" s="4">
        <v>1</v>
      </c>
      <c r="K910" s="4" t="s">
        <v>1979</v>
      </c>
      <c r="L910" s="4" t="s">
        <v>2001</v>
      </c>
      <c r="M910" s="4" t="s">
        <v>41</v>
      </c>
      <c r="N910" s="4">
        <v>2</v>
      </c>
      <c r="O910" s="4">
        <v>2352.1830100000002</v>
      </c>
      <c r="P910" s="4" t="s">
        <v>30</v>
      </c>
      <c r="Q910" s="4" t="s">
        <v>30</v>
      </c>
      <c r="R910" s="4">
        <v>1.245E-3</v>
      </c>
      <c r="S910" s="4">
        <v>2.462E-2</v>
      </c>
      <c r="T910" s="4">
        <v>2.5299999999999998</v>
      </c>
    </row>
    <row r="911" spans="1:30" hidden="1" outlineLevel="1" collapsed="1" x14ac:dyDescent="0.2">
      <c r="A911" t="s">
        <v>41</v>
      </c>
      <c r="B911" s="4" t="s">
        <v>30</v>
      </c>
      <c r="C911" s="4" t="s">
        <v>2002</v>
      </c>
      <c r="D911" s="4" t="s">
        <v>2003</v>
      </c>
      <c r="E911" s="4">
        <v>3.1662299999999997E-2</v>
      </c>
      <c r="F911" s="4">
        <v>1.57544E-3</v>
      </c>
      <c r="G911" s="4">
        <v>1</v>
      </c>
      <c r="H911" s="4">
        <v>1</v>
      </c>
      <c r="I911" s="4">
        <v>1</v>
      </c>
      <c r="J911" s="4">
        <v>1</v>
      </c>
      <c r="K911" s="4" t="s">
        <v>1979</v>
      </c>
      <c r="L911" s="4" t="s">
        <v>2004</v>
      </c>
      <c r="M911" s="4" t="s">
        <v>2005</v>
      </c>
      <c r="N911" s="4">
        <v>1</v>
      </c>
      <c r="O911" s="4">
        <v>2911.3638500000002</v>
      </c>
      <c r="P911" s="4" t="s">
        <v>30</v>
      </c>
      <c r="Q911" s="4" t="s">
        <v>30</v>
      </c>
      <c r="R911" s="4">
        <v>1.245E-3</v>
      </c>
      <c r="S911" s="4">
        <v>2.0500000000000001E-2</v>
      </c>
      <c r="T911" s="4">
        <v>4.3899999999999997</v>
      </c>
    </row>
    <row r="912" spans="1:30" hidden="1" outlineLevel="1" collapsed="1" x14ac:dyDescent="0.2">
      <c r="A912" t="s">
        <v>41</v>
      </c>
      <c r="B912" s="4" t="s">
        <v>30</v>
      </c>
      <c r="C912" s="4" t="s">
        <v>2006</v>
      </c>
      <c r="D912" s="4" t="s">
        <v>41</v>
      </c>
      <c r="E912" s="4">
        <v>7.8518800000000003E-3</v>
      </c>
      <c r="F912" s="4">
        <v>9.4156000000000003E-4</v>
      </c>
      <c r="G912" s="4">
        <v>1</v>
      </c>
      <c r="H912" s="4">
        <v>1</v>
      </c>
      <c r="I912" s="4">
        <v>1</v>
      </c>
      <c r="J912" s="4">
        <v>2</v>
      </c>
      <c r="K912" s="4" t="s">
        <v>1979</v>
      </c>
      <c r="L912" s="4" t="s">
        <v>2007</v>
      </c>
      <c r="M912" s="4" t="s">
        <v>41</v>
      </c>
      <c r="N912" s="4">
        <v>0</v>
      </c>
      <c r="O912" s="4">
        <v>1152.5684000000001</v>
      </c>
      <c r="P912" s="4" t="s">
        <v>30</v>
      </c>
      <c r="Q912" s="4" t="s">
        <v>30</v>
      </c>
      <c r="R912" s="4">
        <v>7.6860000000000003E-4</v>
      </c>
      <c r="S912" s="4">
        <v>4.5059999999999996E-3</v>
      </c>
      <c r="T912" s="4">
        <v>2.2000000000000002</v>
      </c>
    </row>
    <row r="913" spans="1:30" x14ac:dyDescent="0.2">
      <c r="A913" s="3" t="s">
        <v>30</v>
      </c>
      <c r="B913" s="3" t="s">
        <v>31</v>
      </c>
      <c r="C913" s="3" t="s">
        <v>2008</v>
      </c>
      <c r="D913" s="3" t="s">
        <v>2009</v>
      </c>
      <c r="E913" s="3">
        <v>0</v>
      </c>
      <c r="F913" s="3">
        <v>18.254000000000001</v>
      </c>
      <c r="G913" s="3">
        <v>5</v>
      </c>
      <c r="H913" s="3">
        <v>7</v>
      </c>
      <c r="I913" s="3">
        <v>7</v>
      </c>
      <c r="J913" s="3">
        <v>8</v>
      </c>
      <c r="K913" s="3">
        <v>7</v>
      </c>
      <c r="L913" s="3">
        <v>947</v>
      </c>
      <c r="M913" s="3">
        <v>102.1</v>
      </c>
      <c r="N913" s="3">
        <v>5.03</v>
      </c>
      <c r="O913" s="3">
        <v>9.85</v>
      </c>
      <c r="P913" s="3">
        <v>7</v>
      </c>
      <c r="Q913" s="3" t="s">
        <v>2010</v>
      </c>
      <c r="R913" s="3" t="s">
        <v>2011</v>
      </c>
      <c r="S913" s="3" t="s">
        <v>1491</v>
      </c>
      <c r="T913" s="3" t="s">
        <v>2012</v>
      </c>
      <c r="U913" s="3" t="s">
        <v>2013</v>
      </c>
      <c r="V913" s="3" t="s">
        <v>2008</v>
      </c>
      <c r="W913" s="3" t="s">
        <v>2014</v>
      </c>
      <c r="X913" s="3" t="s">
        <v>2015</v>
      </c>
      <c r="Y913" s="3" t="s">
        <v>41</v>
      </c>
      <c r="Z913" s="3" t="s">
        <v>41</v>
      </c>
      <c r="AA913" s="3">
        <v>0</v>
      </c>
      <c r="AB913" s="3" t="s">
        <v>30</v>
      </c>
      <c r="AC913" s="3">
        <v>1</v>
      </c>
      <c r="AD913" s="3" t="s">
        <v>41</v>
      </c>
    </row>
    <row r="914" spans="1:30" hidden="1" outlineLevel="1" collapsed="1" x14ac:dyDescent="0.2">
      <c r="A914" t="s">
        <v>41</v>
      </c>
      <c r="B914" s="2" t="s">
        <v>43</v>
      </c>
      <c r="C914" s="2" t="s">
        <v>44</v>
      </c>
      <c r="D914" s="2" t="s">
        <v>29</v>
      </c>
      <c r="E914" s="2" t="s">
        <v>45</v>
      </c>
      <c r="F914" s="2" t="s">
        <v>46</v>
      </c>
      <c r="G914" s="2" t="s">
        <v>28</v>
      </c>
      <c r="H914" s="2" t="s">
        <v>47</v>
      </c>
      <c r="I914" s="2" t="s">
        <v>8</v>
      </c>
      <c r="J914" s="2" t="s">
        <v>9</v>
      </c>
      <c r="K914" s="2" t="s">
        <v>48</v>
      </c>
      <c r="L914" s="2" t="s">
        <v>49</v>
      </c>
      <c r="M914" s="2" t="s">
        <v>50</v>
      </c>
      <c r="N914" s="2" t="s">
        <v>51</v>
      </c>
      <c r="O914" s="2" t="s">
        <v>52</v>
      </c>
      <c r="P914" s="2" t="s">
        <v>27</v>
      </c>
      <c r="Q914" s="2" t="s">
        <v>53</v>
      </c>
      <c r="R914" s="2" t="s">
        <v>54</v>
      </c>
      <c r="S914" s="2" t="s">
        <v>55</v>
      </c>
      <c r="T914" s="2" t="s">
        <v>56</v>
      </c>
    </row>
    <row r="915" spans="1:30" hidden="1" outlineLevel="1" collapsed="1" x14ac:dyDescent="0.2">
      <c r="A915" t="s">
        <v>41</v>
      </c>
      <c r="B915" s="4" t="s">
        <v>30</v>
      </c>
      <c r="C915" s="4" t="s">
        <v>2016</v>
      </c>
      <c r="D915" s="4" t="s">
        <v>41</v>
      </c>
      <c r="E915" s="4">
        <v>4.0733499999999999E-4</v>
      </c>
      <c r="F915" s="4">
        <v>9.4156000000000003E-4</v>
      </c>
      <c r="G915" s="4">
        <v>1</v>
      </c>
      <c r="H915" s="4">
        <v>2</v>
      </c>
      <c r="I915" s="4">
        <v>1</v>
      </c>
      <c r="J915" s="4">
        <v>1</v>
      </c>
      <c r="K915" s="4" t="s">
        <v>2008</v>
      </c>
      <c r="L915" s="4" t="s">
        <v>2017</v>
      </c>
      <c r="M915" s="4" t="s">
        <v>41</v>
      </c>
      <c r="N915" s="4">
        <v>0</v>
      </c>
      <c r="O915" s="4">
        <v>1417.6917599999999</v>
      </c>
      <c r="P915" s="4" t="s">
        <v>30</v>
      </c>
      <c r="Q915" s="4" t="s">
        <v>30</v>
      </c>
      <c r="R915" s="4">
        <v>7.6860000000000003E-4</v>
      </c>
      <c r="S915" s="4">
        <v>1.8100000000000001E-4</v>
      </c>
      <c r="T915" s="4">
        <v>2.4900000000000002</v>
      </c>
    </row>
    <row r="916" spans="1:30" hidden="1" outlineLevel="1" collapsed="1" x14ac:dyDescent="0.2">
      <c r="A916" t="s">
        <v>41</v>
      </c>
      <c r="B916" s="4" t="s">
        <v>30</v>
      </c>
      <c r="C916" s="4" t="s">
        <v>2018</v>
      </c>
      <c r="D916" s="4" t="s">
        <v>41</v>
      </c>
      <c r="E916" s="4">
        <v>8.0551199999999995E-5</v>
      </c>
      <c r="F916" s="4">
        <v>9.4156000000000003E-4</v>
      </c>
      <c r="G916" s="4">
        <v>1</v>
      </c>
      <c r="H916" s="4">
        <v>2</v>
      </c>
      <c r="I916" s="4">
        <v>1</v>
      </c>
      <c r="J916" s="4">
        <v>1</v>
      </c>
      <c r="K916" s="4" t="s">
        <v>2008</v>
      </c>
      <c r="L916" s="4" t="s">
        <v>2019</v>
      </c>
      <c r="M916" s="4" t="s">
        <v>41</v>
      </c>
      <c r="N916" s="4">
        <v>1</v>
      </c>
      <c r="O916" s="4">
        <v>1545.7867200000001</v>
      </c>
      <c r="P916" s="4" t="s">
        <v>30</v>
      </c>
      <c r="Q916" s="4" t="s">
        <v>30</v>
      </c>
      <c r="R916" s="4">
        <v>7.6860000000000003E-4</v>
      </c>
      <c r="S916" s="4">
        <v>3.1210000000000001E-5</v>
      </c>
      <c r="T916" s="4">
        <v>3.53</v>
      </c>
    </row>
    <row r="917" spans="1:30" hidden="1" outlineLevel="1" collapsed="1" x14ac:dyDescent="0.2">
      <c r="A917" t="s">
        <v>41</v>
      </c>
      <c r="B917" s="4" t="s">
        <v>30</v>
      </c>
      <c r="C917" s="4" t="s">
        <v>2020</v>
      </c>
      <c r="D917" s="4" t="s">
        <v>41</v>
      </c>
      <c r="E917" s="4">
        <v>4.7914100000000003E-3</v>
      </c>
      <c r="F917" s="4">
        <v>9.4156000000000003E-4</v>
      </c>
      <c r="G917" s="4">
        <v>1</v>
      </c>
      <c r="H917" s="4">
        <v>2</v>
      </c>
      <c r="I917" s="4">
        <v>1</v>
      </c>
      <c r="J917" s="4">
        <v>1</v>
      </c>
      <c r="K917" s="4" t="s">
        <v>2008</v>
      </c>
      <c r="L917" s="4" t="s">
        <v>2021</v>
      </c>
      <c r="M917" s="4" t="s">
        <v>41</v>
      </c>
      <c r="N917" s="4">
        <v>1</v>
      </c>
      <c r="O917" s="4">
        <v>1400.7379800000001</v>
      </c>
      <c r="P917" s="4" t="s">
        <v>30</v>
      </c>
      <c r="Q917" s="4" t="s">
        <v>30</v>
      </c>
      <c r="R917" s="4">
        <v>7.6860000000000003E-4</v>
      </c>
      <c r="S917" s="4">
        <v>2.6280000000000001E-3</v>
      </c>
      <c r="T917" s="4">
        <v>2.08</v>
      </c>
    </row>
    <row r="918" spans="1:30" hidden="1" outlineLevel="1" collapsed="1" x14ac:dyDescent="0.2">
      <c r="A918" t="s">
        <v>41</v>
      </c>
      <c r="B918" s="4" t="s">
        <v>30</v>
      </c>
      <c r="C918" s="4" t="s">
        <v>2022</v>
      </c>
      <c r="D918" s="4" t="s">
        <v>41</v>
      </c>
      <c r="E918" s="4">
        <v>2.36273E-2</v>
      </c>
      <c r="F918" s="4">
        <v>9.4156000000000003E-4</v>
      </c>
      <c r="G918" s="4">
        <v>1</v>
      </c>
      <c r="H918" s="4">
        <v>2</v>
      </c>
      <c r="I918" s="4">
        <v>1</v>
      </c>
      <c r="J918" s="4">
        <v>2</v>
      </c>
      <c r="K918" s="4" t="s">
        <v>2008</v>
      </c>
      <c r="L918" s="4" t="s">
        <v>2023</v>
      </c>
      <c r="M918" s="4" t="s">
        <v>41</v>
      </c>
      <c r="N918" s="4">
        <v>0</v>
      </c>
      <c r="O918" s="4">
        <v>1284.5711200000001</v>
      </c>
      <c r="P918" s="4" t="s">
        <v>30</v>
      </c>
      <c r="Q918" s="4" t="s">
        <v>30</v>
      </c>
      <c r="R918" s="4">
        <v>7.6860000000000003E-4</v>
      </c>
      <c r="S918" s="4">
        <v>1.487E-2</v>
      </c>
      <c r="T918" s="4">
        <v>1.51</v>
      </c>
    </row>
    <row r="919" spans="1:30" hidden="1" outlineLevel="1" collapsed="1" x14ac:dyDescent="0.2">
      <c r="A919" t="s">
        <v>41</v>
      </c>
      <c r="B919" s="4" t="s">
        <v>30</v>
      </c>
      <c r="C919" s="4" t="s">
        <v>2024</v>
      </c>
      <c r="D919" s="4" t="s">
        <v>41</v>
      </c>
      <c r="E919" s="4">
        <v>1.5683300000000001E-2</v>
      </c>
      <c r="F919" s="4">
        <v>9.4156000000000003E-4</v>
      </c>
      <c r="G919" s="4">
        <v>1</v>
      </c>
      <c r="H919" s="4">
        <v>2</v>
      </c>
      <c r="I919" s="4">
        <v>1</v>
      </c>
      <c r="J919" s="4">
        <v>1</v>
      </c>
      <c r="K919" s="4" t="s">
        <v>2008</v>
      </c>
      <c r="L919" s="4" t="s">
        <v>2025</v>
      </c>
      <c r="M919" s="4" t="s">
        <v>41</v>
      </c>
      <c r="N919" s="4">
        <v>0</v>
      </c>
      <c r="O919" s="4">
        <v>1272.64302</v>
      </c>
      <c r="P919" s="4" t="s">
        <v>30</v>
      </c>
      <c r="Q919" s="4" t="s">
        <v>30</v>
      </c>
      <c r="R919" s="4">
        <v>7.6860000000000003E-4</v>
      </c>
      <c r="S919" s="4">
        <v>9.5479999999999992E-3</v>
      </c>
      <c r="T919" s="4">
        <v>1.75</v>
      </c>
    </row>
    <row r="920" spans="1:30" hidden="1" outlineLevel="1" collapsed="1" x14ac:dyDescent="0.2">
      <c r="A920" t="s">
        <v>41</v>
      </c>
      <c r="B920" s="4" t="s">
        <v>30</v>
      </c>
      <c r="C920" s="4" t="s">
        <v>2026</v>
      </c>
      <c r="D920" s="4" t="s">
        <v>41</v>
      </c>
      <c r="E920" s="4">
        <v>5.01652E-2</v>
      </c>
      <c r="F920" s="4">
        <v>2.9190499999999999E-3</v>
      </c>
      <c r="G920" s="4">
        <v>1</v>
      </c>
      <c r="H920" s="4">
        <v>2</v>
      </c>
      <c r="I920" s="4">
        <v>1</v>
      </c>
      <c r="J920" s="4">
        <v>1</v>
      </c>
      <c r="K920" s="4" t="s">
        <v>2008</v>
      </c>
      <c r="L920" s="4" t="s">
        <v>2027</v>
      </c>
      <c r="M920" s="4" t="s">
        <v>41</v>
      </c>
      <c r="N920" s="4">
        <v>0</v>
      </c>
      <c r="O920" s="4">
        <v>970.56800999999996</v>
      </c>
      <c r="P920" s="4" t="s">
        <v>30</v>
      </c>
      <c r="Q920" s="4" t="s">
        <v>30</v>
      </c>
      <c r="R920" s="4">
        <v>2.251E-3</v>
      </c>
      <c r="S920" s="4">
        <v>3.3730000000000003E-2</v>
      </c>
      <c r="T920" s="4">
        <v>1.24</v>
      </c>
    </row>
    <row r="921" spans="1:30" hidden="1" outlineLevel="1" collapsed="1" x14ac:dyDescent="0.2">
      <c r="A921" t="s">
        <v>41</v>
      </c>
      <c r="B921" s="4" t="s">
        <v>30</v>
      </c>
      <c r="C921" s="4" t="s">
        <v>2028</v>
      </c>
      <c r="D921" s="4" t="s">
        <v>41</v>
      </c>
      <c r="E921" s="4">
        <v>1.3127E-2</v>
      </c>
      <c r="F921" s="4">
        <v>9.4156000000000003E-4</v>
      </c>
      <c r="G921" s="4">
        <v>1</v>
      </c>
      <c r="H921" s="4">
        <v>2</v>
      </c>
      <c r="I921" s="4">
        <v>1</v>
      </c>
      <c r="J921" s="4">
        <v>1</v>
      </c>
      <c r="K921" s="4" t="s">
        <v>2008</v>
      </c>
      <c r="L921" s="4" t="s">
        <v>2029</v>
      </c>
      <c r="M921" s="4" t="s">
        <v>41</v>
      </c>
      <c r="N921" s="4">
        <v>1</v>
      </c>
      <c r="O921" s="4">
        <v>1289.73245</v>
      </c>
      <c r="P921" s="4" t="s">
        <v>30</v>
      </c>
      <c r="Q921" s="4" t="s">
        <v>30</v>
      </c>
      <c r="R921" s="4">
        <v>7.6860000000000003E-4</v>
      </c>
      <c r="S921" s="4">
        <v>7.835E-3</v>
      </c>
      <c r="T921" s="4">
        <v>1.87</v>
      </c>
    </row>
    <row r="922" spans="1:30" x14ac:dyDescent="0.2">
      <c r="A922" s="3" t="s">
        <v>30</v>
      </c>
      <c r="B922" s="3" t="s">
        <v>31</v>
      </c>
      <c r="C922" s="3" t="s">
        <v>2030</v>
      </c>
      <c r="D922" s="3" t="s">
        <v>2031</v>
      </c>
      <c r="E922" s="3">
        <v>0</v>
      </c>
      <c r="F922" s="3">
        <v>18.126999999999999</v>
      </c>
      <c r="G922" s="3">
        <v>29</v>
      </c>
      <c r="H922" s="3">
        <v>7</v>
      </c>
      <c r="I922" s="3">
        <v>7</v>
      </c>
      <c r="J922" s="3">
        <v>9</v>
      </c>
      <c r="K922" s="3">
        <v>7</v>
      </c>
      <c r="L922" s="3">
        <v>229</v>
      </c>
      <c r="M922" s="3">
        <v>26.8</v>
      </c>
      <c r="N922" s="3">
        <v>9.31</v>
      </c>
      <c r="O922" s="3">
        <v>10.94</v>
      </c>
      <c r="P922" s="3">
        <v>7</v>
      </c>
      <c r="Q922" s="3" t="s">
        <v>2032</v>
      </c>
      <c r="R922" s="3" t="s">
        <v>35</v>
      </c>
      <c r="S922" s="3" t="s">
        <v>1062</v>
      </c>
      <c r="T922" s="3" t="s">
        <v>2033</v>
      </c>
      <c r="U922" s="3" t="s">
        <v>2034</v>
      </c>
      <c r="V922" s="3" t="s">
        <v>2030</v>
      </c>
      <c r="W922" s="3" t="s">
        <v>2035</v>
      </c>
      <c r="X922" s="3" t="s">
        <v>2036</v>
      </c>
      <c r="Y922" s="3" t="s">
        <v>2037</v>
      </c>
      <c r="Z922" s="3" t="s">
        <v>41</v>
      </c>
      <c r="AA922" s="3">
        <v>12</v>
      </c>
      <c r="AB922" s="3" t="s">
        <v>30</v>
      </c>
      <c r="AC922" s="3">
        <v>1</v>
      </c>
      <c r="AD922" s="3" t="s">
        <v>41</v>
      </c>
    </row>
    <row r="923" spans="1:30" hidden="1" outlineLevel="1" collapsed="1" x14ac:dyDescent="0.2">
      <c r="A923" t="s">
        <v>41</v>
      </c>
      <c r="B923" s="2" t="s">
        <v>43</v>
      </c>
      <c r="C923" s="2" t="s">
        <v>44</v>
      </c>
      <c r="D923" s="2" t="s">
        <v>29</v>
      </c>
      <c r="E923" s="2" t="s">
        <v>45</v>
      </c>
      <c r="F923" s="2" t="s">
        <v>46</v>
      </c>
      <c r="G923" s="2" t="s">
        <v>28</v>
      </c>
      <c r="H923" s="2" t="s">
        <v>47</v>
      </c>
      <c r="I923" s="2" t="s">
        <v>8</v>
      </c>
      <c r="J923" s="2" t="s">
        <v>9</v>
      </c>
      <c r="K923" s="2" t="s">
        <v>48</v>
      </c>
      <c r="L923" s="2" t="s">
        <v>49</v>
      </c>
      <c r="M923" s="2" t="s">
        <v>50</v>
      </c>
      <c r="N923" s="2" t="s">
        <v>51</v>
      </c>
      <c r="O923" s="2" t="s">
        <v>52</v>
      </c>
      <c r="P923" s="2" t="s">
        <v>27</v>
      </c>
      <c r="Q923" s="2" t="s">
        <v>53</v>
      </c>
      <c r="R923" s="2" t="s">
        <v>54</v>
      </c>
      <c r="S923" s="2" t="s">
        <v>55</v>
      </c>
      <c r="T923" s="2" t="s">
        <v>56</v>
      </c>
    </row>
    <row r="924" spans="1:30" hidden="1" outlineLevel="1" collapsed="1" x14ac:dyDescent="0.2">
      <c r="A924" t="s">
        <v>41</v>
      </c>
      <c r="B924" s="4" t="s">
        <v>30</v>
      </c>
      <c r="C924" s="4" t="s">
        <v>2038</v>
      </c>
      <c r="D924" s="4" t="s">
        <v>41</v>
      </c>
      <c r="E924" s="4">
        <v>5.2585199999999999E-2</v>
      </c>
      <c r="F924" s="4">
        <v>3.61743E-3</v>
      </c>
      <c r="G924" s="4">
        <v>1</v>
      </c>
      <c r="H924" s="4">
        <v>1</v>
      </c>
      <c r="I924" s="4">
        <v>1</v>
      </c>
      <c r="J924" s="4">
        <v>1</v>
      </c>
      <c r="K924" s="4" t="s">
        <v>2030</v>
      </c>
      <c r="L924" s="4" t="s">
        <v>2039</v>
      </c>
      <c r="M924" s="4" t="s">
        <v>41</v>
      </c>
      <c r="N924" s="4">
        <v>0</v>
      </c>
      <c r="O924" s="4">
        <v>1069.5047999999999</v>
      </c>
      <c r="P924" s="4" t="s">
        <v>30</v>
      </c>
      <c r="Q924" s="4" t="s">
        <v>30</v>
      </c>
      <c r="R924" s="4">
        <v>2.7789999999999998E-3</v>
      </c>
      <c r="S924" s="4">
        <v>3.5560000000000001E-2</v>
      </c>
      <c r="T924" s="4">
        <v>1.1599999999999999</v>
      </c>
    </row>
    <row r="925" spans="1:30" hidden="1" outlineLevel="1" collapsed="1" x14ac:dyDescent="0.2">
      <c r="A925" t="s">
        <v>41</v>
      </c>
      <c r="B925" s="4" t="s">
        <v>30</v>
      </c>
      <c r="C925" s="4" t="s">
        <v>2040</v>
      </c>
      <c r="D925" s="4" t="s">
        <v>41</v>
      </c>
      <c r="E925" s="4">
        <v>4.5034400000000002E-2</v>
      </c>
      <c r="F925" s="4">
        <v>2.21053E-3</v>
      </c>
      <c r="G925" s="4">
        <v>1</v>
      </c>
      <c r="H925" s="4">
        <v>1</v>
      </c>
      <c r="I925" s="4">
        <v>1</v>
      </c>
      <c r="J925" s="4">
        <v>2</v>
      </c>
      <c r="K925" s="4" t="s">
        <v>2030</v>
      </c>
      <c r="L925" s="4" t="s">
        <v>2041</v>
      </c>
      <c r="M925" s="4" t="s">
        <v>41</v>
      </c>
      <c r="N925" s="4">
        <v>1</v>
      </c>
      <c r="O925" s="4">
        <v>1696.80243</v>
      </c>
      <c r="P925" s="4" t="s">
        <v>30</v>
      </c>
      <c r="Q925" s="4" t="s">
        <v>30</v>
      </c>
      <c r="R925" s="4">
        <v>1.714E-3</v>
      </c>
      <c r="S925" s="4">
        <v>2.9940000000000001E-2</v>
      </c>
      <c r="T925" s="4">
        <v>1.43</v>
      </c>
    </row>
    <row r="926" spans="1:30" hidden="1" outlineLevel="1" collapsed="1" x14ac:dyDescent="0.2">
      <c r="A926" t="s">
        <v>41</v>
      </c>
      <c r="B926" s="4" t="s">
        <v>30</v>
      </c>
      <c r="C926" s="4" t="s">
        <v>2042</v>
      </c>
      <c r="D926" s="4" t="s">
        <v>41</v>
      </c>
      <c r="E926" s="4">
        <v>1.43486E-2</v>
      </c>
      <c r="F926" s="4">
        <v>9.4156000000000003E-4</v>
      </c>
      <c r="G926" s="4">
        <v>1</v>
      </c>
      <c r="H926" s="4">
        <v>1</v>
      </c>
      <c r="I926" s="4">
        <v>1</v>
      </c>
      <c r="J926" s="4">
        <v>1</v>
      </c>
      <c r="K926" s="4" t="s">
        <v>2030</v>
      </c>
      <c r="L926" s="4" t="s">
        <v>2043</v>
      </c>
      <c r="M926" s="4" t="s">
        <v>41</v>
      </c>
      <c r="N926" s="4">
        <v>1</v>
      </c>
      <c r="O926" s="4">
        <v>1582.84753</v>
      </c>
      <c r="P926" s="4" t="s">
        <v>30</v>
      </c>
      <c r="Q926" s="4" t="s">
        <v>30</v>
      </c>
      <c r="R926" s="4">
        <v>7.6860000000000003E-4</v>
      </c>
      <c r="S926" s="4">
        <v>8.6219999999999995E-3</v>
      </c>
      <c r="T926" s="4">
        <v>2.06</v>
      </c>
    </row>
    <row r="927" spans="1:30" hidden="1" outlineLevel="1" collapsed="1" x14ac:dyDescent="0.2">
      <c r="A927" t="s">
        <v>41</v>
      </c>
      <c r="B927" s="4" t="s">
        <v>30</v>
      </c>
      <c r="C927" s="4" t="s">
        <v>2044</v>
      </c>
      <c r="D927" s="4" t="s">
        <v>41</v>
      </c>
      <c r="E927" s="4">
        <v>7.6770399999999999E-5</v>
      </c>
      <c r="F927" s="4">
        <v>9.4156000000000003E-4</v>
      </c>
      <c r="G927" s="4">
        <v>1</v>
      </c>
      <c r="H927" s="4">
        <v>1</v>
      </c>
      <c r="I927" s="4">
        <v>1</v>
      </c>
      <c r="J927" s="4">
        <v>1</v>
      </c>
      <c r="K927" s="4" t="s">
        <v>2030</v>
      </c>
      <c r="L927" s="4" t="s">
        <v>2045</v>
      </c>
      <c r="M927" s="4" t="s">
        <v>41</v>
      </c>
      <c r="N927" s="4">
        <v>0</v>
      </c>
      <c r="O927" s="4">
        <v>1216.5916500000001</v>
      </c>
      <c r="P927" s="4" t="s">
        <v>30</v>
      </c>
      <c r="Q927" s="4" t="s">
        <v>30</v>
      </c>
      <c r="R927" s="4">
        <v>7.6860000000000003E-4</v>
      </c>
      <c r="S927" s="4">
        <v>2.968E-5</v>
      </c>
      <c r="T927" s="4">
        <v>2.88</v>
      </c>
    </row>
    <row r="928" spans="1:30" hidden="1" outlineLevel="1" collapsed="1" x14ac:dyDescent="0.2">
      <c r="A928" t="s">
        <v>41</v>
      </c>
      <c r="B928" s="4" t="s">
        <v>30</v>
      </c>
      <c r="C928" s="4" t="s">
        <v>2046</v>
      </c>
      <c r="D928" s="4" t="s">
        <v>41</v>
      </c>
      <c r="E928" s="4">
        <v>3.5914800000000002E-3</v>
      </c>
      <c r="F928" s="4">
        <v>9.4156000000000003E-4</v>
      </c>
      <c r="G928" s="4">
        <v>1</v>
      </c>
      <c r="H928" s="4">
        <v>1</v>
      </c>
      <c r="I928" s="4">
        <v>1</v>
      </c>
      <c r="J928" s="4">
        <v>1</v>
      </c>
      <c r="K928" s="4" t="s">
        <v>2030</v>
      </c>
      <c r="L928" s="4" t="s">
        <v>2047</v>
      </c>
      <c r="M928" s="4" t="s">
        <v>41</v>
      </c>
      <c r="N928" s="4">
        <v>2</v>
      </c>
      <c r="O928" s="4">
        <v>2255.22147</v>
      </c>
      <c r="P928" s="4" t="s">
        <v>30</v>
      </c>
      <c r="Q928" s="4" t="s">
        <v>30</v>
      </c>
      <c r="R928" s="4">
        <v>7.6860000000000003E-4</v>
      </c>
      <c r="S928" s="4">
        <v>1.918E-3</v>
      </c>
      <c r="T928" s="4">
        <v>1.59</v>
      </c>
    </row>
    <row r="929" spans="1:30" hidden="1" outlineLevel="1" collapsed="1" x14ac:dyDescent="0.2">
      <c r="A929" t="s">
        <v>41</v>
      </c>
      <c r="B929" s="4" t="s">
        <v>30</v>
      </c>
      <c r="C929" s="4" t="s">
        <v>2048</v>
      </c>
      <c r="D929" s="4" t="s">
        <v>41</v>
      </c>
      <c r="E929" s="4">
        <v>1.8733900000000001E-2</v>
      </c>
      <c r="F929" s="4">
        <v>9.4156000000000003E-4</v>
      </c>
      <c r="G929" s="4">
        <v>1</v>
      </c>
      <c r="H929" s="4">
        <v>1</v>
      </c>
      <c r="I929" s="4">
        <v>1</v>
      </c>
      <c r="J929" s="4">
        <v>1</v>
      </c>
      <c r="K929" s="4" t="s">
        <v>2030</v>
      </c>
      <c r="L929" s="4" t="s">
        <v>2049</v>
      </c>
      <c r="M929" s="4" t="s">
        <v>41</v>
      </c>
      <c r="N929" s="4">
        <v>2</v>
      </c>
      <c r="O929" s="4">
        <v>1447.8123499999999</v>
      </c>
      <c r="P929" s="4" t="s">
        <v>30</v>
      </c>
      <c r="Q929" s="4" t="s">
        <v>30</v>
      </c>
      <c r="R929" s="4">
        <v>7.6860000000000003E-4</v>
      </c>
      <c r="S929" s="4">
        <v>1.1599999999999999E-2</v>
      </c>
      <c r="T929" s="4">
        <v>1.65</v>
      </c>
    </row>
    <row r="930" spans="1:30" hidden="1" outlineLevel="1" collapsed="1" x14ac:dyDescent="0.2">
      <c r="A930" t="s">
        <v>41</v>
      </c>
      <c r="B930" s="4" t="s">
        <v>30</v>
      </c>
      <c r="C930" s="4" t="s">
        <v>2050</v>
      </c>
      <c r="D930" s="4" t="s">
        <v>41</v>
      </c>
      <c r="E930" s="4">
        <v>2.8500999999999998E-4</v>
      </c>
      <c r="F930" s="4">
        <v>9.4156000000000003E-4</v>
      </c>
      <c r="G930" s="4">
        <v>1</v>
      </c>
      <c r="H930" s="4">
        <v>1</v>
      </c>
      <c r="I930" s="4">
        <v>1</v>
      </c>
      <c r="J930" s="4">
        <v>2</v>
      </c>
      <c r="K930" s="4" t="s">
        <v>2030</v>
      </c>
      <c r="L930" s="4" t="s">
        <v>2051</v>
      </c>
      <c r="M930" s="4" t="s">
        <v>41</v>
      </c>
      <c r="N930" s="4">
        <v>1</v>
      </c>
      <c r="O930" s="4">
        <v>1986.99515</v>
      </c>
      <c r="P930" s="4" t="s">
        <v>30</v>
      </c>
      <c r="Q930" s="4" t="s">
        <v>30</v>
      </c>
      <c r="R930" s="4">
        <v>7.6860000000000003E-4</v>
      </c>
      <c r="S930" s="4">
        <v>1.2310000000000001E-4</v>
      </c>
      <c r="T930" s="4">
        <v>3.5</v>
      </c>
    </row>
    <row r="931" spans="1:30" x14ac:dyDescent="0.2">
      <c r="A931" s="3" t="s">
        <v>30</v>
      </c>
      <c r="B931" s="3" t="s">
        <v>31</v>
      </c>
      <c r="C931" s="3" t="s">
        <v>2052</v>
      </c>
      <c r="D931" s="3" t="s">
        <v>2053</v>
      </c>
      <c r="E931" s="3">
        <v>0</v>
      </c>
      <c r="F931" s="3">
        <v>18.077000000000002</v>
      </c>
      <c r="G931" s="3">
        <v>6</v>
      </c>
      <c r="H931" s="3">
        <v>7</v>
      </c>
      <c r="I931" s="3">
        <v>7</v>
      </c>
      <c r="J931" s="3">
        <v>8</v>
      </c>
      <c r="K931" s="3">
        <v>7</v>
      </c>
      <c r="L931" s="3">
        <v>1433</v>
      </c>
      <c r="M931" s="3">
        <v>160.4</v>
      </c>
      <c r="N931" s="3">
        <v>9.0299999999999994</v>
      </c>
      <c r="O931" s="3">
        <v>10.9</v>
      </c>
      <c r="P931" s="3">
        <v>7</v>
      </c>
      <c r="Q931" s="3" t="s">
        <v>1422</v>
      </c>
      <c r="R931" s="3" t="s">
        <v>41</v>
      </c>
      <c r="S931" s="3" t="s">
        <v>1062</v>
      </c>
      <c r="T931" s="3" t="s">
        <v>2054</v>
      </c>
      <c r="U931" s="3" t="s">
        <v>2055</v>
      </c>
      <c r="V931" s="3" t="s">
        <v>2052</v>
      </c>
      <c r="W931" s="3" t="s">
        <v>2056</v>
      </c>
      <c r="X931" s="3" t="s">
        <v>2057</v>
      </c>
      <c r="Y931" s="3" t="s">
        <v>41</v>
      </c>
      <c r="Z931" s="3" t="s">
        <v>41</v>
      </c>
      <c r="AA931" s="3">
        <v>0</v>
      </c>
      <c r="AB931" s="3" t="s">
        <v>30</v>
      </c>
      <c r="AC931" s="3">
        <v>1</v>
      </c>
      <c r="AD931" s="3" t="s">
        <v>41</v>
      </c>
    </row>
    <row r="932" spans="1:30" hidden="1" outlineLevel="1" collapsed="1" x14ac:dyDescent="0.2">
      <c r="A932" t="s">
        <v>41</v>
      </c>
      <c r="B932" s="2" t="s">
        <v>43</v>
      </c>
      <c r="C932" s="2" t="s">
        <v>44</v>
      </c>
      <c r="D932" s="2" t="s">
        <v>29</v>
      </c>
      <c r="E932" s="2" t="s">
        <v>45</v>
      </c>
      <c r="F932" s="2" t="s">
        <v>46</v>
      </c>
      <c r="G932" s="2" t="s">
        <v>28</v>
      </c>
      <c r="H932" s="2" t="s">
        <v>47</v>
      </c>
      <c r="I932" s="2" t="s">
        <v>8</v>
      </c>
      <c r="J932" s="2" t="s">
        <v>9</v>
      </c>
      <c r="K932" s="2" t="s">
        <v>48</v>
      </c>
      <c r="L932" s="2" t="s">
        <v>49</v>
      </c>
      <c r="M932" s="2" t="s">
        <v>50</v>
      </c>
      <c r="N932" s="2" t="s">
        <v>51</v>
      </c>
      <c r="O932" s="2" t="s">
        <v>52</v>
      </c>
      <c r="P932" s="2" t="s">
        <v>27</v>
      </c>
      <c r="Q932" s="2" t="s">
        <v>53</v>
      </c>
      <c r="R932" s="2" t="s">
        <v>54</v>
      </c>
      <c r="S932" s="2" t="s">
        <v>55</v>
      </c>
      <c r="T932" s="2" t="s">
        <v>56</v>
      </c>
    </row>
    <row r="933" spans="1:30" hidden="1" outlineLevel="1" collapsed="1" x14ac:dyDescent="0.2">
      <c r="A933" t="s">
        <v>41</v>
      </c>
      <c r="B933" s="4" t="s">
        <v>30</v>
      </c>
      <c r="C933" s="4" t="s">
        <v>2058</v>
      </c>
      <c r="D933" s="4" t="s">
        <v>41</v>
      </c>
      <c r="E933" s="4">
        <v>3.0190999999999999E-2</v>
      </c>
      <c r="F933" s="4">
        <v>1.57544E-3</v>
      </c>
      <c r="G933" s="4">
        <v>1</v>
      </c>
      <c r="H933" s="4">
        <v>1</v>
      </c>
      <c r="I933" s="4">
        <v>1</v>
      </c>
      <c r="J933" s="4">
        <v>1</v>
      </c>
      <c r="K933" s="4" t="s">
        <v>2052</v>
      </c>
      <c r="L933" s="4" t="s">
        <v>2059</v>
      </c>
      <c r="M933" s="4" t="s">
        <v>41</v>
      </c>
      <c r="N933" s="4">
        <v>2</v>
      </c>
      <c r="O933" s="4">
        <v>2059.9791700000001</v>
      </c>
      <c r="P933" s="4" t="s">
        <v>30</v>
      </c>
      <c r="Q933" s="4" t="s">
        <v>30</v>
      </c>
      <c r="R933" s="4">
        <v>1.245E-3</v>
      </c>
      <c r="S933" s="4">
        <v>1.9439999999999999E-2</v>
      </c>
      <c r="T933" s="4">
        <v>2.71</v>
      </c>
    </row>
    <row r="934" spans="1:30" hidden="1" outlineLevel="1" collapsed="1" x14ac:dyDescent="0.2">
      <c r="A934" t="s">
        <v>41</v>
      </c>
      <c r="B934" s="4" t="s">
        <v>30</v>
      </c>
      <c r="C934" s="4" t="s">
        <v>2060</v>
      </c>
      <c r="D934" s="4" t="s">
        <v>41</v>
      </c>
      <c r="E934" s="4">
        <v>2.4951600000000001E-2</v>
      </c>
      <c r="F934" s="4">
        <v>9.4156000000000003E-4</v>
      </c>
      <c r="G934" s="4">
        <v>1</v>
      </c>
      <c r="H934" s="4">
        <v>1</v>
      </c>
      <c r="I934" s="4">
        <v>1</v>
      </c>
      <c r="J934" s="4">
        <v>1</v>
      </c>
      <c r="K934" s="4" t="s">
        <v>2052</v>
      </c>
      <c r="L934" s="4" t="s">
        <v>2061</v>
      </c>
      <c r="M934" s="4" t="s">
        <v>41</v>
      </c>
      <c r="N934" s="4">
        <v>0</v>
      </c>
      <c r="O934" s="4">
        <v>1083.4952900000001</v>
      </c>
      <c r="P934" s="4" t="s">
        <v>30</v>
      </c>
      <c r="Q934" s="4" t="s">
        <v>30</v>
      </c>
      <c r="R934" s="4">
        <v>7.6860000000000003E-4</v>
      </c>
      <c r="S934" s="4">
        <v>1.575E-2</v>
      </c>
      <c r="T934" s="4">
        <v>1.18</v>
      </c>
    </row>
    <row r="935" spans="1:30" hidden="1" outlineLevel="1" collapsed="1" x14ac:dyDescent="0.2">
      <c r="A935" t="s">
        <v>41</v>
      </c>
      <c r="B935" s="4" t="s">
        <v>30</v>
      </c>
      <c r="C935" s="4" t="s">
        <v>2062</v>
      </c>
      <c r="D935" s="4" t="s">
        <v>41</v>
      </c>
      <c r="E935" s="4">
        <v>0.113383</v>
      </c>
      <c r="F935" s="4">
        <v>9.6284500000000002E-3</v>
      </c>
      <c r="G935" s="4">
        <v>1</v>
      </c>
      <c r="H935" s="4">
        <v>1</v>
      </c>
      <c r="I935" s="4">
        <v>1</v>
      </c>
      <c r="J935" s="4">
        <v>1</v>
      </c>
      <c r="K935" s="4" t="s">
        <v>2052</v>
      </c>
      <c r="L935" s="4" t="s">
        <v>2063</v>
      </c>
      <c r="M935" s="4" t="s">
        <v>41</v>
      </c>
      <c r="N935" s="4">
        <v>1</v>
      </c>
      <c r="O935" s="4">
        <v>2023.0025499999999</v>
      </c>
      <c r="P935" s="4" t="s">
        <v>30</v>
      </c>
      <c r="Q935" s="4" t="s">
        <v>30</v>
      </c>
      <c r="R935" s="4">
        <v>7.2350000000000001E-3</v>
      </c>
      <c r="S935" s="4">
        <v>8.2849999999999993E-2</v>
      </c>
      <c r="T935" s="4">
        <v>1.96</v>
      </c>
    </row>
    <row r="936" spans="1:30" hidden="1" outlineLevel="1" collapsed="1" x14ac:dyDescent="0.2">
      <c r="A936" t="s">
        <v>41</v>
      </c>
      <c r="B936" s="4" t="s">
        <v>30</v>
      </c>
      <c r="C936" s="4" t="s">
        <v>2064</v>
      </c>
      <c r="D936" s="4" t="s">
        <v>41</v>
      </c>
      <c r="E936" s="4">
        <v>2.33073E-2</v>
      </c>
      <c r="F936" s="4">
        <v>9.4156000000000003E-4</v>
      </c>
      <c r="G936" s="4">
        <v>1</v>
      </c>
      <c r="H936" s="4">
        <v>1</v>
      </c>
      <c r="I936" s="4">
        <v>1</v>
      </c>
      <c r="J936" s="4">
        <v>1</v>
      </c>
      <c r="K936" s="4" t="s">
        <v>2052</v>
      </c>
      <c r="L936" s="4" t="s">
        <v>2065</v>
      </c>
      <c r="M936" s="4" t="s">
        <v>41</v>
      </c>
      <c r="N936" s="4">
        <v>0</v>
      </c>
      <c r="O936" s="4">
        <v>1403.7529099999999</v>
      </c>
      <c r="P936" s="4" t="s">
        <v>30</v>
      </c>
      <c r="Q936" s="4" t="s">
        <v>30</v>
      </c>
      <c r="R936" s="4">
        <v>7.6860000000000003E-4</v>
      </c>
      <c r="S936" s="4">
        <v>1.4619999999999999E-2</v>
      </c>
      <c r="T936" s="4">
        <v>1.0900000000000001</v>
      </c>
    </row>
    <row r="937" spans="1:30" hidden="1" outlineLevel="1" collapsed="1" x14ac:dyDescent="0.2">
      <c r="A937" t="s">
        <v>41</v>
      </c>
      <c r="B937" s="4" t="s">
        <v>30</v>
      </c>
      <c r="C937" s="4" t="s">
        <v>2066</v>
      </c>
      <c r="D937" s="4" t="s">
        <v>41</v>
      </c>
      <c r="E937" s="4">
        <v>3.9809600000000004E-3</v>
      </c>
      <c r="F937" s="4">
        <v>9.4156000000000003E-4</v>
      </c>
      <c r="G937" s="4">
        <v>1</v>
      </c>
      <c r="H937" s="4">
        <v>1</v>
      </c>
      <c r="I937" s="4">
        <v>1</v>
      </c>
      <c r="J937" s="4">
        <v>1</v>
      </c>
      <c r="K937" s="4" t="s">
        <v>2052</v>
      </c>
      <c r="L937" s="4" t="s">
        <v>2067</v>
      </c>
      <c r="M937" s="4" t="s">
        <v>41</v>
      </c>
      <c r="N937" s="4">
        <v>0</v>
      </c>
      <c r="O937" s="4">
        <v>1487.78125</v>
      </c>
      <c r="P937" s="4" t="s">
        <v>30</v>
      </c>
      <c r="Q937" s="4" t="s">
        <v>30</v>
      </c>
      <c r="R937" s="4">
        <v>7.6860000000000003E-4</v>
      </c>
      <c r="S937" s="4">
        <v>2.1440000000000001E-3</v>
      </c>
      <c r="T937" s="4">
        <v>2.5299999999999998</v>
      </c>
    </row>
    <row r="938" spans="1:30" hidden="1" outlineLevel="1" collapsed="1" x14ac:dyDescent="0.2">
      <c r="A938" t="s">
        <v>41</v>
      </c>
      <c r="B938" s="4" t="s">
        <v>30</v>
      </c>
      <c r="C938" s="4" t="s">
        <v>2068</v>
      </c>
      <c r="D938" s="4" t="s">
        <v>41</v>
      </c>
      <c r="E938" s="4">
        <v>3.0318100000000002E-4</v>
      </c>
      <c r="F938" s="4">
        <v>9.4156000000000003E-4</v>
      </c>
      <c r="G938" s="4">
        <v>1</v>
      </c>
      <c r="H938" s="4">
        <v>1</v>
      </c>
      <c r="I938" s="4">
        <v>1</v>
      </c>
      <c r="J938" s="4">
        <v>2</v>
      </c>
      <c r="K938" s="4" t="s">
        <v>2052</v>
      </c>
      <c r="L938" s="4" t="s">
        <v>2069</v>
      </c>
      <c r="M938" s="4" t="s">
        <v>41</v>
      </c>
      <c r="N938" s="4">
        <v>0</v>
      </c>
      <c r="O938" s="4">
        <v>1291.59132</v>
      </c>
      <c r="P938" s="4" t="s">
        <v>30</v>
      </c>
      <c r="Q938" s="4" t="s">
        <v>30</v>
      </c>
      <c r="R938" s="4">
        <v>7.6860000000000003E-4</v>
      </c>
      <c r="S938" s="4">
        <v>1.316E-4</v>
      </c>
      <c r="T938" s="4">
        <v>2.4900000000000002</v>
      </c>
    </row>
    <row r="939" spans="1:30" hidden="1" outlineLevel="1" collapsed="1" x14ac:dyDescent="0.2">
      <c r="A939" t="s">
        <v>41</v>
      </c>
      <c r="B939" s="4" t="s">
        <v>30</v>
      </c>
      <c r="C939" s="4" t="s">
        <v>2070</v>
      </c>
      <c r="D939" s="4" t="s">
        <v>41</v>
      </c>
      <c r="E939" s="4">
        <v>6.3216699999999999E-4</v>
      </c>
      <c r="F939" s="4">
        <v>9.4156000000000003E-4</v>
      </c>
      <c r="G939" s="4">
        <v>1</v>
      </c>
      <c r="H939" s="4">
        <v>1</v>
      </c>
      <c r="I939" s="4">
        <v>1</v>
      </c>
      <c r="J939" s="4">
        <v>1</v>
      </c>
      <c r="K939" s="4" t="s">
        <v>2052</v>
      </c>
      <c r="L939" s="4" t="s">
        <v>2071</v>
      </c>
      <c r="M939" s="4" t="s">
        <v>41</v>
      </c>
      <c r="N939" s="4">
        <v>1</v>
      </c>
      <c r="O939" s="4">
        <v>1856.0348300000001</v>
      </c>
      <c r="P939" s="4" t="s">
        <v>30</v>
      </c>
      <c r="Q939" s="4" t="s">
        <v>30</v>
      </c>
      <c r="R939" s="4">
        <v>7.6860000000000003E-4</v>
      </c>
      <c r="S939" s="4">
        <v>2.9119999999999998E-4</v>
      </c>
      <c r="T939" s="4">
        <v>3.17</v>
      </c>
    </row>
    <row r="940" spans="1:30" x14ac:dyDescent="0.2">
      <c r="A940" s="3" t="s">
        <v>30</v>
      </c>
      <c r="B940" s="3" t="s">
        <v>31</v>
      </c>
      <c r="C940" s="3" t="s">
        <v>2072</v>
      </c>
      <c r="D940" s="3" t="s">
        <v>2073</v>
      </c>
      <c r="E940" s="3">
        <v>0</v>
      </c>
      <c r="F940" s="3">
        <v>17.802</v>
      </c>
      <c r="G940" s="3">
        <v>10</v>
      </c>
      <c r="H940" s="3">
        <v>8</v>
      </c>
      <c r="I940" s="3">
        <v>8</v>
      </c>
      <c r="J940" s="3">
        <v>10</v>
      </c>
      <c r="K940" s="3">
        <v>8</v>
      </c>
      <c r="L940" s="3">
        <v>1189</v>
      </c>
      <c r="M940" s="3">
        <v>128.5</v>
      </c>
      <c r="N940" s="3">
        <v>7.8</v>
      </c>
      <c r="O940" s="3">
        <v>12.67</v>
      </c>
      <c r="P940" s="3">
        <v>8</v>
      </c>
      <c r="Q940" s="3" t="s">
        <v>34</v>
      </c>
      <c r="R940" s="3" t="s">
        <v>1739</v>
      </c>
      <c r="S940" s="3" t="s">
        <v>2074</v>
      </c>
      <c r="T940" s="3" t="s">
        <v>2075</v>
      </c>
      <c r="U940" s="3" t="s">
        <v>2076</v>
      </c>
      <c r="V940" s="3" t="s">
        <v>2072</v>
      </c>
      <c r="W940" s="3" t="s">
        <v>2077</v>
      </c>
      <c r="X940" s="3" t="s">
        <v>2078</v>
      </c>
      <c r="Y940" s="3" t="s">
        <v>41</v>
      </c>
      <c r="Z940" s="3" t="s">
        <v>41</v>
      </c>
      <c r="AA940" s="3">
        <v>0</v>
      </c>
      <c r="AB940" s="3" t="s">
        <v>30</v>
      </c>
      <c r="AC940" s="3">
        <v>1</v>
      </c>
      <c r="AD940" s="3" t="s">
        <v>41</v>
      </c>
    </row>
    <row r="941" spans="1:30" hidden="1" outlineLevel="1" collapsed="1" x14ac:dyDescent="0.2">
      <c r="A941" t="s">
        <v>41</v>
      </c>
      <c r="B941" s="2" t="s">
        <v>43</v>
      </c>
      <c r="C941" s="2" t="s">
        <v>44</v>
      </c>
      <c r="D941" s="2" t="s">
        <v>29</v>
      </c>
      <c r="E941" s="2" t="s">
        <v>45</v>
      </c>
      <c r="F941" s="2" t="s">
        <v>46</v>
      </c>
      <c r="G941" s="2" t="s">
        <v>28</v>
      </c>
      <c r="H941" s="2" t="s">
        <v>47</v>
      </c>
      <c r="I941" s="2" t="s">
        <v>8</v>
      </c>
      <c r="J941" s="2" t="s">
        <v>9</v>
      </c>
      <c r="K941" s="2" t="s">
        <v>48</v>
      </c>
      <c r="L941" s="2" t="s">
        <v>49</v>
      </c>
      <c r="M941" s="2" t="s">
        <v>50</v>
      </c>
      <c r="N941" s="2" t="s">
        <v>51</v>
      </c>
      <c r="O941" s="2" t="s">
        <v>52</v>
      </c>
      <c r="P941" s="2" t="s">
        <v>27</v>
      </c>
      <c r="Q941" s="2" t="s">
        <v>53</v>
      </c>
      <c r="R941" s="2" t="s">
        <v>54</v>
      </c>
      <c r="S941" s="2" t="s">
        <v>55</v>
      </c>
      <c r="T941" s="2" t="s">
        <v>56</v>
      </c>
    </row>
    <row r="942" spans="1:30" hidden="1" outlineLevel="1" collapsed="1" x14ac:dyDescent="0.2">
      <c r="A942" t="s">
        <v>41</v>
      </c>
      <c r="B942" s="4" t="s">
        <v>30</v>
      </c>
      <c r="C942" s="4" t="s">
        <v>2079</v>
      </c>
      <c r="D942" s="4" t="s">
        <v>41</v>
      </c>
      <c r="E942" s="4">
        <v>9.0798100000000007E-2</v>
      </c>
      <c r="F942" s="4">
        <v>8.0658499999999994E-3</v>
      </c>
      <c r="G942" s="4">
        <v>1</v>
      </c>
      <c r="H942" s="4">
        <v>1</v>
      </c>
      <c r="I942" s="4">
        <v>1</v>
      </c>
      <c r="J942" s="4">
        <v>1</v>
      </c>
      <c r="K942" s="4" t="s">
        <v>2072</v>
      </c>
      <c r="L942" s="4" t="s">
        <v>2080</v>
      </c>
      <c r="M942" s="4" t="s">
        <v>41</v>
      </c>
      <c r="N942" s="4">
        <v>1</v>
      </c>
      <c r="O942" s="4">
        <v>1623.8952099999999</v>
      </c>
      <c r="P942" s="4" t="s">
        <v>30</v>
      </c>
      <c r="Q942" s="4" t="s">
        <v>30</v>
      </c>
      <c r="R942" s="4">
        <v>6.1000000000000004E-3</v>
      </c>
      <c r="S942" s="4">
        <v>6.4579999999999999E-2</v>
      </c>
      <c r="T942" s="4">
        <v>2.58</v>
      </c>
    </row>
    <row r="943" spans="1:30" hidden="1" outlineLevel="1" collapsed="1" x14ac:dyDescent="0.2">
      <c r="A943" t="s">
        <v>41</v>
      </c>
      <c r="B943" s="4" t="s">
        <v>30</v>
      </c>
      <c r="C943" s="4" t="s">
        <v>2081</v>
      </c>
      <c r="D943" s="4" t="s">
        <v>41</v>
      </c>
      <c r="E943" s="4">
        <v>4.6580099999999999E-2</v>
      </c>
      <c r="F943" s="4">
        <v>2.21053E-3</v>
      </c>
      <c r="G943" s="4">
        <v>1</v>
      </c>
      <c r="H943" s="4">
        <v>1</v>
      </c>
      <c r="I943" s="4">
        <v>1</v>
      </c>
      <c r="J943" s="4">
        <v>2</v>
      </c>
      <c r="K943" s="4" t="s">
        <v>2072</v>
      </c>
      <c r="L943" s="4" t="s">
        <v>2082</v>
      </c>
      <c r="M943" s="4" t="s">
        <v>41</v>
      </c>
      <c r="N943" s="4">
        <v>1</v>
      </c>
      <c r="O943" s="4">
        <v>1339.6236799999999</v>
      </c>
      <c r="P943" s="4" t="s">
        <v>30</v>
      </c>
      <c r="Q943" s="4" t="s">
        <v>30</v>
      </c>
      <c r="R943" s="4">
        <v>1.714E-3</v>
      </c>
      <c r="S943" s="4">
        <v>3.107E-2</v>
      </c>
      <c r="T943" s="4">
        <v>1.53</v>
      </c>
    </row>
    <row r="944" spans="1:30" hidden="1" outlineLevel="1" collapsed="1" x14ac:dyDescent="0.2">
      <c r="A944" t="s">
        <v>41</v>
      </c>
      <c r="B944" s="4" t="s">
        <v>30</v>
      </c>
      <c r="C944" s="4" t="s">
        <v>2083</v>
      </c>
      <c r="D944" s="4" t="s">
        <v>41</v>
      </c>
      <c r="E944" s="4">
        <v>9.5697699999999997E-2</v>
      </c>
      <c r="F944" s="4">
        <v>8.4442000000000007E-3</v>
      </c>
      <c r="G944" s="4">
        <v>1</v>
      </c>
      <c r="H944" s="4">
        <v>1</v>
      </c>
      <c r="I944" s="4">
        <v>1</v>
      </c>
      <c r="J944" s="4">
        <v>1</v>
      </c>
      <c r="K944" s="4" t="s">
        <v>2072</v>
      </c>
      <c r="L944" s="4" t="s">
        <v>2084</v>
      </c>
      <c r="M944" s="4" t="s">
        <v>41</v>
      </c>
      <c r="N944" s="4">
        <v>1</v>
      </c>
      <c r="O944" s="4">
        <v>1341.7558799999999</v>
      </c>
      <c r="P944" s="4" t="s">
        <v>30</v>
      </c>
      <c r="Q944" s="4" t="s">
        <v>30</v>
      </c>
      <c r="R944" s="4">
        <v>6.3559999999999997E-3</v>
      </c>
      <c r="S944" s="4">
        <v>6.8400000000000002E-2</v>
      </c>
      <c r="T944" s="4">
        <v>1.57</v>
      </c>
    </row>
    <row r="945" spans="1:30" hidden="1" outlineLevel="1" collapsed="1" x14ac:dyDescent="0.2">
      <c r="A945" t="s">
        <v>41</v>
      </c>
      <c r="B945" s="4" t="s">
        <v>30</v>
      </c>
      <c r="C945" s="4" t="s">
        <v>2085</v>
      </c>
      <c r="D945" s="4" t="s">
        <v>41</v>
      </c>
      <c r="E945" s="4">
        <v>6.3448900000000003E-2</v>
      </c>
      <c r="F945" s="4">
        <v>3.95853E-3</v>
      </c>
      <c r="G945" s="4">
        <v>1</v>
      </c>
      <c r="H945" s="4">
        <v>1</v>
      </c>
      <c r="I945" s="4">
        <v>1</v>
      </c>
      <c r="J945" s="4">
        <v>1</v>
      </c>
      <c r="K945" s="4" t="s">
        <v>2072</v>
      </c>
      <c r="L945" s="4" t="s">
        <v>2086</v>
      </c>
      <c r="M945" s="4" t="s">
        <v>41</v>
      </c>
      <c r="N945" s="4">
        <v>1</v>
      </c>
      <c r="O945" s="4">
        <v>1508.7274399999999</v>
      </c>
      <c r="P945" s="4" t="s">
        <v>30</v>
      </c>
      <c r="Q945" s="4" t="s">
        <v>30</v>
      </c>
      <c r="R945" s="4">
        <v>3.026E-3</v>
      </c>
      <c r="S945" s="4">
        <v>4.3839999999999997E-2</v>
      </c>
      <c r="T945" s="4">
        <v>1.64</v>
      </c>
    </row>
    <row r="946" spans="1:30" hidden="1" outlineLevel="1" collapsed="1" x14ac:dyDescent="0.2">
      <c r="A946" t="s">
        <v>41</v>
      </c>
      <c r="B946" s="4" t="s">
        <v>30</v>
      </c>
      <c r="C946" s="4" t="s">
        <v>2087</v>
      </c>
      <c r="D946" s="4" t="s">
        <v>41</v>
      </c>
      <c r="E946" s="4">
        <v>1.0910899999999999E-2</v>
      </c>
      <c r="F946" s="4">
        <v>9.4156000000000003E-4</v>
      </c>
      <c r="G946" s="4">
        <v>1</v>
      </c>
      <c r="H946" s="4">
        <v>1</v>
      </c>
      <c r="I946" s="4">
        <v>1</v>
      </c>
      <c r="J946" s="4">
        <v>2</v>
      </c>
      <c r="K946" s="4" t="s">
        <v>2072</v>
      </c>
      <c r="L946" s="4" t="s">
        <v>2088</v>
      </c>
      <c r="M946" s="4" t="s">
        <v>41</v>
      </c>
      <c r="N946" s="4">
        <v>0</v>
      </c>
      <c r="O946" s="4">
        <v>1704.7976200000001</v>
      </c>
      <c r="P946" s="4" t="s">
        <v>30</v>
      </c>
      <c r="Q946" s="4" t="s">
        <v>30</v>
      </c>
      <c r="R946" s="4">
        <v>7.6860000000000003E-4</v>
      </c>
      <c r="S946" s="4">
        <v>6.4479999999999997E-3</v>
      </c>
      <c r="T946" s="4">
        <v>2.19</v>
      </c>
    </row>
    <row r="947" spans="1:30" hidden="1" outlineLevel="1" collapsed="1" x14ac:dyDescent="0.2">
      <c r="A947" t="s">
        <v>41</v>
      </c>
      <c r="B947" s="4" t="s">
        <v>30</v>
      </c>
      <c r="C947" s="4" t="s">
        <v>2089</v>
      </c>
      <c r="D947" s="4" t="s">
        <v>41</v>
      </c>
      <c r="E947" s="4">
        <v>2.08969E-2</v>
      </c>
      <c r="F947" s="4">
        <v>9.4156000000000003E-4</v>
      </c>
      <c r="G947" s="4">
        <v>1</v>
      </c>
      <c r="H947" s="4">
        <v>1</v>
      </c>
      <c r="I947" s="4">
        <v>1</v>
      </c>
      <c r="J947" s="4">
        <v>1</v>
      </c>
      <c r="K947" s="4" t="s">
        <v>2072</v>
      </c>
      <c r="L947" s="4" t="s">
        <v>2090</v>
      </c>
      <c r="M947" s="4" t="s">
        <v>41</v>
      </c>
      <c r="N947" s="4">
        <v>1</v>
      </c>
      <c r="O947" s="4">
        <v>2636.3750700000001</v>
      </c>
      <c r="P947" s="4" t="s">
        <v>30</v>
      </c>
      <c r="Q947" s="4" t="s">
        <v>30</v>
      </c>
      <c r="R947" s="4">
        <v>7.6860000000000003E-4</v>
      </c>
      <c r="S947" s="4">
        <v>1.302E-2</v>
      </c>
      <c r="T947" s="4">
        <v>3.37</v>
      </c>
    </row>
    <row r="948" spans="1:30" hidden="1" outlineLevel="1" collapsed="1" x14ac:dyDescent="0.2">
      <c r="A948" t="s">
        <v>41</v>
      </c>
      <c r="B948" s="4" t="s">
        <v>30</v>
      </c>
      <c r="C948" s="4" t="s">
        <v>2091</v>
      </c>
      <c r="D948" s="4" t="s">
        <v>41</v>
      </c>
      <c r="E948" s="4">
        <v>0.106943</v>
      </c>
      <c r="F948" s="4">
        <v>9.1506199999999999E-3</v>
      </c>
      <c r="G948" s="4">
        <v>1</v>
      </c>
      <c r="H948" s="4">
        <v>1</v>
      </c>
      <c r="I948" s="4">
        <v>1</v>
      </c>
      <c r="J948" s="4">
        <v>1</v>
      </c>
      <c r="K948" s="4" t="s">
        <v>2072</v>
      </c>
      <c r="L948" s="4" t="s">
        <v>2092</v>
      </c>
      <c r="M948" s="4" t="s">
        <v>41</v>
      </c>
      <c r="N948" s="4">
        <v>0</v>
      </c>
      <c r="O948" s="4">
        <v>1233.63212</v>
      </c>
      <c r="P948" s="4" t="s">
        <v>30</v>
      </c>
      <c r="Q948" s="4" t="s">
        <v>30</v>
      </c>
      <c r="R948" s="4">
        <v>6.8910000000000004E-3</v>
      </c>
      <c r="S948" s="4">
        <v>7.7649999999999997E-2</v>
      </c>
      <c r="T948" s="4">
        <v>1.38</v>
      </c>
    </row>
    <row r="949" spans="1:30" hidden="1" outlineLevel="1" collapsed="1" x14ac:dyDescent="0.2">
      <c r="A949" t="s">
        <v>41</v>
      </c>
      <c r="B949" s="4" t="s">
        <v>30</v>
      </c>
      <c r="C949" s="4" t="s">
        <v>2093</v>
      </c>
      <c r="D949" s="4" t="s">
        <v>41</v>
      </c>
      <c r="E949" s="4">
        <v>8.9906800000000005E-5</v>
      </c>
      <c r="F949" s="4">
        <v>9.4156000000000003E-4</v>
      </c>
      <c r="G949" s="4">
        <v>1</v>
      </c>
      <c r="H949" s="4">
        <v>1</v>
      </c>
      <c r="I949" s="4">
        <v>1</v>
      </c>
      <c r="J949" s="4">
        <v>1</v>
      </c>
      <c r="K949" s="4" t="s">
        <v>2072</v>
      </c>
      <c r="L949" s="4" t="s">
        <v>2094</v>
      </c>
      <c r="M949" s="4" t="s">
        <v>41</v>
      </c>
      <c r="N949" s="4">
        <v>0</v>
      </c>
      <c r="O949" s="4">
        <v>1537.7969000000001</v>
      </c>
      <c r="P949" s="4" t="s">
        <v>30</v>
      </c>
      <c r="Q949" s="4" t="s">
        <v>30</v>
      </c>
      <c r="R949" s="4">
        <v>7.6860000000000003E-4</v>
      </c>
      <c r="S949" s="4">
        <v>3.5250000000000003E-5</v>
      </c>
      <c r="T949" s="4">
        <v>2.39</v>
      </c>
    </row>
    <row r="950" spans="1:30" x14ac:dyDescent="0.2">
      <c r="A950" s="3" t="s">
        <v>30</v>
      </c>
      <c r="B950" s="3" t="s">
        <v>31</v>
      </c>
      <c r="C950" s="3" t="s">
        <v>2095</v>
      </c>
      <c r="D950" s="3" t="s">
        <v>2096</v>
      </c>
      <c r="E950" s="3">
        <v>0</v>
      </c>
      <c r="F950" s="3">
        <v>17.094999999999999</v>
      </c>
      <c r="G950" s="3">
        <v>18</v>
      </c>
      <c r="H950" s="3">
        <v>6</v>
      </c>
      <c r="I950" s="3">
        <v>7</v>
      </c>
      <c r="J950" s="3">
        <v>7</v>
      </c>
      <c r="K950" s="3">
        <v>6</v>
      </c>
      <c r="L950" s="3">
        <v>375</v>
      </c>
      <c r="M950" s="3">
        <v>41.7</v>
      </c>
      <c r="N950" s="3">
        <v>5.68</v>
      </c>
      <c r="O950" s="3">
        <v>10.53</v>
      </c>
      <c r="P950" s="3">
        <v>6</v>
      </c>
      <c r="Q950" s="3" t="s">
        <v>2097</v>
      </c>
      <c r="R950" s="3" t="s">
        <v>520</v>
      </c>
      <c r="S950" s="3" t="s">
        <v>1306</v>
      </c>
      <c r="T950" s="3" t="s">
        <v>2098</v>
      </c>
      <c r="U950" s="3" t="s">
        <v>2099</v>
      </c>
      <c r="V950" s="3" t="s">
        <v>2095</v>
      </c>
      <c r="W950" s="3" t="s">
        <v>2100</v>
      </c>
      <c r="X950" s="3" t="s">
        <v>2101</v>
      </c>
      <c r="Y950" s="3" t="s">
        <v>2102</v>
      </c>
      <c r="Z950" s="3" t="s">
        <v>41</v>
      </c>
      <c r="AA950" s="3">
        <v>2</v>
      </c>
      <c r="AB950" s="3" t="s">
        <v>30</v>
      </c>
      <c r="AC950" s="3">
        <v>1</v>
      </c>
      <c r="AD950" s="3" t="s">
        <v>41</v>
      </c>
    </row>
    <row r="951" spans="1:30" hidden="1" outlineLevel="1" collapsed="1" x14ac:dyDescent="0.2">
      <c r="A951" t="s">
        <v>41</v>
      </c>
      <c r="B951" s="2" t="s">
        <v>43</v>
      </c>
      <c r="C951" s="2" t="s">
        <v>44</v>
      </c>
      <c r="D951" s="2" t="s">
        <v>29</v>
      </c>
      <c r="E951" s="2" t="s">
        <v>45</v>
      </c>
      <c r="F951" s="2" t="s">
        <v>46</v>
      </c>
      <c r="G951" s="2" t="s">
        <v>28</v>
      </c>
      <c r="H951" s="2" t="s">
        <v>47</v>
      </c>
      <c r="I951" s="2" t="s">
        <v>8</v>
      </c>
      <c r="J951" s="2" t="s">
        <v>9</v>
      </c>
      <c r="K951" s="2" t="s">
        <v>48</v>
      </c>
      <c r="L951" s="2" t="s">
        <v>49</v>
      </c>
      <c r="M951" s="2" t="s">
        <v>50</v>
      </c>
      <c r="N951" s="2" t="s">
        <v>51</v>
      </c>
      <c r="O951" s="2" t="s">
        <v>52</v>
      </c>
      <c r="P951" s="2" t="s">
        <v>27</v>
      </c>
      <c r="Q951" s="2" t="s">
        <v>53</v>
      </c>
      <c r="R951" s="2" t="s">
        <v>54</v>
      </c>
      <c r="S951" s="2" t="s">
        <v>55</v>
      </c>
      <c r="T951" s="2" t="s">
        <v>56</v>
      </c>
    </row>
    <row r="952" spans="1:30" hidden="1" outlineLevel="1" collapsed="1" x14ac:dyDescent="0.2">
      <c r="A952" t="s">
        <v>41</v>
      </c>
      <c r="B952" s="4" t="s">
        <v>30</v>
      </c>
      <c r="C952" s="4" t="s">
        <v>2103</v>
      </c>
      <c r="D952" s="4" t="s">
        <v>41</v>
      </c>
      <c r="E952" s="4">
        <v>1.7110300000000001E-3</v>
      </c>
      <c r="F952" s="4">
        <v>9.4156000000000003E-4</v>
      </c>
      <c r="G952" s="4">
        <v>1</v>
      </c>
      <c r="H952" s="4">
        <v>1</v>
      </c>
      <c r="I952" s="4">
        <v>1</v>
      </c>
      <c r="J952" s="4">
        <v>1</v>
      </c>
      <c r="K952" s="4" t="s">
        <v>2095</v>
      </c>
      <c r="L952" s="4" t="s">
        <v>2104</v>
      </c>
      <c r="M952" s="4" t="s">
        <v>41</v>
      </c>
      <c r="N952" s="4">
        <v>0</v>
      </c>
      <c r="O952" s="4">
        <v>976.44827999999995</v>
      </c>
      <c r="P952" s="4" t="s">
        <v>30</v>
      </c>
      <c r="Q952" s="4" t="s">
        <v>30</v>
      </c>
      <c r="R952" s="4">
        <v>7.6860000000000003E-4</v>
      </c>
      <c r="S952" s="4">
        <v>8.608E-4</v>
      </c>
      <c r="T952" s="4">
        <v>1.92</v>
      </c>
    </row>
    <row r="953" spans="1:30" hidden="1" outlineLevel="1" collapsed="1" x14ac:dyDescent="0.2">
      <c r="A953" t="s">
        <v>41</v>
      </c>
      <c r="B953" s="4" t="s">
        <v>30</v>
      </c>
      <c r="C953" s="4" t="s">
        <v>2105</v>
      </c>
      <c r="D953" s="4" t="s">
        <v>41</v>
      </c>
      <c r="E953" s="4">
        <v>2.0737300000000002E-3</v>
      </c>
      <c r="F953" s="4">
        <v>9.4156000000000003E-4</v>
      </c>
      <c r="G953" s="4">
        <v>1</v>
      </c>
      <c r="H953" s="4">
        <v>1</v>
      </c>
      <c r="I953" s="4">
        <v>1</v>
      </c>
      <c r="J953" s="4">
        <v>1</v>
      </c>
      <c r="K953" s="4" t="s">
        <v>2095</v>
      </c>
      <c r="L953" s="4" t="s">
        <v>2106</v>
      </c>
      <c r="M953" s="4" t="s">
        <v>41</v>
      </c>
      <c r="N953" s="4">
        <v>0</v>
      </c>
      <c r="O953" s="4">
        <v>1198.52224</v>
      </c>
      <c r="P953" s="4" t="s">
        <v>30</v>
      </c>
      <c r="Q953" s="4" t="s">
        <v>30</v>
      </c>
      <c r="R953" s="4">
        <v>7.6860000000000003E-4</v>
      </c>
      <c r="S953" s="4">
        <v>1.06E-3</v>
      </c>
      <c r="T953" s="4">
        <v>1.86</v>
      </c>
    </row>
    <row r="954" spans="1:30" hidden="1" outlineLevel="1" collapsed="1" x14ac:dyDescent="0.2">
      <c r="A954" t="s">
        <v>41</v>
      </c>
      <c r="B954" s="4" t="s">
        <v>30</v>
      </c>
      <c r="C954" s="4" t="s">
        <v>2107</v>
      </c>
      <c r="D954" s="4" t="s">
        <v>41</v>
      </c>
      <c r="E954" s="4">
        <v>1.23908E-3</v>
      </c>
      <c r="F954" s="4">
        <v>9.4156000000000003E-4</v>
      </c>
      <c r="G954" s="4">
        <v>1</v>
      </c>
      <c r="H954" s="4">
        <v>1</v>
      </c>
      <c r="I954" s="4">
        <v>1</v>
      </c>
      <c r="J954" s="4">
        <v>1</v>
      </c>
      <c r="K954" s="4" t="s">
        <v>2095</v>
      </c>
      <c r="L954" s="4" t="s">
        <v>2108</v>
      </c>
      <c r="M954" s="4" t="s">
        <v>41</v>
      </c>
      <c r="N954" s="4">
        <v>1</v>
      </c>
      <c r="O954" s="4">
        <v>1354.6233500000001</v>
      </c>
      <c r="P954" s="4" t="s">
        <v>30</v>
      </c>
      <c r="Q954" s="4" t="s">
        <v>30</v>
      </c>
      <c r="R954" s="4">
        <v>7.6860000000000003E-4</v>
      </c>
      <c r="S954" s="4">
        <v>6.0360000000000003E-4</v>
      </c>
      <c r="T954" s="4">
        <v>2.23</v>
      </c>
    </row>
    <row r="955" spans="1:30" hidden="1" outlineLevel="1" collapsed="1" x14ac:dyDescent="0.2">
      <c r="A955" t="s">
        <v>41</v>
      </c>
      <c r="B955" s="4" t="s">
        <v>30</v>
      </c>
      <c r="C955" s="4" t="s">
        <v>2109</v>
      </c>
      <c r="D955" s="4" t="s">
        <v>41</v>
      </c>
      <c r="E955" s="4">
        <v>8.6706000000000005E-2</v>
      </c>
      <c r="F955" s="4">
        <v>6.4912700000000004E-3</v>
      </c>
      <c r="G955" s="4">
        <v>1</v>
      </c>
      <c r="H955" s="4">
        <v>1</v>
      </c>
      <c r="I955" s="4">
        <v>1</v>
      </c>
      <c r="J955" s="4">
        <v>1</v>
      </c>
      <c r="K955" s="4" t="s">
        <v>2095</v>
      </c>
      <c r="L955" s="4" t="s">
        <v>2110</v>
      </c>
      <c r="M955" s="4" t="s">
        <v>41</v>
      </c>
      <c r="N955" s="4">
        <v>2</v>
      </c>
      <c r="O955" s="4">
        <v>2521.1922199999999</v>
      </c>
      <c r="P955" s="4" t="s">
        <v>30</v>
      </c>
      <c r="Q955" s="4" t="s">
        <v>30</v>
      </c>
      <c r="R955" s="4">
        <v>4.9259999999999998E-3</v>
      </c>
      <c r="S955" s="4">
        <v>6.1620000000000001E-2</v>
      </c>
      <c r="T955" s="4">
        <v>2.34</v>
      </c>
    </row>
    <row r="956" spans="1:30" hidden="1" outlineLevel="1" collapsed="1" x14ac:dyDescent="0.2">
      <c r="A956" t="s">
        <v>41</v>
      </c>
      <c r="B956" s="4" t="s">
        <v>30</v>
      </c>
      <c r="C956" s="4" t="s">
        <v>2111</v>
      </c>
      <c r="D956" s="4" t="s">
        <v>41</v>
      </c>
      <c r="E956" s="4">
        <v>2.7104299999999998E-3</v>
      </c>
      <c r="F956" s="4">
        <v>9.4156000000000003E-4</v>
      </c>
      <c r="G956" s="4">
        <v>1</v>
      </c>
      <c r="H956" s="4">
        <v>1</v>
      </c>
      <c r="I956" s="4">
        <v>1</v>
      </c>
      <c r="J956" s="4">
        <v>1</v>
      </c>
      <c r="K956" s="4" t="s">
        <v>2095</v>
      </c>
      <c r="L956" s="4" t="s">
        <v>2112</v>
      </c>
      <c r="M956" s="4" t="s">
        <v>41</v>
      </c>
      <c r="N956" s="4">
        <v>0</v>
      </c>
      <c r="O956" s="4">
        <v>1790.89192</v>
      </c>
      <c r="P956" s="4" t="s">
        <v>30</v>
      </c>
      <c r="Q956" s="4" t="s">
        <v>30</v>
      </c>
      <c r="R956" s="4">
        <v>7.6860000000000003E-4</v>
      </c>
      <c r="S956" s="4">
        <v>1.415E-3</v>
      </c>
      <c r="T956" s="4">
        <v>1.67</v>
      </c>
    </row>
    <row r="957" spans="1:30" hidden="1" outlineLevel="1" collapsed="1" x14ac:dyDescent="0.2">
      <c r="A957" t="s">
        <v>41</v>
      </c>
      <c r="B957" s="4" t="s">
        <v>30</v>
      </c>
      <c r="C957" s="4" t="s">
        <v>2113</v>
      </c>
      <c r="D957" s="4" t="s">
        <v>41</v>
      </c>
      <c r="E957" s="4">
        <v>4.7914100000000003E-3</v>
      </c>
      <c r="F957" s="4">
        <v>9.4156000000000003E-4</v>
      </c>
      <c r="G957" s="4">
        <v>1</v>
      </c>
      <c r="H957" s="4">
        <v>1</v>
      </c>
      <c r="I957" s="4">
        <v>1</v>
      </c>
      <c r="J957" s="4">
        <v>1</v>
      </c>
      <c r="K957" s="4" t="s">
        <v>2095</v>
      </c>
      <c r="L957" s="4" t="s">
        <v>2114</v>
      </c>
      <c r="M957" s="4" t="s">
        <v>41</v>
      </c>
      <c r="N957" s="4">
        <v>0</v>
      </c>
      <c r="O957" s="4">
        <v>1972.02082</v>
      </c>
      <c r="P957" s="4" t="s">
        <v>30</v>
      </c>
      <c r="Q957" s="4" t="s">
        <v>30</v>
      </c>
      <c r="R957" s="4">
        <v>7.6860000000000003E-4</v>
      </c>
      <c r="S957" s="4">
        <v>2.63E-3</v>
      </c>
      <c r="T957" s="4">
        <v>2.84</v>
      </c>
    </row>
    <row r="958" spans="1:30" hidden="1" outlineLevel="1" collapsed="1" x14ac:dyDescent="0.2">
      <c r="A958" t="s">
        <v>41</v>
      </c>
      <c r="B958" s="4" t="s">
        <v>30</v>
      </c>
      <c r="C958" s="4" t="s">
        <v>2113</v>
      </c>
      <c r="D958" s="4" t="s">
        <v>2115</v>
      </c>
      <c r="E958" s="4">
        <v>8.9610700000000001E-2</v>
      </c>
      <c r="F958" s="4">
        <v>8.0658499999999994E-3</v>
      </c>
      <c r="G958" s="4">
        <v>1</v>
      </c>
      <c r="H958" s="4">
        <v>1</v>
      </c>
      <c r="I958" s="4">
        <v>1</v>
      </c>
      <c r="J958" s="4">
        <v>1</v>
      </c>
      <c r="K958" s="4" t="s">
        <v>2095</v>
      </c>
      <c r="L958" s="4" t="s">
        <v>2114</v>
      </c>
      <c r="M958" s="4" t="s">
        <v>41</v>
      </c>
      <c r="N958" s="4">
        <v>0</v>
      </c>
      <c r="O958" s="4">
        <v>1988.0157400000001</v>
      </c>
      <c r="P958" s="4" t="s">
        <v>30</v>
      </c>
      <c r="Q958" s="4" t="s">
        <v>30</v>
      </c>
      <c r="R958" s="4">
        <v>5.7679999999999997E-3</v>
      </c>
      <c r="S958" s="4">
        <v>6.368E-2</v>
      </c>
      <c r="T958" s="4">
        <v>1.1399999999999999</v>
      </c>
    </row>
    <row r="959" spans="1:30" x14ac:dyDescent="0.2">
      <c r="A959" s="3" t="s">
        <v>30</v>
      </c>
      <c r="B959" s="3" t="s">
        <v>31</v>
      </c>
      <c r="C959" s="3" t="s">
        <v>2116</v>
      </c>
      <c r="D959" s="3" t="s">
        <v>2117</v>
      </c>
      <c r="E959" s="3">
        <v>0</v>
      </c>
      <c r="F959" s="3">
        <v>16.949000000000002</v>
      </c>
      <c r="G959" s="3">
        <v>28</v>
      </c>
      <c r="H959" s="3">
        <v>7</v>
      </c>
      <c r="I959" s="3">
        <v>7</v>
      </c>
      <c r="J959" s="3">
        <v>8</v>
      </c>
      <c r="K959" s="3">
        <v>2</v>
      </c>
      <c r="L959" s="3">
        <v>256</v>
      </c>
      <c r="M959" s="3">
        <v>28.1</v>
      </c>
      <c r="N959" s="3">
        <v>10.039999999999999</v>
      </c>
      <c r="O959" s="3">
        <v>10.43</v>
      </c>
      <c r="P959" s="3">
        <v>7</v>
      </c>
      <c r="Q959" s="3" t="s">
        <v>2118</v>
      </c>
      <c r="R959" s="3" t="s">
        <v>1593</v>
      </c>
      <c r="S959" s="3" t="s">
        <v>1062</v>
      </c>
      <c r="T959" s="3" t="s">
        <v>2119</v>
      </c>
      <c r="U959" s="3" t="s">
        <v>2120</v>
      </c>
      <c r="V959" s="3" t="s">
        <v>2116</v>
      </c>
      <c r="W959" s="3" t="s">
        <v>2121</v>
      </c>
      <c r="X959" s="3" t="s">
        <v>2122</v>
      </c>
      <c r="Y959" s="3" t="s">
        <v>41</v>
      </c>
      <c r="Z959" s="3" t="s">
        <v>41</v>
      </c>
      <c r="AA959" s="3">
        <v>0</v>
      </c>
      <c r="AB959" s="3" t="s">
        <v>30</v>
      </c>
      <c r="AC959" s="3">
        <v>1</v>
      </c>
      <c r="AD959" s="3" t="s">
        <v>41</v>
      </c>
    </row>
    <row r="960" spans="1:30" hidden="1" outlineLevel="1" collapsed="1" x14ac:dyDescent="0.2">
      <c r="A960" t="s">
        <v>41</v>
      </c>
      <c r="B960" s="2" t="s">
        <v>43</v>
      </c>
      <c r="C960" s="2" t="s">
        <v>44</v>
      </c>
      <c r="D960" s="2" t="s">
        <v>29</v>
      </c>
      <c r="E960" s="2" t="s">
        <v>45</v>
      </c>
      <c r="F960" s="2" t="s">
        <v>46</v>
      </c>
      <c r="G960" s="2" t="s">
        <v>28</v>
      </c>
      <c r="H960" s="2" t="s">
        <v>47</v>
      </c>
      <c r="I960" s="2" t="s">
        <v>8</v>
      </c>
      <c r="J960" s="2" t="s">
        <v>9</v>
      </c>
      <c r="K960" s="2" t="s">
        <v>48</v>
      </c>
      <c r="L960" s="2" t="s">
        <v>49</v>
      </c>
      <c r="M960" s="2" t="s">
        <v>50</v>
      </c>
      <c r="N960" s="2" t="s">
        <v>51</v>
      </c>
      <c r="O960" s="2" t="s">
        <v>52</v>
      </c>
      <c r="P960" s="2" t="s">
        <v>27</v>
      </c>
      <c r="Q960" s="2" t="s">
        <v>53</v>
      </c>
      <c r="R960" s="2" t="s">
        <v>54</v>
      </c>
      <c r="S960" s="2" t="s">
        <v>55</v>
      </c>
      <c r="T960" s="2" t="s">
        <v>56</v>
      </c>
    </row>
    <row r="961" spans="1:30" hidden="1" outlineLevel="1" collapsed="1" x14ac:dyDescent="0.2">
      <c r="A961" t="s">
        <v>41</v>
      </c>
      <c r="B961" s="4" t="s">
        <v>30</v>
      </c>
      <c r="C961" s="4" t="s">
        <v>2123</v>
      </c>
      <c r="D961" s="4" t="s">
        <v>41</v>
      </c>
      <c r="E961" s="4">
        <v>4.6895399999999997E-2</v>
      </c>
      <c r="F961" s="4">
        <v>2.21053E-3</v>
      </c>
      <c r="G961" s="4">
        <v>2</v>
      </c>
      <c r="H961" s="4">
        <v>2</v>
      </c>
      <c r="I961" s="4">
        <v>1</v>
      </c>
      <c r="J961" s="4">
        <v>1</v>
      </c>
      <c r="K961" s="4" t="s">
        <v>2124</v>
      </c>
      <c r="L961" s="4" t="s">
        <v>2125</v>
      </c>
      <c r="M961" s="4" t="s">
        <v>41</v>
      </c>
      <c r="N961" s="4">
        <v>0</v>
      </c>
      <c r="O961" s="4">
        <v>872.51999000000001</v>
      </c>
      <c r="P961" s="4" t="s">
        <v>30</v>
      </c>
      <c r="Q961" s="4" t="s">
        <v>30</v>
      </c>
      <c r="R961" s="4">
        <v>1.714E-3</v>
      </c>
      <c r="S961" s="4">
        <v>3.1390000000000001E-2</v>
      </c>
      <c r="T961" s="4">
        <v>1.83</v>
      </c>
    </row>
    <row r="962" spans="1:30" hidden="1" outlineLevel="1" collapsed="1" x14ac:dyDescent="0.2">
      <c r="A962" t="s">
        <v>41</v>
      </c>
      <c r="B962" s="4" t="s">
        <v>30</v>
      </c>
      <c r="C962" s="4" t="s">
        <v>2126</v>
      </c>
      <c r="D962" s="4" t="s">
        <v>41</v>
      </c>
      <c r="E962" s="4">
        <v>9.8302700000000003E-5</v>
      </c>
      <c r="F962" s="4">
        <v>9.4156000000000003E-4</v>
      </c>
      <c r="G962" s="4">
        <v>1</v>
      </c>
      <c r="H962" s="4">
        <v>1</v>
      </c>
      <c r="I962" s="4">
        <v>1</v>
      </c>
      <c r="J962" s="4">
        <v>1</v>
      </c>
      <c r="K962" s="4" t="s">
        <v>2116</v>
      </c>
      <c r="L962" s="4" t="s">
        <v>2127</v>
      </c>
      <c r="M962" s="4" t="s">
        <v>41</v>
      </c>
      <c r="N962" s="4">
        <v>1</v>
      </c>
      <c r="O962" s="4">
        <v>1187.6630299999999</v>
      </c>
      <c r="P962" s="4" t="s">
        <v>30</v>
      </c>
      <c r="Q962" s="4" t="s">
        <v>30</v>
      </c>
      <c r="R962" s="4">
        <v>7.6860000000000003E-4</v>
      </c>
      <c r="S962" s="4">
        <v>3.8609999999999998E-5</v>
      </c>
      <c r="T962" s="4">
        <v>2.5</v>
      </c>
    </row>
    <row r="963" spans="1:30" hidden="1" outlineLevel="1" collapsed="1" x14ac:dyDescent="0.2">
      <c r="A963" t="s">
        <v>41</v>
      </c>
      <c r="B963" s="4" t="s">
        <v>30</v>
      </c>
      <c r="C963" s="4" t="s">
        <v>2128</v>
      </c>
      <c r="D963" s="4" t="s">
        <v>41</v>
      </c>
      <c r="E963" s="4">
        <v>9.9810300000000001E-3</v>
      </c>
      <c r="F963" s="4">
        <v>9.4156000000000003E-4</v>
      </c>
      <c r="G963" s="4">
        <v>1</v>
      </c>
      <c r="H963" s="4">
        <v>1</v>
      </c>
      <c r="I963" s="4">
        <v>1</v>
      </c>
      <c r="J963" s="4">
        <v>1</v>
      </c>
      <c r="K963" s="4" t="s">
        <v>2116</v>
      </c>
      <c r="L963" s="4" t="s">
        <v>2129</v>
      </c>
      <c r="M963" s="4" t="s">
        <v>41</v>
      </c>
      <c r="N963" s="4">
        <v>1</v>
      </c>
      <c r="O963" s="4">
        <v>1162.6652799999999</v>
      </c>
      <c r="P963" s="4" t="s">
        <v>30</v>
      </c>
      <c r="Q963" s="4" t="s">
        <v>30</v>
      </c>
      <c r="R963" s="4">
        <v>7.6860000000000003E-4</v>
      </c>
      <c r="S963" s="4">
        <v>5.842E-3</v>
      </c>
      <c r="T963" s="4">
        <v>1.1100000000000001</v>
      </c>
    </row>
    <row r="964" spans="1:30" hidden="1" outlineLevel="1" collapsed="1" x14ac:dyDescent="0.2">
      <c r="A964" t="s">
        <v>41</v>
      </c>
      <c r="B964" s="4" t="s">
        <v>30</v>
      </c>
      <c r="C964" s="4" t="s">
        <v>2130</v>
      </c>
      <c r="D964" s="4" t="s">
        <v>41</v>
      </c>
      <c r="E964" s="4">
        <v>3.6245E-4</v>
      </c>
      <c r="F964" s="4">
        <v>9.4156000000000003E-4</v>
      </c>
      <c r="G964" s="4">
        <v>2</v>
      </c>
      <c r="H964" s="4">
        <v>2</v>
      </c>
      <c r="I964" s="4">
        <v>1</v>
      </c>
      <c r="J964" s="4">
        <v>2</v>
      </c>
      <c r="K964" s="4" t="s">
        <v>2124</v>
      </c>
      <c r="L964" s="4" t="s">
        <v>2131</v>
      </c>
      <c r="M964" s="4" t="s">
        <v>41</v>
      </c>
      <c r="N964" s="4">
        <v>0</v>
      </c>
      <c r="O964" s="4">
        <v>1158.6265800000001</v>
      </c>
      <c r="P964" s="4" t="s">
        <v>30</v>
      </c>
      <c r="Q964" s="4" t="s">
        <v>30</v>
      </c>
      <c r="R964" s="4">
        <v>7.6860000000000003E-4</v>
      </c>
      <c r="S964" s="4">
        <v>1.5990000000000001E-4</v>
      </c>
      <c r="T964" s="4">
        <v>2.39</v>
      </c>
    </row>
    <row r="965" spans="1:30" hidden="1" outlineLevel="1" collapsed="1" x14ac:dyDescent="0.2">
      <c r="A965" t="s">
        <v>41</v>
      </c>
      <c r="B965" s="4" t="s">
        <v>30</v>
      </c>
      <c r="C965" s="4" t="s">
        <v>2132</v>
      </c>
      <c r="D965" s="4" t="s">
        <v>41</v>
      </c>
      <c r="E965" s="4">
        <v>4.2091900000000002E-2</v>
      </c>
      <c r="F965" s="4">
        <v>2.21053E-3</v>
      </c>
      <c r="G965" s="4">
        <v>2</v>
      </c>
      <c r="H965" s="4">
        <v>2</v>
      </c>
      <c r="I965" s="4">
        <v>1</v>
      </c>
      <c r="J965" s="4">
        <v>1</v>
      </c>
      <c r="K965" s="4" t="s">
        <v>2124</v>
      </c>
      <c r="L965" s="4" t="s">
        <v>2133</v>
      </c>
      <c r="M965" s="4" t="s">
        <v>41</v>
      </c>
      <c r="N965" s="4">
        <v>0</v>
      </c>
      <c r="O965" s="4">
        <v>994.53161999999998</v>
      </c>
      <c r="P965" s="4" t="s">
        <v>30</v>
      </c>
      <c r="Q965" s="4" t="s">
        <v>30</v>
      </c>
      <c r="R965" s="4">
        <v>1.714E-3</v>
      </c>
      <c r="S965" s="4">
        <v>2.794E-2</v>
      </c>
      <c r="T965" s="4">
        <v>1.61</v>
      </c>
    </row>
    <row r="966" spans="1:30" hidden="1" outlineLevel="1" collapsed="1" x14ac:dyDescent="0.2">
      <c r="A966" t="s">
        <v>41</v>
      </c>
      <c r="B966" s="4" t="s">
        <v>30</v>
      </c>
      <c r="C966" s="4" t="s">
        <v>2134</v>
      </c>
      <c r="D966" s="4" t="s">
        <v>41</v>
      </c>
      <c r="E966" s="4">
        <v>5.5118500000000001E-2</v>
      </c>
      <c r="F966" s="4">
        <v>3.95853E-3</v>
      </c>
      <c r="G966" s="4">
        <v>2</v>
      </c>
      <c r="H966" s="4">
        <v>2</v>
      </c>
      <c r="I966" s="4">
        <v>1</v>
      </c>
      <c r="J966" s="4">
        <v>1</v>
      </c>
      <c r="K966" s="4" t="s">
        <v>2124</v>
      </c>
      <c r="L966" s="4" t="s">
        <v>2135</v>
      </c>
      <c r="M966" s="4" t="s">
        <v>41</v>
      </c>
      <c r="N966" s="4">
        <v>0</v>
      </c>
      <c r="O966" s="4">
        <v>1117.6211599999999</v>
      </c>
      <c r="P966" s="4" t="s">
        <v>30</v>
      </c>
      <c r="Q966" s="4" t="s">
        <v>30</v>
      </c>
      <c r="R966" s="4">
        <v>3.026E-3</v>
      </c>
      <c r="S966" s="4">
        <v>3.7400000000000003E-2</v>
      </c>
      <c r="T966" s="4">
        <v>1.21</v>
      </c>
    </row>
    <row r="967" spans="1:30" hidden="1" outlineLevel="1" collapsed="1" x14ac:dyDescent="0.2">
      <c r="A967" t="s">
        <v>41</v>
      </c>
      <c r="B967" s="4" t="s">
        <v>30</v>
      </c>
      <c r="C967" s="4" t="s">
        <v>2136</v>
      </c>
      <c r="D967" s="4" t="s">
        <v>41</v>
      </c>
      <c r="E967" s="4">
        <v>1.5683300000000001E-2</v>
      </c>
      <c r="F967" s="4">
        <v>9.4156000000000003E-4</v>
      </c>
      <c r="G967" s="4">
        <v>2</v>
      </c>
      <c r="H967" s="4">
        <v>2</v>
      </c>
      <c r="I967" s="4">
        <v>1</v>
      </c>
      <c r="J967" s="4">
        <v>1</v>
      </c>
      <c r="K967" s="4" t="s">
        <v>2124</v>
      </c>
      <c r="L967" s="4" t="s">
        <v>2137</v>
      </c>
      <c r="M967" s="4" t="s">
        <v>41</v>
      </c>
      <c r="N967" s="4">
        <v>1</v>
      </c>
      <c r="O967" s="4">
        <v>2016.06077</v>
      </c>
      <c r="P967" s="4" t="s">
        <v>30</v>
      </c>
      <c r="Q967" s="4" t="s">
        <v>30</v>
      </c>
      <c r="R967" s="4">
        <v>7.6860000000000003E-4</v>
      </c>
      <c r="S967" s="4">
        <v>9.4959999999999992E-3</v>
      </c>
      <c r="T967" s="4">
        <v>2.11</v>
      </c>
    </row>
    <row r="968" spans="1:30" x14ac:dyDescent="0.2">
      <c r="A968" s="3" t="s">
        <v>30</v>
      </c>
      <c r="B968" s="3" t="s">
        <v>31</v>
      </c>
      <c r="C968" s="3" t="s">
        <v>2138</v>
      </c>
      <c r="D968" s="3" t="s">
        <v>2139</v>
      </c>
      <c r="E968" s="3">
        <v>0</v>
      </c>
      <c r="F968" s="3">
        <v>16.548999999999999</v>
      </c>
      <c r="G968" s="3">
        <v>17</v>
      </c>
      <c r="H968" s="3">
        <v>10</v>
      </c>
      <c r="I968" s="3">
        <v>10</v>
      </c>
      <c r="J968" s="3">
        <v>11</v>
      </c>
      <c r="K968" s="3">
        <v>10</v>
      </c>
      <c r="L968" s="3">
        <v>706</v>
      </c>
      <c r="M968" s="3">
        <v>78.3</v>
      </c>
      <c r="N968" s="3">
        <v>9.41</v>
      </c>
      <c r="O968" s="3">
        <v>8.43</v>
      </c>
      <c r="P968" s="3">
        <v>10</v>
      </c>
      <c r="Q968" s="3" t="s">
        <v>2140</v>
      </c>
      <c r="R968" s="3" t="s">
        <v>2141</v>
      </c>
      <c r="S968" s="3" t="s">
        <v>1306</v>
      </c>
      <c r="T968" s="3" t="s">
        <v>2142</v>
      </c>
      <c r="U968" s="3" t="s">
        <v>2143</v>
      </c>
      <c r="V968" s="3" t="s">
        <v>2138</v>
      </c>
      <c r="W968" s="3" t="s">
        <v>2144</v>
      </c>
      <c r="X968" s="3" t="s">
        <v>2145</v>
      </c>
      <c r="Y968" s="3" t="s">
        <v>41</v>
      </c>
      <c r="Z968" s="3" t="s">
        <v>41</v>
      </c>
      <c r="AA968" s="3">
        <v>0</v>
      </c>
      <c r="AB968" s="3" t="s">
        <v>30</v>
      </c>
      <c r="AC968" s="3">
        <v>1</v>
      </c>
      <c r="AD968" s="3" t="s">
        <v>41</v>
      </c>
    </row>
    <row r="969" spans="1:30" hidden="1" outlineLevel="1" collapsed="1" x14ac:dyDescent="0.2">
      <c r="A969" t="s">
        <v>41</v>
      </c>
      <c r="B969" s="2" t="s">
        <v>43</v>
      </c>
      <c r="C969" s="2" t="s">
        <v>44</v>
      </c>
      <c r="D969" s="2" t="s">
        <v>29</v>
      </c>
      <c r="E969" s="2" t="s">
        <v>45</v>
      </c>
      <c r="F969" s="2" t="s">
        <v>46</v>
      </c>
      <c r="G969" s="2" t="s">
        <v>28</v>
      </c>
      <c r="H969" s="2" t="s">
        <v>47</v>
      </c>
      <c r="I969" s="2" t="s">
        <v>8</v>
      </c>
      <c r="J969" s="2" t="s">
        <v>9</v>
      </c>
      <c r="K969" s="2" t="s">
        <v>48</v>
      </c>
      <c r="L969" s="2" t="s">
        <v>49</v>
      </c>
      <c r="M969" s="2" t="s">
        <v>50</v>
      </c>
      <c r="N969" s="2" t="s">
        <v>51</v>
      </c>
      <c r="O969" s="2" t="s">
        <v>52</v>
      </c>
      <c r="P969" s="2" t="s">
        <v>27</v>
      </c>
      <c r="Q969" s="2" t="s">
        <v>53</v>
      </c>
      <c r="R969" s="2" t="s">
        <v>54</v>
      </c>
      <c r="S969" s="2" t="s">
        <v>55</v>
      </c>
      <c r="T969" s="2" t="s">
        <v>56</v>
      </c>
    </row>
    <row r="970" spans="1:30" hidden="1" outlineLevel="1" collapsed="1" x14ac:dyDescent="0.2">
      <c r="A970" t="s">
        <v>41</v>
      </c>
      <c r="B970" s="4" t="s">
        <v>30</v>
      </c>
      <c r="C970" s="4" t="s">
        <v>2146</v>
      </c>
      <c r="D970" s="4" t="s">
        <v>41</v>
      </c>
      <c r="E970" s="4">
        <v>2.0037399999999999E-3</v>
      </c>
      <c r="F970" s="4">
        <v>9.4156000000000003E-4</v>
      </c>
      <c r="G970" s="4">
        <v>1</v>
      </c>
      <c r="H970" s="4">
        <v>1</v>
      </c>
      <c r="I970" s="4">
        <v>1</v>
      </c>
      <c r="J970" s="4">
        <v>2</v>
      </c>
      <c r="K970" s="4" t="s">
        <v>2138</v>
      </c>
      <c r="L970" s="4" t="s">
        <v>2147</v>
      </c>
      <c r="M970" s="4" t="s">
        <v>41</v>
      </c>
      <c r="N970" s="4">
        <v>0</v>
      </c>
      <c r="O970" s="4">
        <v>1444.6849</v>
      </c>
      <c r="P970" s="4" t="s">
        <v>30</v>
      </c>
      <c r="Q970" s="4" t="s">
        <v>30</v>
      </c>
      <c r="R970" s="4">
        <v>7.6860000000000003E-4</v>
      </c>
      <c r="S970" s="4">
        <v>1.024E-3</v>
      </c>
      <c r="T970" s="4">
        <v>2.02</v>
      </c>
    </row>
    <row r="971" spans="1:30" hidden="1" outlineLevel="1" collapsed="1" x14ac:dyDescent="0.2">
      <c r="A971" t="s">
        <v>41</v>
      </c>
      <c r="B971" s="4" t="s">
        <v>30</v>
      </c>
      <c r="C971" s="4" t="s">
        <v>2148</v>
      </c>
      <c r="D971" s="4" t="s">
        <v>41</v>
      </c>
      <c r="E971" s="4">
        <v>0.108344</v>
      </c>
      <c r="F971" s="4">
        <v>9.1506199999999999E-3</v>
      </c>
      <c r="G971" s="4">
        <v>1</v>
      </c>
      <c r="H971" s="4">
        <v>1</v>
      </c>
      <c r="I971" s="4">
        <v>1</v>
      </c>
      <c r="J971" s="4">
        <v>1</v>
      </c>
      <c r="K971" s="4" t="s">
        <v>2138</v>
      </c>
      <c r="L971" s="4" t="s">
        <v>2149</v>
      </c>
      <c r="M971" s="4" t="s">
        <v>41</v>
      </c>
      <c r="N971" s="4">
        <v>1</v>
      </c>
      <c r="O971" s="4">
        <v>1166.5800300000001</v>
      </c>
      <c r="P971" s="4" t="s">
        <v>30</v>
      </c>
      <c r="Q971" s="4" t="s">
        <v>30</v>
      </c>
      <c r="R971" s="4">
        <v>6.8910000000000004E-3</v>
      </c>
      <c r="S971" s="4">
        <v>7.8350000000000003E-2</v>
      </c>
      <c r="T971" s="4">
        <v>1.33</v>
      </c>
    </row>
    <row r="972" spans="1:30" hidden="1" outlineLevel="1" collapsed="1" x14ac:dyDescent="0.2">
      <c r="A972" t="s">
        <v>41</v>
      </c>
      <c r="B972" s="4" t="s">
        <v>30</v>
      </c>
      <c r="C972" s="4" t="s">
        <v>2150</v>
      </c>
      <c r="D972" s="4" t="s">
        <v>41</v>
      </c>
      <c r="E972" s="4">
        <v>5.1534499999999997E-2</v>
      </c>
      <c r="F972" s="4">
        <v>2.9190499999999999E-3</v>
      </c>
      <c r="G972" s="4">
        <v>1</v>
      </c>
      <c r="H972" s="4">
        <v>1</v>
      </c>
      <c r="I972" s="4">
        <v>1</v>
      </c>
      <c r="J972" s="4">
        <v>1</v>
      </c>
      <c r="K972" s="4" t="s">
        <v>2138</v>
      </c>
      <c r="L972" s="4" t="s">
        <v>2151</v>
      </c>
      <c r="M972" s="4" t="s">
        <v>41</v>
      </c>
      <c r="N972" s="4">
        <v>1</v>
      </c>
      <c r="O972" s="4">
        <v>1180.5956799999999</v>
      </c>
      <c r="P972" s="4" t="s">
        <v>30</v>
      </c>
      <c r="Q972" s="4" t="s">
        <v>30</v>
      </c>
      <c r="R972" s="4">
        <v>2.251E-3</v>
      </c>
      <c r="S972" s="4">
        <v>3.4869999999999998E-2</v>
      </c>
      <c r="T972" s="4">
        <v>1.84</v>
      </c>
    </row>
    <row r="973" spans="1:30" hidden="1" outlineLevel="1" collapsed="1" x14ac:dyDescent="0.2">
      <c r="A973" t="s">
        <v>41</v>
      </c>
      <c r="B973" s="4" t="s">
        <v>30</v>
      </c>
      <c r="C973" s="4" t="s">
        <v>2152</v>
      </c>
      <c r="D973" s="4" t="s">
        <v>41</v>
      </c>
      <c r="E973" s="4">
        <v>2.3789000000000001E-2</v>
      </c>
      <c r="F973" s="4">
        <v>9.4156000000000003E-4</v>
      </c>
      <c r="G973" s="4">
        <v>1</v>
      </c>
      <c r="H973" s="4">
        <v>1</v>
      </c>
      <c r="I973" s="4">
        <v>1</v>
      </c>
      <c r="J973" s="4">
        <v>1</v>
      </c>
      <c r="K973" s="4" t="s">
        <v>2138</v>
      </c>
      <c r="L973" s="4" t="s">
        <v>2153</v>
      </c>
      <c r="M973" s="4" t="s">
        <v>41</v>
      </c>
      <c r="N973" s="4">
        <v>0</v>
      </c>
      <c r="O973" s="4">
        <v>1306.6055899999999</v>
      </c>
      <c r="P973" s="4" t="s">
        <v>30</v>
      </c>
      <c r="Q973" s="4" t="s">
        <v>30</v>
      </c>
      <c r="R973" s="4">
        <v>7.6860000000000003E-4</v>
      </c>
      <c r="S973" s="4">
        <v>1.4970000000000001E-2</v>
      </c>
      <c r="T973" s="4">
        <v>2.42</v>
      </c>
    </row>
    <row r="974" spans="1:30" hidden="1" outlineLevel="1" collapsed="1" x14ac:dyDescent="0.2">
      <c r="A974" t="s">
        <v>41</v>
      </c>
      <c r="B974" s="4" t="s">
        <v>30</v>
      </c>
      <c r="C974" s="4" t="s">
        <v>2154</v>
      </c>
      <c r="D974" s="4" t="s">
        <v>41</v>
      </c>
      <c r="E974" s="4">
        <v>0.106249</v>
      </c>
      <c r="F974" s="4">
        <v>9.1506199999999999E-3</v>
      </c>
      <c r="G974" s="4">
        <v>1</v>
      </c>
      <c r="H974" s="4">
        <v>1</v>
      </c>
      <c r="I974" s="4">
        <v>1</v>
      </c>
      <c r="J974" s="4">
        <v>1</v>
      </c>
      <c r="K974" s="4" t="s">
        <v>2138</v>
      </c>
      <c r="L974" s="4" t="s">
        <v>2155</v>
      </c>
      <c r="M974" s="4" t="s">
        <v>41</v>
      </c>
      <c r="N974" s="4">
        <v>0</v>
      </c>
      <c r="O974" s="4">
        <v>1117.5847799999999</v>
      </c>
      <c r="P974" s="4" t="s">
        <v>30</v>
      </c>
      <c r="Q974" s="4" t="s">
        <v>30</v>
      </c>
      <c r="R974" s="4">
        <v>6.8910000000000004E-3</v>
      </c>
      <c r="S974" s="4">
        <v>7.6920000000000002E-2</v>
      </c>
      <c r="T974" s="4">
        <v>1.0900000000000001</v>
      </c>
    </row>
    <row r="975" spans="1:30" hidden="1" outlineLevel="1" collapsed="1" x14ac:dyDescent="0.2">
      <c r="A975" t="s">
        <v>41</v>
      </c>
      <c r="B975" s="4" t="s">
        <v>30</v>
      </c>
      <c r="C975" s="4" t="s">
        <v>2156</v>
      </c>
      <c r="D975" s="4" t="s">
        <v>41</v>
      </c>
      <c r="E975" s="4">
        <v>5.7383900000000002E-2</v>
      </c>
      <c r="F975" s="4">
        <v>3.95853E-3</v>
      </c>
      <c r="G975" s="4">
        <v>1</v>
      </c>
      <c r="H975" s="4">
        <v>1</v>
      </c>
      <c r="I975" s="4">
        <v>1</v>
      </c>
      <c r="J975" s="4">
        <v>1</v>
      </c>
      <c r="K975" s="4" t="s">
        <v>2138</v>
      </c>
      <c r="L975" s="4" t="s">
        <v>2157</v>
      </c>
      <c r="M975" s="4" t="s">
        <v>41</v>
      </c>
      <c r="N975" s="4">
        <v>0</v>
      </c>
      <c r="O975" s="4">
        <v>1489.7241200000001</v>
      </c>
      <c r="P975" s="4" t="s">
        <v>30</v>
      </c>
      <c r="Q975" s="4" t="s">
        <v>30</v>
      </c>
      <c r="R975" s="4">
        <v>3.026E-3</v>
      </c>
      <c r="S975" s="4">
        <v>3.9070000000000001E-2</v>
      </c>
      <c r="T975" s="4">
        <v>1.34</v>
      </c>
    </row>
    <row r="976" spans="1:30" hidden="1" outlineLevel="1" collapsed="1" x14ac:dyDescent="0.2">
      <c r="A976" t="s">
        <v>41</v>
      </c>
      <c r="B976" s="4" t="s">
        <v>30</v>
      </c>
      <c r="C976" s="4" t="s">
        <v>2158</v>
      </c>
      <c r="D976" s="4" t="s">
        <v>755</v>
      </c>
      <c r="E976" s="4">
        <v>9.0798100000000007E-2</v>
      </c>
      <c r="F976" s="4">
        <v>8.0658499999999994E-3</v>
      </c>
      <c r="G976" s="4">
        <v>1</v>
      </c>
      <c r="H976" s="4">
        <v>1</v>
      </c>
      <c r="I976" s="4">
        <v>1</v>
      </c>
      <c r="J976" s="4">
        <v>1</v>
      </c>
      <c r="K976" s="4" t="s">
        <v>2138</v>
      </c>
      <c r="L976" s="4" t="s">
        <v>2159</v>
      </c>
      <c r="M976" s="4" t="s">
        <v>41</v>
      </c>
      <c r="N976" s="4">
        <v>0</v>
      </c>
      <c r="O976" s="4">
        <v>1495.7057</v>
      </c>
      <c r="P976" s="4" t="s">
        <v>30</v>
      </c>
      <c r="Q976" s="4" t="s">
        <v>30</v>
      </c>
      <c r="R976" s="4">
        <v>6.1000000000000004E-3</v>
      </c>
      <c r="S976" s="4">
        <v>6.4909999999999995E-2</v>
      </c>
      <c r="T976" s="4">
        <v>1.07</v>
      </c>
    </row>
    <row r="977" spans="1:30" hidden="1" outlineLevel="1" collapsed="1" x14ac:dyDescent="0.2">
      <c r="A977" t="s">
        <v>41</v>
      </c>
      <c r="B977" s="4" t="s">
        <v>30</v>
      </c>
      <c r="C977" s="4" t="s">
        <v>2160</v>
      </c>
      <c r="D977" s="4" t="s">
        <v>41</v>
      </c>
      <c r="E977" s="4">
        <v>1.4214900000000001E-3</v>
      </c>
      <c r="F977" s="4">
        <v>9.4156000000000003E-4</v>
      </c>
      <c r="G977" s="4">
        <v>1</v>
      </c>
      <c r="H977" s="4">
        <v>1</v>
      </c>
      <c r="I977" s="4">
        <v>1</v>
      </c>
      <c r="J977" s="4">
        <v>1</v>
      </c>
      <c r="K977" s="4" t="s">
        <v>2138</v>
      </c>
      <c r="L977" s="4" t="s">
        <v>2161</v>
      </c>
      <c r="M977" s="4" t="s">
        <v>41</v>
      </c>
      <c r="N977" s="4">
        <v>0</v>
      </c>
      <c r="O977" s="4">
        <v>1556.71468</v>
      </c>
      <c r="P977" s="4" t="s">
        <v>30</v>
      </c>
      <c r="Q977" s="4" t="s">
        <v>30</v>
      </c>
      <c r="R977" s="4">
        <v>7.6860000000000003E-4</v>
      </c>
      <c r="S977" s="4">
        <v>7.0430000000000004E-4</v>
      </c>
      <c r="T977" s="4">
        <v>2.34</v>
      </c>
    </row>
    <row r="978" spans="1:30" hidden="1" outlineLevel="1" collapsed="1" x14ac:dyDescent="0.2">
      <c r="A978" t="s">
        <v>41</v>
      </c>
      <c r="B978" s="4" t="s">
        <v>30</v>
      </c>
      <c r="C978" s="4" t="s">
        <v>2162</v>
      </c>
      <c r="D978" s="4" t="s">
        <v>41</v>
      </c>
      <c r="E978" s="4">
        <v>9.2000399999999996E-2</v>
      </c>
      <c r="F978" s="4">
        <v>8.0658499999999994E-3</v>
      </c>
      <c r="G978" s="4">
        <v>1</v>
      </c>
      <c r="H978" s="4">
        <v>1</v>
      </c>
      <c r="I978" s="4">
        <v>1</v>
      </c>
      <c r="J978" s="4">
        <v>1</v>
      </c>
      <c r="K978" s="4" t="s">
        <v>2138</v>
      </c>
      <c r="L978" s="4" t="s">
        <v>2163</v>
      </c>
      <c r="M978" s="4" t="s">
        <v>41</v>
      </c>
      <c r="N978" s="4">
        <v>0</v>
      </c>
      <c r="O978" s="4">
        <v>1099.53783</v>
      </c>
      <c r="P978" s="4" t="s">
        <v>30</v>
      </c>
      <c r="Q978" s="4" t="s">
        <v>30</v>
      </c>
      <c r="R978" s="4">
        <v>6.1000000000000004E-3</v>
      </c>
      <c r="S978" s="4">
        <v>6.5869999999999998E-2</v>
      </c>
      <c r="T978" s="4">
        <v>1.48</v>
      </c>
    </row>
    <row r="979" spans="1:30" hidden="1" outlineLevel="1" collapsed="1" x14ac:dyDescent="0.2">
      <c r="A979" t="s">
        <v>41</v>
      </c>
      <c r="B979" s="4" t="s">
        <v>30</v>
      </c>
      <c r="C979" s="4" t="s">
        <v>2164</v>
      </c>
      <c r="D979" s="4" t="s">
        <v>41</v>
      </c>
      <c r="E979" s="4">
        <v>0.10351399999999999</v>
      </c>
      <c r="F979" s="4">
        <v>9.1506199999999999E-3</v>
      </c>
      <c r="G979" s="4">
        <v>1</v>
      </c>
      <c r="H979" s="4">
        <v>1</v>
      </c>
      <c r="I979" s="4">
        <v>1</v>
      </c>
      <c r="J979" s="4">
        <v>1</v>
      </c>
      <c r="K979" s="4" t="s">
        <v>2138</v>
      </c>
      <c r="L979" s="4" t="s">
        <v>2165</v>
      </c>
      <c r="M979" s="4" t="s">
        <v>41</v>
      </c>
      <c r="N979" s="4">
        <v>0</v>
      </c>
      <c r="O979" s="4">
        <v>788.43011999999999</v>
      </c>
      <c r="P979" s="4" t="s">
        <v>30</v>
      </c>
      <c r="Q979" s="4" t="s">
        <v>30</v>
      </c>
      <c r="R979" s="4">
        <v>6.7429999999999999E-3</v>
      </c>
      <c r="S979" s="4">
        <v>7.46E-2</v>
      </c>
      <c r="T979" s="4">
        <v>0.71</v>
      </c>
    </row>
    <row r="980" spans="1:30" x14ac:dyDescent="0.2">
      <c r="A980" s="3" t="s">
        <v>30</v>
      </c>
      <c r="B980" s="3" t="s">
        <v>31</v>
      </c>
      <c r="C980" s="3" t="s">
        <v>2166</v>
      </c>
      <c r="D980" s="3" t="s">
        <v>2167</v>
      </c>
      <c r="E980" s="3">
        <v>0</v>
      </c>
      <c r="F980" s="3">
        <v>16.446999999999999</v>
      </c>
      <c r="G980" s="3">
        <v>13</v>
      </c>
      <c r="H980" s="3">
        <v>9</v>
      </c>
      <c r="I980" s="3">
        <v>9</v>
      </c>
      <c r="J980" s="3">
        <v>9</v>
      </c>
      <c r="K980" s="3">
        <v>9</v>
      </c>
      <c r="L980" s="3">
        <v>971</v>
      </c>
      <c r="M980" s="3">
        <v>109.4</v>
      </c>
      <c r="N980" s="3">
        <v>6.48</v>
      </c>
      <c r="O980" s="3">
        <v>3.9</v>
      </c>
      <c r="P980" s="3">
        <v>9</v>
      </c>
      <c r="Q980" s="3" t="s">
        <v>2168</v>
      </c>
      <c r="R980" s="3" t="s">
        <v>41</v>
      </c>
      <c r="S980" s="3" t="s">
        <v>1344</v>
      </c>
      <c r="T980" s="3" t="s">
        <v>2169</v>
      </c>
      <c r="U980" s="3" t="s">
        <v>2170</v>
      </c>
      <c r="V980" s="3" t="s">
        <v>2166</v>
      </c>
      <c r="W980" s="3" t="s">
        <v>2171</v>
      </c>
      <c r="X980" s="3" t="s">
        <v>2172</v>
      </c>
      <c r="Y980" s="3" t="s">
        <v>2173</v>
      </c>
      <c r="Z980" s="3" t="s">
        <v>41</v>
      </c>
      <c r="AA980" s="3">
        <v>2</v>
      </c>
      <c r="AB980" s="3" t="s">
        <v>30</v>
      </c>
      <c r="AC980" s="3">
        <v>1</v>
      </c>
      <c r="AD980" s="3" t="s">
        <v>41</v>
      </c>
    </row>
    <row r="981" spans="1:30" hidden="1" outlineLevel="1" collapsed="1" x14ac:dyDescent="0.2">
      <c r="A981" t="s">
        <v>41</v>
      </c>
      <c r="B981" s="2" t="s">
        <v>43</v>
      </c>
      <c r="C981" s="2" t="s">
        <v>44</v>
      </c>
      <c r="D981" s="2" t="s">
        <v>29</v>
      </c>
      <c r="E981" s="2" t="s">
        <v>45</v>
      </c>
      <c r="F981" s="2" t="s">
        <v>46</v>
      </c>
      <c r="G981" s="2" t="s">
        <v>28</v>
      </c>
      <c r="H981" s="2" t="s">
        <v>47</v>
      </c>
      <c r="I981" s="2" t="s">
        <v>8</v>
      </c>
      <c r="J981" s="2" t="s">
        <v>9</v>
      </c>
      <c r="K981" s="2" t="s">
        <v>48</v>
      </c>
      <c r="L981" s="2" t="s">
        <v>49</v>
      </c>
      <c r="M981" s="2" t="s">
        <v>50</v>
      </c>
      <c r="N981" s="2" t="s">
        <v>51</v>
      </c>
      <c r="O981" s="2" t="s">
        <v>52</v>
      </c>
      <c r="P981" s="2" t="s">
        <v>27</v>
      </c>
      <c r="Q981" s="2" t="s">
        <v>53</v>
      </c>
      <c r="R981" s="2" t="s">
        <v>54</v>
      </c>
      <c r="S981" s="2" t="s">
        <v>55</v>
      </c>
      <c r="T981" s="2" t="s">
        <v>56</v>
      </c>
    </row>
    <row r="982" spans="1:30" hidden="1" outlineLevel="1" collapsed="1" x14ac:dyDescent="0.2">
      <c r="A982" t="s">
        <v>41</v>
      </c>
      <c r="B982" s="4" t="s">
        <v>30</v>
      </c>
      <c r="C982" s="4" t="s">
        <v>2174</v>
      </c>
      <c r="D982" s="4" t="s">
        <v>937</v>
      </c>
      <c r="E982" s="4">
        <v>4.7853899999999998E-2</v>
      </c>
      <c r="F982" s="4">
        <v>2.21053E-3</v>
      </c>
      <c r="G982" s="4">
        <v>1</v>
      </c>
      <c r="H982" s="4">
        <v>1</v>
      </c>
      <c r="I982" s="4">
        <v>1</v>
      </c>
      <c r="J982" s="4">
        <v>1</v>
      </c>
      <c r="K982" s="4" t="s">
        <v>2166</v>
      </c>
      <c r="L982" s="4" t="s">
        <v>2175</v>
      </c>
      <c r="M982" s="4" t="s">
        <v>41</v>
      </c>
      <c r="N982" s="4">
        <v>1</v>
      </c>
      <c r="O982" s="4">
        <v>1395.7300600000001</v>
      </c>
      <c r="P982" s="4" t="s">
        <v>30</v>
      </c>
      <c r="Q982" s="4" t="s">
        <v>30</v>
      </c>
      <c r="R982" s="4">
        <v>1.714E-3</v>
      </c>
      <c r="S982" s="4">
        <v>3.1989999999999998E-2</v>
      </c>
      <c r="T982" s="4">
        <v>1.97</v>
      </c>
    </row>
    <row r="983" spans="1:30" hidden="1" outlineLevel="1" collapsed="1" x14ac:dyDescent="0.2">
      <c r="A983" t="s">
        <v>41</v>
      </c>
      <c r="B983" s="4" t="s">
        <v>30</v>
      </c>
      <c r="C983" s="4" t="s">
        <v>2176</v>
      </c>
      <c r="D983" s="4" t="s">
        <v>41</v>
      </c>
      <c r="E983" s="4">
        <v>6.2188300000000002E-2</v>
      </c>
      <c r="F983" s="4">
        <v>3.95853E-3</v>
      </c>
      <c r="G983" s="4">
        <v>1</v>
      </c>
      <c r="H983" s="4">
        <v>1</v>
      </c>
      <c r="I983" s="4">
        <v>1</v>
      </c>
      <c r="J983" s="4">
        <v>1</v>
      </c>
      <c r="K983" s="4" t="s">
        <v>2166</v>
      </c>
      <c r="L983" s="4" t="s">
        <v>2177</v>
      </c>
      <c r="M983" s="4" t="s">
        <v>41</v>
      </c>
      <c r="N983" s="4">
        <v>1</v>
      </c>
      <c r="O983" s="4">
        <v>1427.84681</v>
      </c>
      <c r="P983" s="4" t="s">
        <v>30</v>
      </c>
      <c r="Q983" s="4" t="s">
        <v>30</v>
      </c>
      <c r="R983" s="4">
        <v>3.026E-3</v>
      </c>
      <c r="S983" s="4">
        <v>4.2819999999999997E-2</v>
      </c>
      <c r="T983" s="4">
        <v>1.53</v>
      </c>
    </row>
    <row r="984" spans="1:30" hidden="1" outlineLevel="1" collapsed="1" x14ac:dyDescent="0.2">
      <c r="A984" t="s">
        <v>41</v>
      </c>
      <c r="B984" s="4" t="s">
        <v>30</v>
      </c>
      <c r="C984" s="4" t="s">
        <v>2178</v>
      </c>
      <c r="D984" s="4" t="s">
        <v>41</v>
      </c>
      <c r="E984" s="4">
        <v>1.8228899999999999E-2</v>
      </c>
      <c r="F984" s="4">
        <v>9.4156000000000003E-4</v>
      </c>
      <c r="G984" s="4">
        <v>1</v>
      </c>
      <c r="H984" s="4">
        <v>1</v>
      </c>
      <c r="I984" s="4">
        <v>1</v>
      </c>
      <c r="J984" s="4">
        <v>1</v>
      </c>
      <c r="K984" s="4" t="s">
        <v>2166</v>
      </c>
      <c r="L984" s="4" t="s">
        <v>2179</v>
      </c>
      <c r="M984" s="4" t="s">
        <v>41</v>
      </c>
      <c r="N984" s="4">
        <v>0</v>
      </c>
      <c r="O984" s="4">
        <v>772.46756000000005</v>
      </c>
      <c r="P984" s="4" t="s">
        <v>30</v>
      </c>
      <c r="Q984" s="4" t="s">
        <v>30</v>
      </c>
      <c r="R984" s="4">
        <v>7.6860000000000003E-4</v>
      </c>
      <c r="S984" s="4">
        <v>1.123E-2</v>
      </c>
      <c r="T984" s="4">
        <v>1.52</v>
      </c>
    </row>
    <row r="985" spans="1:30" hidden="1" outlineLevel="1" collapsed="1" x14ac:dyDescent="0.2">
      <c r="A985" t="s">
        <v>41</v>
      </c>
      <c r="B985" s="4" t="s">
        <v>30</v>
      </c>
      <c r="C985" s="4" t="s">
        <v>2180</v>
      </c>
      <c r="D985" s="4" t="s">
        <v>41</v>
      </c>
      <c r="E985" s="4">
        <v>4.7853899999999998E-2</v>
      </c>
      <c r="F985" s="4">
        <v>2.21053E-3</v>
      </c>
      <c r="G985" s="4">
        <v>1</v>
      </c>
      <c r="H985" s="4">
        <v>1</v>
      </c>
      <c r="I985" s="4">
        <v>1</v>
      </c>
      <c r="J985" s="4">
        <v>1</v>
      </c>
      <c r="K985" s="4" t="s">
        <v>2166</v>
      </c>
      <c r="L985" s="4" t="s">
        <v>2181</v>
      </c>
      <c r="M985" s="4" t="s">
        <v>41</v>
      </c>
      <c r="N985" s="4">
        <v>0</v>
      </c>
      <c r="O985" s="4">
        <v>1892.8885600000001</v>
      </c>
      <c r="P985" s="4" t="s">
        <v>30</v>
      </c>
      <c r="Q985" s="4" t="s">
        <v>30</v>
      </c>
      <c r="R985" s="4">
        <v>1.714E-3</v>
      </c>
      <c r="S985" s="4">
        <v>3.2169999999999997E-2</v>
      </c>
      <c r="T985" s="4">
        <v>1.42</v>
      </c>
    </row>
    <row r="986" spans="1:30" hidden="1" outlineLevel="1" collapsed="1" x14ac:dyDescent="0.2">
      <c r="A986" t="s">
        <v>41</v>
      </c>
      <c r="B986" s="4" t="s">
        <v>30</v>
      </c>
      <c r="C986" s="4" t="s">
        <v>2182</v>
      </c>
      <c r="D986" s="4" t="s">
        <v>41</v>
      </c>
      <c r="E986" s="4">
        <v>3.6761200000000001E-2</v>
      </c>
      <c r="F986" s="4">
        <v>1.57544E-3</v>
      </c>
      <c r="G986" s="4">
        <v>1</v>
      </c>
      <c r="H986" s="4">
        <v>1</v>
      </c>
      <c r="I986" s="4">
        <v>1</v>
      </c>
      <c r="J986" s="4">
        <v>1</v>
      </c>
      <c r="K986" s="4" t="s">
        <v>2166</v>
      </c>
      <c r="L986" s="4" t="s">
        <v>2183</v>
      </c>
      <c r="M986" s="4" t="s">
        <v>41</v>
      </c>
      <c r="N986" s="4">
        <v>1</v>
      </c>
      <c r="O986" s="4">
        <v>2142.2393499999998</v>
      </c>
      <c r="P986" s="4" t="s">
        <v>30</v>
      </c>
      <c r="Q986" s="4" t="s">
        <v>30</v>
      </c>
      <c r="R986" s="4">
        <v>1.245E-3</v>
      </c>
      <c r="S986" s="4">
        <v>2.4140000000000002E-2</v>
      </c>
      <c r="T986" s="4">
        <v>2.08</v>
      </c>
    </row>
    <row r="987" spans="1:30" hidden="1" outlineLevel="1" collapsed="1" x14ac:dyDescent="0.2">
      <c r="A987" t="s">
        <v>41</v>
      </c>
      <c r="B987" s="4" t="s">
        <v>30</v>
      </c>
      <c r="C987" s="4" t="s">
        <v>2184</v>
      </c>
      <c r="D987" s="4" t="s">
        <v>2185</v>
      </c>
      <c r="E987" s="4">
        <v>5.2585199999999999E-2</v>
      </c>
      <c r="F987" s="4">
        <v>3.61743E-3</v>
      </c>
      <c r="G987" s="4">
        <v>1</v>
      </c>
      <c r="H987" s="4">
        <v>1</v>
      </c>
      <c r="I987" s="4">
        <v>1</v>
      </c>
      <c r="J987" s="4">
        <v>1</v>
      </c>
      <c r="K987" s="4" t="s">
        <v>2166</v>
      </c>
      <c r="L987" s="4" t="s">
        <v>2186</v>
      </c>
      <c r="M987" s="4" t="s">
        <v>41</v>
      </c>
      <c r="N987" s="4">
        <v>0</v>
      </c>
      <c r="O987" s="4">
        <v>1889.7640200000001</v>
      </c>
      <c r="P987" s="4" t="s">
        <v>30</v>
      </c>
      <c r="Q987" s="4" t="s">
        <v>30</v>
      </c>
      <c r="R987" s="4">
        <v>2.7789999999999998E-3</v>
      </c>
      <c r="S987" s="4">
        <v>3.5630000000000002E-2</v>
      </c>
      <c r="T987" s="4">
        <v>1.88</v>
      </c>
    </row>
    <row r="988" spans="1:30" hidden="1" outlineLevel="1" collapsed="1" x14ac:dyDescent="0.2">
      <c r="A988" t="s">
        <v>41</v>
      </c>
      <c r="B988" s="4" t="s">
        <v>30</v>
      </c>
      <c r="C988" s="4" t="s">
        <v>2187</v>
      </c>
      <c r="D988" s="4" t="s">
        <v>41</v>
      </c>
      <c r="E988" s="4">
        <v>4.5044300000000002E-3</v>
      </c>
      <c r="F988" s="4">
        <v>9.4156000000000003E-4</v>
      </c>
      <c r="G988" s="4">
        <v>1</v>
      </c>
      <c r="H988" s="4">
        <v>1</v>
      </c>
      <c r="I988" s="4">
        <v>1</v>
      </c>
      <c r="J988" s="4">
        <v>1</v>
      </c>
      <c r="K988" s="4" t="s">
        <v>2166</v>
      </c>
      <c r="L988" s="4" t="s">
        <v>2188</v>
      </c>
      <c r="M988" s="4" t="s">
        <v>41</v>
      </c>
      <c r="N988" s="4">
        <v>1</v>
      </c>
      <c r="O988" s="4">
        <v>2182.1210799999999</v>
      </c>
      <c r="P988" s="4" t="s">
        <v>30</v>
      </c>
      <c r="Q988" s="4" t="s">
        <v>30</v>
      </c>
      <c r="R988" s="4">
        <v>7.6860000000000003E-4</v>
      </c>
      <c r="S988" s="4">
        <v>2.467E-3</v>
      </c>
      <c r="T988" s="4">
        <v>1.35</v>
      </c>
    </row>
    <row r="989" spans="1:30" hidden="1" outlineLevel="1" collapsed="1" x14ac:dyDescent="0.2">
      <c r="A989" t="s">
        <v>41</v>
      </c>
      <c r="B989" s="4" t="s">
        <v>30</v>
      </c>
      <c r="C989" s="4" t="s">
        <v>2189</v>
      </c>
      <c r="D989" s="4" t="s">
        <v>41</v>
      </c>
      <c r="E989" s="4">
        <v>3.5669199999999999E-3</v>
      </c>
      <c r="F989" s="4">
        <v>9.4156000000000003E-4</v>
      </c>
      <c r="G989" s="4">
        <v>1</v>
      </c>
      <c r="H989" s="4">
        <v>1</v>
      </c>
      <c r="I989" s="4">
        <v>1</v>
      </c>
      <c r="J989" s="4">
        <v>1</v>
      </c>
      <c r="K989" s="4" t="s">
        <v>2166</v>
      </c>
      <c r="L989" s="4" t="s">
        <v>2190</v>
      </c>
      <c r="M989" s="4" t="s">
        <v>41</v>
      </c>
      <c r="N989" s="4">
        <v>0</v>
      </c>
      <c r="O989" s="4">
        <v>1277.6484399999999</v>
      </c>
      <c r="P989" s="4" t="s">
        <v>30</v>
      </c>
      <c r="Q989" s="4" t="s">
        <v>30</v>
      </c>
      <c r="R989" s="4">
        <v>7.6860000000000003E-4</v>
      </c>
      <c r="S989" s="4">
        <v>1.9090000000000001E-3</v>
      </c>
      <c r="T989" s="4">
        <v>2.0099999999999998</v>
      </c>
    </row>
    <row r="990" spans="1:30" hidden="1" outlineLevel="1" collapsed="1" x14ac:dyDescent="0.2">
      <c r="A990" t="s">
        <v>41</v>
      </c>
      <c r="B990" s="4" t="s">
        <v>30</v>
      </c>
      <c r="C990" s="4" t="s">
        <v>2191</v>
      </c>
      <c r="D990" s="4" t="s">
        <v>41</v>
      </c>
      <c r="E990" s="4">
        <v>2.78243E-2</v>
      </c>
      <c r="F990" s="4">
        <v>1.57544E-3</v>
      </c>
      <c r="G990" s="4">
        <v>1</v>
      </c>
      <c r="H990" s="4">
        <v>1</v>
      </c>
      <c r="I990" s="4">
        <v>1</v>
      </c>
      <c r="J990" s="4">
        <v>1</v>
      </c>
      <c r="K990" s="4" t="s">
        <v>2166</v>
      </c>
      <c r="L990" s="4" t="s">
        <v>2192</v>
      </c>
      <c r="M990" s="4" t="s">
        <v>41</v>
      </c>
      <c r="N990" s="4">
        <v>0</v>
      </c>
      <c r="O990" s="4">
        <v>1235.5327400000001</v>
      </c>
      <c r="P990" s="4" t="s">
        <v>30</v>
      </c>
      <c r="Q990" s="4" t="s">
        <v>30</v>
      </c>
      <c r="R990" s="4">
        <v>1.245E-3</v>
      </c>
      <c r="S990" s="4">
        <v>1.7840000000000002E-2</v>
      </c>
      <c r="T990" s="4">
        <v>1.52</v>
      </c>
    </row>
    <row r="991" spans="1:30" x14ac:dyDescent="0.2">
      <c r="A991" s="3" t="s">
        <v>30</v>
      </c>
      <c r="B991" s="3" t="s">
        <v>31</v>
      </c>
      <c r="C991" s="3" t="s">
        <v>2193</v>
      </c>
      <c r="D991" s="3" t="s">
        <v>2194</v>
      </c>
      <c r="E991" s="3">
        <v>0</v>
      </c>
      <c r="F991" s="3">
        <v>16.266999999999999</v>
      </c>
      <c r="G991" s="3">
        <v>35</v>
      </c>
      <c r="H991" s="3">
        <v>7</v>
      </c>
      <c r="I991" s="3">
        <v>7</v>
      </c>
      <c r="J991" s="3">
        <v>7</v>
      </c>
      <c r="K991" s="3">
        <v>7</v>
      </c>
      <c r="L991" s="3">
        <v>226</v>
      </c>
      <c r="M991" s="3">
        <v>24.9</v>
      </c>
      <c r="N991" s="3">
        <v>11.33</v>
      </c>
      <c r="O991" s="3">
        <v>11.05</v>
      </c>
      <c r="P991" s="3">
        <v>7</v>
      </c>
      <c r="Q991" s="3" t="s">
        <v>2195</v>
      </c>
      <c r="R991" s="3" t="s">
        <v>1739</v>
      </c>
      <c r="S991" s="3" t="s">
        <v>2074</v>
      </c>
      <c r="T991" s="3" t="s">
        <v>2196</v>
      </c>
      <c r="U991" s="3" t="s">
        <v>2197</v>
      </c>
      <c r="V991" s="3" t="s">
        <v>2193</v>
      </c>
      <c r="W991" s="3" t="s">
        <v>2198</v>
      </c>
      <c r="X991" s="3" t="s">
        <v>2199</v>
      </c>
      <c r="Y991" s="3" t="s">
        <v>2200</v>
      </c>
      <c r="Z991" s="3" t="s">
        <v>41</v>
      </c>
      <c r="AA991" s="3">
        <v>1</v>
      </c>
      <c r="AB991" s="3" t="s">
        <v>30</v>
      </c>
      <c r="AC991" s="3">
        <v>1</v>
      </c>
      <c r="AD991" s="3" t="s">
        <v>41</v>
      </c>
    </row>
    <row r="992" spans="1:30" hidden="1" outlineLevel="1" collapsed="1" x14ac:dyDescent="0.2">
      <c r="A992" t="s">
        <v>41</v>
      </c>
      <c r="B992" s="2" t="s">
        <v>43</v>
      </c>
      <c r="C992" s="2" t="s">
        <v>44</v>
      </c>
      <c r="D992" s="2" t="s">
        <v>29</v>
      </c>
      <c r="E992" s="2" t="s">
        <v>45</v>
      </c>
      <c r="F992" s="2" t="s">
        <v>46</v>
      </c>
      <c r="G992" s="2" t="s">
        <v>28</v>
      </c>
      <c r="H992" s="2" t="s">
        <v>47</v>
      </c>
      <c r="I992" s="2" t="s">
        <v>8</v>
      </c>
      <c r="J992" s="2" t="s">
        <v>9</v>
      </c>
      <c r="K992" s="2" t="s">
        <v>48</v>
      </c>
      <c r="L992" s="2" t="s">
        <v>49</v>
      </c>
      <c r="M992" s="2" t="s">
        <v>50</v>
      </c>
      <c r="N992" s="2" t="s">
        <v>51</v>
      </c>
      <c r="O992" s="2" t="s">
        <v>52</v>
      </c>
      <c r="P992" s="2" t="s">
        <v>27</v>
      </c>
      <c r="Q992" s="2" t="s">
        <v>53</v>
      </c>
      <c r="R992" s="2" t="s">
        <v>54</v>
      </c>
      <c r="S992" s="2" t="s">
        <v>55</v>
      </c>
      <c r="T992" s="2" t="s">
        <v>56</v>
      </c>
    </row>
    <row r="993" spans="1:30" hidden="1" outlineLevel="1" collapsed="1" x14ac:dyDescent="0.2">
      <c r="A993" t="s">
        <v>41</v>
      </c>
      <c r="B993" s="4" t="s">
        <v>30</v>
      </c>
      <c r="C993" s="4" t="s">
        <v>2201</v>
      </c>
      <c r="D993" s="4" t="s">
        <v>41</v>
      </c>
      <c r="E993" s="4">
        <v>4.2091900000000002E-2</v>
      </c>
      <c r="F993" s="4">
        <v>2.21053E-3</v>
      </c>
      <c r="G993" s="4">
        <v>1</v>
      </c>
      <c r="H993" s="4">
        <v>1</v>
      </c>
      <c r="I993" s="4">
        <v>1</v>
      </c>
      <c r="J993" s="4">
        <v>1</v>
      </c>
      <c r="K993" s="4" t="s">
        <v>2193</v>
      </c>
      <c r="L993" s="4" t="s">
        <v>2202</v>
      </c>
      <c r="M993" s="4" t="s">
        <v>41</v>
      </c>
      <c r="N993" s="4">
        <v>1</v>
      </c>
      <c r="O993" s="4">
        <v>1474.73972</v>
      </c>
      <c r="P993" s="4" t="s">
        <v>30</v>
      </c>
      <c r="Q993" s="4" t="s">
        <v>30</v>
      </c>
      <c r="R993" s="4">
        <v>1.714E-3</v>
      </c>
      <c r="S993" s="4">
        <v>2.7990000000000001E-2</v>
      </c>
      <c r="T993" s="4">
        <v>1.6</v>
      </c>
    </row>
    <row r="994" spans="1:30" hidden="1" outlineLevel="1" collapsed="1" x14ac:dyDescent="0.2">
      <c r="A994" t="s">
        <v>41</v>
      </c>
      <c r="B994" s="4" t="s">
        <v>30</v>
      </c>
      <c r="C994" s="4" t="s">
        <v>2203</v>
      </c>
      <c r="D994" s="4" t="s">
        <v>41</v>
      </c>
      <c r="E994" s="4">
        <v>1.5542100000000001E-3</v>
      </c>
      <c r="F994" s="4">
        <v>9.4156000000000003E-4</v>
      </c>
      <c r="G994" s="4">
        <v>1</v>
      </c>
      <c r="H994" s="4">
        <v>1</v>
      </c>
      <c r="I994" s="4">
        <v>1</v>
      </c>
      <c r="J994" s="4">
        <v>1</v>
      </c>
      <c r="K994" s="4" t="s">
        <v>2193</v>
      </c>
      <c r="L994" s="4" t="s">
        <v>2204</v>
      </c>
      <c r="M994" s="4" t="s">
        <v>41</v>
      </c>
      <c r="N994" s="4">
        <v>2</v>
      </c>
      <c r="O994" s="4">
        <v>2051.0450799999999</v>
      </c>
      <c r="P994" s="4" t="s">
        <v>30</v>
      </c>
      <c r="Q994" s="4" t="s">
        <v>30</v>
      </c>
      <c r="R994" s="4">
        <v>7.6860000000000003E-4</v>
      </c>
      <c r="S994" s="4">
        <v>7.7510000000000003E-4</v>
      </c>
      <c r="T994" s="4">
        <v>2.42</v>
      </c>
    </row>
    <row r="995" spans="1:30" hidden="1" outlineLevel="1" collapsed="1" x14ac:dyDescent="0.2">
      <c r="A995" t="s">
        <v>41</v>
      </c>
      <c r="B995" s="4" t="s">
        <v>30</v>
      </c>
      <c r="C995" s="4" t="s">
        <v>2205</v>
      </c>
      <c r="D995" s="4" t="s">
        <v>41</v>
      </c>
      <c r="E995" s="4">
        <v>2.2829500000000002E-3</v>
      </c>
      <c r="F995" s="4">
        <v>9.4156000000000003E-4</v>
      </c>
      <c r="G995" s="4">
        <v>1</v>
      </c>
      <c r="H995" s="4">
        <v>1</v>
      </c>
      <c r="I995" s="4">
        <v>1</v>
      </c>
      <c r="J995" s="4">
        <v>1</v>
      </c>
      <c r="K995" s="4" t="s">
        <v>2193</v>
      </c>
      <c r="L995" s="4" t="s">
        <v>2206</v>
      </c>
      <c r="M995" s="4" t="s">
        <v>41</v>
      </c>
      <c r="N995" s="4">
        <v>0</v>
      </c>
      <c r="O995" s="4">
        <v>1505.8798400000001</v>
      </c>
      <c r="P995" s="4" t="s">
        <v>30</v>
      </c>
      <c r="Q995" s="4" t="s">
        <v>30</v>
      </c>
      <c r="R995" s="4">
        <v>7.6860000000000003E-4</v>
      </c>
      <c r="S995" s="4">
        <v>1.1789999999999999E-3</v>
      </c>
      <c r="T995" s="4">
        <v>2.36</v>
      </c>
    </row>
    <row r="996" spans="1:30" hidden="1" outlineLevel="1" collapsed="1" x14ac:dyDescent="0.2">
      <c r="A996" t="s">
        <v>41</v>
      </c>
      <c r="B996" s="4" t="s">
        <v>30</v>
      </c>
      <c r="C996" s="4" t="s">
        <v>2207</v>
      </c>
      <c r="D996" s="4" t="s">
        <v>41</v>
      </c>
      <c r="E996" s="4">
        <v>4.9494000000000003E-2</v>
      </c>
      <c r="F996" s="4">
        <v>2.21053E-3</v>
      </c>
      <c r="G996" s="4">
        <v>1</v>
      </c>
      <c r="H996" s="4">
        <v>1</v>
      </c>
      <c r="I996" s="4">
        <v>1</v>
      </c>
      <c r="J996" s="4">
        <v>1</v>
      </c>
      <c r="K996" s="4" t="s">
        <v>2193</v>
      </c>
      <c r="L996" s="4" t="s">
        <v>2208</v>
      </c>
      <c r="M996" s="4" t="s">
        <v>41</v>
      </c>
      <c r="N996" s="4">
        <v>1</v>
      </c>
      <c r="O996" s="4">
        <v>1166.63888</v>
      </c>
      <c r="P996" s="4" t="s">
        <v>30</v>
      </c>
      <c r="Q996" s="4" t="s">
        <v>30</v>
      </c>
      <c r="R996" s="4">
        <v>1.714E-3</v>
      </c>
      <c r="S996" s="4">
        <v>3.3360000000000001E-2</v>
      </c>
      <c r="T996" s="4">
        <v>1.72</v>
      </c>
    </row>
    <row r="997" spans="1:30" hidden="1" outlineLevel="1" collapsed="1" x14ac:dyDescent="0.2">
      <c r="A997" t="s">
        <v>41</v>
      </c>
      <c r="B997" s="4" t="s">
        <v>30</v>
      </c>
      <c r="C997" s="4" t="s">
        <v>2209</v>
      </c>
      <c r="D997" s="4" t="s">
        <v>41</v>
      </c>
      <c r="E997" s="4">
        <v>7.9296E-4</v>
      </c>
      <c r="F997" s="4">
        <v>9.4156000000000003E-4</v>
      </c>
      <c r="G997" s="4">
        <v>1</v>
      </c>
      <c r="H997" s="4">
        <v>1</v>
      </c>
      <c r="I997" s="4">
        <v>1</v>
      </c>
      <c r="J997" s="4">
        <v>1</v>
      </c>
      <c r="K997" s="4" t="s">
        <v>2193</v>
      </c>
      <c r="L997" s="4" t="s">
        <v>2210</v>
      </c>
      <c r="M997" s="4" t="s">
        <v>41</v>
      </c>
      <c r="N997" s="4">
        <v>0</v>
      </c>
      <c r="O997" s="4">
        <v>1075.5629799999999</v>
      </c>
      <c r="P997" s="4" t="s">
        <v>30</v>
      </c>
      <c r="Q997" s="4" t="s">
        <v>30</v>
      </c>
      <c r="R997" s="4">
        <v>7.6860000000000003E-4</v>
      </c>
      <c r="S997" s="4">
        <v>3.7169999999999998E-4</v>
      </c>
      <c r="T997" s="4">
        <v>1.99</v>
      </c>
    </row>
    <row r="998" spans="1:30" hidden="1" outlineLevel="1" collapsed="1" x14ac:dyDescent="0.2">
      <c r="A998" t="s">
        <v>41</v>
      </c>
      <c r="B998" s="4" t="s">
        <v>30</v>
      </c>
      <c r="C998" s="4" t="s">
        <v>2211</v>
      </c>
      <c r="D998" s="4" t="s">
        <v>41</v>
      </c>
      <c r="E998" s="4">
        <v>7.0358900000000004E-3</v>
      </c>
      <c r="F998" s="4">
        <v>9.4156000000000003E-4</v>
      </c>
      <c r="G998" s="4">
        <v>1</v>
      </c>
      <c r="H998" s="4">
        <v>1</v>
      </c>
      <c r="I998" s="4">
        <v>1</v>
      </c>
      <c r="J998" s="4">
        <v>1</v>
      </c>
      <c r="K998" s="4" t="s">
        <v>2193</v>
      </c>
      <c r="L998" s="4" t="s">
        <v>2212</v>
      </c>
      <c r="M998" s="4" t="s">
        <v>41</v>
      </c>
      <c r="N998" s="4">
        <v>1</v>
      </c>
      <c r="O998" s="4">
        <v>1560.7976200000001</v>
      </c>
      <c r="P998" s="4" t="s">
        <v>30</v>
      </c>
      <c r="Q998" s="4" t="s">
        <v>30</v>
      </c>
      <c r="R998" s="4">
        <v>7.6860000000000003E-4</v>
      </c>
      <c r="S998" s="4">
        <v>3.9750000000000002E-3</v>
      </c>
      <c r="T998" s="4">
        <v>2.36</v>
      </c>
    </row>
    <row r="999" spans="1:30" hidden="1" outlineLevel="1" collapsed="1" x14ac:dyDescent="0.2">
      <c r="A999" t="s">
        <v>41</v>
      </c>
      <c r="B999" s="4" t="s">
        <v>30</v>
      </c>
      <c r="C999" s="4" t="s">
        <v>2213</v>
      </c>
      <c r="D999" s="4" t="s">
        <v>41</v>
      </c>
      <c r="E999" s="4">
        <v>6.2188300000000002E-2</v>
      </c>
      <c r="F999" s="4">
        <v>3.95853E-3</v>
      </c>
      <c r="G999" s="4">
        <v>1</v>
      </c>
      <c r="H999" s="4">
        <v>1</v>
      </c>
      <c r="I999" s="4">
        <v>1</v>
      </c>
      <c r="J999" s="4">
        <v>1</v>
      </c>
      <c r="K999" s="4" t="s">
        <v>2193</v>
      </c>
      <c r="L999" s="4" t="s">
        <v>2214</v>
      </c>
      <c r="M999" s="4" t="s">
        <v>41</v>
      </c>
      <c r="N999" s="4">
        <v>0</v>
      </c>
      <c r="O999" s="4">
        <v>883.49959000000001</v>
      </c>
      <c r="P999" s="4" t="s">
        <v>30</v>
      </c>
      <c r="Q999" s="4" t="s">
        <v>30</v>
      </c>
      <c r="R999" s="4">
        <v>3.026E-3</v>
      </c>
      <c r="S999" s="4">
        <v>4.2889999999999998E-2</v>
      </c>
      <c r="T999" s="4">
        <v>1.93</v>
      </c>
    </row>
    <row r="1000" spans="1:30" x14ac:dyDescent="0.2">
      <c r="A1000" s="3" t="s">
        <v>30</v>
      </c>
      <c r="B1000" s="3" t="s">
        <v>31</v>
      </c>
      <c r="C1000" s="3" t="s">
        <v>2215</v>
      </c>
      <c r="D1000" s="3" t="s">
        <v>2216</v>
      </c>
      <c r="E1000" s="3">
        <v>0</v>
      </c>
      <c r="F1000" s="3">
        <v>16.204999999999998</v>
      </c>
      <c r="G1000" s="3">
        <v>20</v>
      </c>
      <c r="H1000" s="3">
        <v>8</v>
      </c>
      <c r="I1000" s="3">
        <v>8</v>
      </c>
      <c r="J1000" s="3">
        <v>9</v>
      </c>
      <c r="K1000" s="3">
        <v>8</v>
      </c>
      <c r="L1000" s="3">
        <v>261</v>
      </c>
      <c r="M1000" s="3">
        <v>29.4</v>
      </c>
      <c r="N1000" s="3">
        <v>10.08</v>
      </c>
      <c r="O1000" s="3">
        <v>6.55</v>
      </c>
      <c r="P1000" s="3">
        <v>8</v>
      </c>
      <c r="Q1000" s="3" t="s">
        <v>1592</v>
      </c>
      <c r="R1000" s="3" t="s">
        <v>1593</v>
      </c>
      <c r="S1000" s="3" t="s">
        <v>1062</v>
      </c>
      <c r="T1000" s="3" t="s">
        <v>2217</v>
      </c>
      <c r="U1000" s="3" t="s">
        <v>2218</v>
      </c>
      <c r="V1000" s="3" t="s">
        <v>2219</v>
      </c>
      <c r="W1000" s="3" t="s">
        <v>2220</v>
      </c>
      <c r="X1000" s="3" t="s">
        <v>2221</v>
      </c>
      <c r="Y1000" s="3" t="s">
        <v>1824</v>
      </c>
      <c r="Z1000" s="3" t="s">
        <v>41</v>
      </c>
      <c r="AA1000" s="3">
        <v>9</v>
      </c>
      <c r="AB1000" s="3" t="s">
        <v>30</v>
      </c>
      <c r="AC1000" s="3">
        <v>1</v>
      </c>
      <c r="AD1000" s="3" t="s">
        <v>41</v>
      </c>
    </row>
    <row r="1001" spans="1:30" hidden="1" outlineLevel="1" collapsed="1" x14ac:dyDescent="0.2">
      <c r="A1001" t="s">
        <v>41</v>
      </c>
      <c r="B1001" s="2" t="s">
        <v>43</v>
      </c>
      <c r="C1001" s="2" t="s">
        <v>44</v>
      </c>
      <c r="D1001" s="2" t="s">
        <v>29</v>
      </c>
      <c r="E1001" s="2" t="s">
        <v>45</v>
      </c>
      <c r="F1001" s="2" t="s">
        <v>46</v>
      </c>
      <c r="G1001" s="2" t="s">
        <v>28</v>
      </c>
      <c r="H1001" s="2" t="s">
        <v>47</v>
      </c>
      <c r="I1001" s="2" t="s">
        <v>8</v>
      </c>
      <c r="J1001" s="2" t="s">
        <v>9</v>
      </c>
      <c r="K1001" s="2" t="s">
        <v>48</v>
      </c>
      <c r="L1001" s="2" t="s">
        <v>49</v>
      </c>
      <c r="M1001" s="2" t="s">
        <v>50</v>
      </c>
      <c r="N1001" s="2" t="s">
        <v>51</v>
      </c>
      <c r="O1001" s="2" t="s">
        <v>52</v>
      </c>
      <c r="P1001" s="2" t="s">
        <v>27</v>
      </c>
      <c r="Q1001" s="2" t="s">
        <v>53</v>
      </c>
      <c r="R1001" s="2" t="s">
        <v>54</v>
      </c>
      <c r="S1001" s="2" t="s">
        <v>55</v>
      </c>
      <c r="T1001" s="2" t="s">
        <v>56</v>
      </c>
    </row>
    <row r="1002" spans="1:30" hidden="1" outlineLevel="1" collapsed="1" x14ac:dyDescent="0.2">
      <c r="A1002" t="s">
        <v>41</v>
      </c>
      <c r="B1002" s="4" t="s">
        <v>30</v>
      </c>
      <c r="C1002" s="4" t="s">
        <v>2222</v>
      </c>
      <c r="D1002" s="4" t="s">
        <v>41</v>
      </c>
      <c r="E1002" s="4">
        <v>1.4447099999999999E-2</v>
      </c>
      <c r="F1002" s="4">
        <v>9.4156000000000003E-4</v>
      </c>
      <c r="G1002" s="4">
        <v>1</v>
      </c>
      <c r="H1002" s="4">
        <v>1</v>
      </c>
      <c r="I1002" s="4">
        <v>1</v>
      </c>
      <c r="J1002" s="4">
        <v>1</v>
      </c>
      <c r="K1002" s="4" t="s">
        <v>2215</v>
      </c>
      <c r="L1002" s="4" t="s">
        <v>2223</v>
      </c>
      <c r="M1002" s="4" t="s">
        <v>41</v>
      </c>
      <c r="N1002" s="4">
        <v>2</v>
      </c>
      <c r="O1002" s="4">
        <v>1964.0236</v>
      </c>
      <c r="P1002" s="4" t="s">
        <v>30</v>
      </c>
      <c r="Q1002" s="4" t="s">
        <v>30</v>
      </c>
      <c r="R1002" s="4">
        <v>7.6860000000000003E-4</v>
      </c>
      <c r="S1002" s="4">
        <v>8.7130000000000003E-3</v>
      </c>
      <c r="T1002" s="4">
        <v>1.72</v>
      </c>
    </row>
    <row r="1003" spans="1:30" hidden="1" outlineLevel="1" collapsed="1" x14ac:dyDescent="0.2">
      <c r="A1003" t="s">
        <v>41</v>
      </c>
      <c r="B1003" s="4" t="s">
        <v>30</v>
      </c>
      <c r="C1003" s="4" t="s">
        <v>2224</v>
      </c>
      <c r="D1003" s="4" t="s">
        <v>41</v>
      </c>
      <c r="E1003" s="4">
        <v>5.7383900000000002E-2</v>
      </c>
      <c r="F1003" s="4">
        <v>3.95853E-3</v>
      </c>
      <c r="G1003" s="4">
        <v>1</v>
      </c>
      <c r="H1003" s="4">
        <v>1</v>
      </c>
      <c r="I1003" s="4">
        <v>1</v>
      </c>
      <c r="J1003" s="4">
        <v>1</v>
      </c>
      <c r="K1003" s="4" t="s">
        <v>2215</v>
      </c>
      <c r="L1003" s="4" t="s">
        <v>2225</v>
      </c>
      <c r="M1003" s="4" t="s">
        <v>41</v>
      </c>
      <c r="N1003" s="4">
        <v>2</v>
      </c>
      <c r="O1003" s="4">
        <v>1300.7583299999999</v>
      </c>
      <c r="P1003" s="4" t="s">
        <v>30</v>
      </c>
      <c r="Q1003" s="4" t="s">
        <v>30</v>
      </c>
      <c r="R1003" s="4">
        <v>3.026E-3</v>
      </c>
      <c r="S1003" s="4">
        <v>3.9170000000000003E-2</v>
      </c>
      <c r="T1003" s="4">
        <v>1.85</v>
      </c>
    </row>
    <row r="1004" spans="1:30" hidden="1" outlineLevel="1" collapsed="1" x14ac:dyDescent="0.2">
      <c r="A1004" t="s">
        <v>41</v>
      </c>
      <c r="B1004" s="4" t="s">
        <v>30</v>
      </c>
      <c r="C1004" s="4" t="s">
        <v>2226</v>
      </c>
      <c r="D1004" s="4" t="s">
        <v>41</v>
      </c>
      <c r="E1004" s="4">
        <v>7.4457999999999996E-2</v>
      </c>
      <c r="F1004" s="4">
        <v>4.8908199999999997E-3</v>
      </c>
      <c r="G1004" s="4">
        <v>1</v>
      </c>
      <c r="H1004" s="4">
        <v>1</v>
      </c>
      <c r="I1004" s="4">
        <v>1</v>
      </c>
      <c r="J1004" s="4">
        <v>1</v>
      </c>
      <c r="K1004" s="4" t="s">
        <v>2215</v>
      </c>
      <c r="L1004" s="4" t="s">
        <v>2227</v>
      </c>
      <c r="M1004" s="4" t="s">
        <v>41</v>
      </c>
      <c r="N1004" s="4">
        <v>0</v>
      </c>
      <c r="O1004" s="4">
        <v>1199.6167499999999</v>
      </c>
      <c r="P1004" s="4" t="s">
        <v>30</v>
      </c>
      <c r="Q1004" s="4" t="s">
        <v>30</v>
      </c>
      <c r="R1004" s="4">
        <v>3.7160000000000001E-3</v>
      </c>
      <c r="S1004" s="4">
        <v>5.212E-2</v>
      </c>
      <c r="T1004" s="4">
        <v>1.28</v>
      </c>
    </row>
    <row r="1005" spans="1:30" hidden="1" outlineLevel="1" collapsed="1" x14ac:dyDescent="0.2">
      <c r="A1005" t="s">
        <v>41</v>
      </c>
      <c r="B1005" s="4" t="s">
        <v>30</v>
      </c>
      <c r="C1005" s="4" t="s">
        <v>2228</v>
      </c>
      <c r="D1005" s="4" t="s">
        <v>41</v>
      </c>
      <c r="E1005" s="4">
        <v>8.7899600000000005E-4</v>
      </c>
      <c r="F1005" s="4">
        <v>9.4156000000000003E-4</v>
      </c>
      <c r="G1005" s="4">
        <v>1</v>
      </c>
      <c r="H1005" s="4">
        <v>1</v>
      </c>
      <c r="I1005" s="4">
        <v>1</v>
      </c>
      <c r="J1005" s="4">
        <v>1</v>
      </c>
      <c r="K1005" s="4" t="s">
        <v>2215</v>
      </c>
      <c r="L1005" s="4" t="s">
        <v>2229</v>
      </c>
      <c r="M1005" s="4" t="s">
        <v>41</v>
      </c>
      <c r="N1005" s="4">
        <v>1</v>
      </c>
      <c r="O1005" s="4">
        <v>1327.71171</v>
      </c>
      <c r="P1005" s="4" t="s">
        <v>30</v>
      </c>
      <c r="Q1005" s="4" t="s">
        <v>30</v>
      </c>
      <c r="R1005" s="4">
        <v>7.6860000000000003E-4</v>
      </c>
      <c r="S1005" s="4">
        <v>4.17E-4</v>
      </c>
      <c r="T1005" s="4">
        <v>2.68</v>
      </c>
    </row>
    <row r="1006" spans="1:30" hidden="1" outlineLevel="1" collapsed="1" x14ac:dyDescent="0.2">
      <c r="A1006" t="s">
        <v>41</v>
      </c>
      <c r="B1006" s="4" t="s">
        <v>30</v>
      </c>
      <c r="C1006" s="4" t="s">
        <v>2230</v>
      </c>
      <c r="D1006" s="4" t="s">
        <v>41</v>
      </c>
      <c r="E1006" s="4">
        <v>3.8546900000000002E-2</v>
      </c>
      <c r="F1006" s="4">
        <v>1.57544E-3</v>
      </c>
      <c r="G1006" s="4">
        <v>1</v>
      </c>
      <c r="H1006" s="4">
        <v>1</v>
      </c>
      <c r="I1006" s="4">
        <v>1</v>
      </c>
      <c r="J1006" s="4">
        <v>1</v>
      </c>
      <c r="K1006" s="4" t="s">
        <v>2215</v>
      </c>
      <c r="L1006" s="4" t="s">
        <v>2231</v>
      </c>
      <c r="M1006" s="4" t="s">
        <v>41</v>
      </c>
      <c r="N1006" s="4">
        <v>0</v>
      </c>
      <c r="O1006" s="4">
        <v>817.44141000000002</v>
      </c>
      <c r="P1006" s="4" t="s">
        <v>30</v>
      </c>
      <c r="Q1006" s="4" t="s">
        <v>30</v>
      </c>
      <c r="R1006" s="4">
        <v>1.245E-3</v>
      </c>
      <c r="S1006" s="4">
        <v>2.5440000000000001E-2</v>
      </c>
      <c r="T1006" s="4">
        <v>1.01</v>
      </c>
    </row>
    <row r="1007" spans="1:30" hidden="1" outlineLevel="1" collapsed="1" x14ac:dyDescent="0.2">
      <c r="A1007" t="s">
        <v>41</v>
      </c>
      <c r="B1007" s="4" t="s">
        <v>30</v>
      </c>
      <c r="C1007" s="4" t="s">
        <v>2232</v>
      </c>
      <c r="D1007" s="4" t="s">
        <v>41</v>
      </c>
      <c r="E1007" s="4">
        <v>2.6734699999999998E-3</v>
      </c>
      <c r="F1007" s="4">
        <v>9.4156000000000003E-4</v>
      </c>
      <c r="G1007" s="4">
        <v>1</v>
      </c>
      <c r="H1007" s="4">
        <v>1</v>
      </c>
      <c r="I1007" s="4">
        <v>1</v>
      </c>
      <c r="J1007" s="4">
        <v>2</v>
      </c>
      <c r="K1007" s="4" t="s">
        <v>2215</v>
      </c>
      <c r="L1007" s="4" t="s">
        <v>2233</v>
      </c>
      <c r="M1007" s="4" t="s">
        <v>41</v>
      </c>
      <c r="N1007" s="4">
        <v>0</v>
      </c>
      <c r="O1007" s="4">
        <v>1055.4891500000001</v>
      </c>
      <c r="P1007" s="4" t="s">
        <v>30</v>
      </c>
      <c r="Q1007" s="4" t="s">
        <v>30</v>
      </c>
      <c r="R1007" s="4">
        <v>7.6860000000000003E-4</v>
      </c>
      <c r="S1007" s="4">
        <v>1.3960000000000001E-3</v>
      </c>
      <c r="T1007" s="4">
        <v>1.81</v>
      </c>
    </row>
    <row r="1008" spans="1:30" hidden="1" outlineLevel="1" collapsed="1" x14ac:dyDescent="0.2">
      <c r="A1008" t="s">
        <v>41</v>
      </c>
      <c r="B1008" s="4" t="s">
        <v>30</v>
      </c>
      <c r="C1008" s="4" t="s">
        <v>2234</v>
      </c>
      <c r="D1008" s="4" t="s">
        <v>41</v>
      </c>
      <c r="E1008" s="4">
        <v>1.1604700000000001E-2</v>
      </c>
      <c r="F1008" s="4">
        <v>9.4156000000000003E-4</v>
      </c>
      <c r="G1008" s="4">
        <v>1</v>
      </c>
      <c r="H1008" s="4">
        <v>1</v>
      </c>
      <c r="I1008" s="4">
        <v>1</v>
      </c>
      <c r="J1008" s="4">
        <v>1</v>
      </c>
      <c r="K1008" s="4" t="s">
        <v>2215</v>
      </c>
      <c r="L1008" s="4" t="s">
        <v>2235</v>
      </c>
      <c r="M1008" s="4" t="s">
        <v>41</v>
      </c>
      <c r="N1008" s="4">
        <v>1</v>
      </c>
      <c r="O1008" s="4">
        <v>1353.6896400000001</v>
      </c>
      <c r="P1008" s="4" t="s">
        <v>30</v>
      </c>
      <c r="Q1008" s="4" t="s">
        <v>30</v>
      </c>
      <c r="R1008" s="4">
        <v>7.6860000000000003E-4</v>
      </c>
      <c r="S1008" s="4">
        <v>6.855E-3</v>
      </c>
      <c r="T1008" s="4">
        <v>1.96</v>
      </c>
    </row>
    <row r="1009" spans="1:30" hidden="1" outlineLevel="1" collapsed="1" x14ac:dyDescent="0.2">
      <c r="A1009" t="s">
        <v>41</v>
      </c>
      <c r="B1009" s="4" t="s">
        <v>30</v>
      </c>
      <c r="C1009" s="4" t="s">
        <v>2236</v>
      </c>
      <c r="D1009" s="4" t="s">
        <v>41</v>
      </c>
      <c r="E1009" s="4">
        <v>5.11888E-2</v>
      </c>
      <c r="F1009" s="4">
        <v>2.9190499999999999E-3</v>
      </c>
      <c r="G1009" s="4">
        <v>1</v>
      </c>
      <c r="H1009" s="4">
        <v>1</v>
      </c>
      <c r="I1009" s="4">
        <v>1</v>
      </c>
      <c r="J1009" s="4">
        <v>1</v>
      </c>
      <c r="K1009" s="4" t="s">
        <v>2215</v>
      </c>
      <c r="L1009" s="4" t="s">
        <v>2237</v>
      </c>
      <c r="M1009" s="4" t="s">
        <v>41</v>
      </c>
      <c r="N1009" s="4">
        <v>1</v>
      </c>
      <c r="O1009" s="4">
        <v>1216.6684499999999</v>
      </c>
      <c r="P1009" s="4" t="s">
        <v>30</v>
      </c>
      <c r="Q1009" s="4" t="s">
        <v>30</v>
      </c>
      <c r="R1009" s="4">
        <v>2.251E-3</v>
      </c>
      <c r="S1009" s="4">
        <v>3.4509999999999999E-2</v>
      </c>
      <c r="T1009" s="4">
        <v>1.54</v>
      </c>
    </row>
    <row r="1010" spans="1:30" x14ac:dyDescent="0.2">
      <c r="A1010" s="3" t="s">
        <v>30</v>
      </c>
      <c r="B1010" s="3" t="s">
        <v>31</v>
      </c>
      <c r="C1010" s="3" t="s">
        <v>2238</v>
      </c>
      <c r="D1010" s="3" t="s">
        <v>2239</v>
      </c>
      <c r="E1010" s="3">
        <v>0</v>
      </c>
      <c r="F1010" s="3">
        <v>16.042000000000002</v>
      </c>
      <c r="G1010" s="3">
        <v>15</v>
      </c>
      <c r="H1010" s="3">
        <v>6</v>
      </c>
      <c r="I1010" s="3">
        <v>6</v>
      </c>
      <c r="J1010" s="3">
        <v>9</v>
      </c>
      <c r="K1010" s="3">
        <v>6</v>
      </c>
      <c r="L1010" s="3">
        <v>387</v>
      </c>
      <c r="M1010" s="3">
        <v>43.7</v>
      </c>
      <c r="N1010" s="3">
        <v>10.29</v>
      </c>
      <c r="O1010" s="3">
        <v>11.46</v>
      </c>
      <c r="P1010" s="3">
        <v>6</v>
      </c>
      <c r="Q1010" s="3" t="s">
        <v>1400</v>
      </c>
      <c r="R1010" s="3" t="s">
        <v>1619</v>
      </c>
      <c r="S1010" s="3" t="s">
        <v>1062</v>
      </c>
      <c r="T1010" s="3" t="s">
        <v>2240</v>
      </c>
      <c r="U1010" s="3" t="s">
        <v>2241</v>
      </c>
      <c r="V1010" s="3" t="s">
        <v>2238</v>
      </c>
      <c r="W1010" s="3" t="s">
        <v>2242</v>
      </c>
      <c r="X1010" s="3" t="s">
        <v>2243</v>
      </c>
      <c r="Y1010" s="3" t="s">
        <v>1599</v>
      </c>
      <c r="Z1010" s="3" t="s">
        <v>41</v>
      </c>
      <c r="AA1010" s="3">
        <v>6</v>
      </c>
      <c r="AB1010" s="3" t="s">
        <v>30</v>
      </c>
      <c r="AC1010" s="3">
        <v>1</v>
      </c>
      <c r="AD1010" s="3" t="s">
        <v>41</v>
      </c>
    </row>
    <row r="1011" spans="1:30" hidden="1" outlineLevel="1" collapsed="1" x14ac:dyDescent="0.2">
      <c r="A1011" t="s">
        <v>41</v>
      </c>
      <c r="B1011" s="2" t="s">
        <v>43</v>
      </c>
      <c r="C1011" s="2" t="s">
        <v>44</v>
      </c>
      <c r="D1011" s="2" t="s">
        <v>29</v>
      </c>
      <c r="E1011" s="2" t="s">
        <v>45</v>
      </c>
      <c r="F1011" s="2" t="s">
        <v>46</v>
      </c>
      <c r="G1011" s="2" t="s">
        <v>28</v>
      </c>
      <c r="H1011" s="2" t="s">
        <v>47</v>
      </c>
      <c r="I1011" s="2" t="s">
        <v>8</v>
      </c>
      <c r="J1011" s="2" t="s">
        <v>9</v>
      </c>
      <c r="K1011" s="2" t="s">
        <v>48</v>
      </c>
      <c r="L1011" s="2" t="s">
        <v>49</v>
      </c>
      <c r="M1011" s="2" t="s">
        <v>50</v>
      </c>
      <c r="N1011" s="2" t="s">
        <v>51</v>
      </c>
      <c r="O1011" s="2" t="s">
        <v>52</v>
      </c>
      <c r="P1011" s="2" t="s">
        <v>27</v>
      </c>
      <c r="Q1011" s="2" t="s">
        <v>53</v>
      </c>
      <c r="R1011" s="2" t="s">
        <v>54</v>
      </c>
      <c r="S1011" s="2" t="s">
        <v>55</v>
      </c>
      <c r="T1011" s="2" t="s">
        <v>56</v>
      </c>
    </row>
    <row r="1012" spans="1:30" hidden="1" outlineLevel="1" collapsed="1" x14ac:dyDescent="0.2">
      <c r="A1012" t="s">
        <v>41</v>
      </c>
      <c r="B1012" s="4" t="s">
        <v>30</v>
      </c>
      <c r="C1012" s="4" t="s">
        <v>2244</v>
      </c>
      <c r="D1012" s="4" t="s">
        <v>41</v>
      </c>
      <c r="E1012" s="4">
        <v>6.2605800000000003E-2</v>
      </c>
      <c r="F1012" s="4">
        <v>3.95853E-3</v>
      </c>
      <c r="G1012" s="4">
        <v>1</v>
      </c>
      <c r="H1012" s="4">
        <v>1</v>
      </c>
      <c r="I1012" s="4">
        <v>1</v>
      </c>
      <c r="J1012" s="4">
        <v>1</v>
      </c>
      <c r="K1012" s="4" t="s">
        <v>2238</v>
      </c>
      <c r="L1012" s="4" t="s">
        <v>2245</v>
      </c>
      <c r="M1012" s="4" t="s">
        <v>41</v>
      </c>
      <c r="N1012" s="4">
        <v>0</v>
      </c>
      <c r="O1012" s="4">
        <v>1666.8758700000001</v>
      </c>
      <c r="P1012" s="4" t="s">
        <v>30</v>
      </c>
      <c r="Q1012" s="4" t="s">
        <v>30</v>
      </c>
      <c r="R1012" s="4">
        <v>3.026E-3</v>
      </c>
      <c r="S1012" s="4">
        <v>4.308E-2</v>
      </c>
      <c r="T1012" s="4">
        <v>1.46</v>
      </c>
    </row>
    <row r="1013" spans="1:30" hidden="1" outlineLevel="1" collapsed="1" x14ac:dyDescent="0.2">
      <c r="A1013" t="s">
        <v>41</v>
      </c>
      <c r="B1013" s="4" t="s">
        <v>30</v>
      </c>
      <c r="C1013" s="4" t="s">
        <v>2246</v>
      </c>
      <c r="D1013" s="4" t="s">
        <v>41</v>
      </c>
      <c r="E1013" s="4">
        <v>1.2860099999999999E-2</v>
      </c>
      <c r="F1013" s="4">
        <v>9.4156000000000003E-4</v>
      </c>
      <c r="G1013" s="4">
        <v>1</v>
      </c>
      <c r="H1013" s="4">
        <v>1</v>
      </c>
      <c r="I1013" s="4">
        <v>1</v>
      </c>
      <c r="J1013" s="4">
        <v>1</v>
      </c>
      <c r="K1013" s="4" t="s">
        <v>2238</v>
      </c>
      <c r="L1013" s="4" t="s">
        <v>2247</v>
      </c>
      <c r="M1013" s="4" t="s">
        <v>41</v>
      </c>
      <c r="N1013" s="4">
        <v>1</v>
      </c>
      <c r="O1013" s="4">
        <v>1794.97084</v>
      </c>
      <c r="P1013" s="4" t="s">
        <v>30</v>
      </c>
      <c r="Q1013" s="4" t="s">
        <v>30</v>
      </c>
      <c r="R1013" s="4">
        <v>7.6860000000000003E-4</v>
      </c>
      <c r="S1013" s="4">
        <v>7.6769999999999998E-3</v>
      </c>
      <c r="T1013" s="4">
        <v>2.2999999999999998</v>
      </c>
    </row>
    <row r="1014" spans="1:30" hidden="1" outlineLevel="1" collapsed="1" x14ac:dyDescent="0.2">
      <c r="A1014" t="s">
        <v>41</v>
      </c>
      <c r="B1014" s="4" t="s">
        <v>30</v>
      </c>
      <c r="C1014" s="4" t="s">
        <v>2248</v>
      </c>
      <c r="D1014" s="4" t="s">
        <v>41</v>
      </c>
      <c r="E1014" s="4">
        <v>1.2342499999999999E-2</v>
      </c>
      <c r="F1014" s="4">
        <v>9.4156000000000003E-4</v>
      </c>
      <c r="G1014" s="4">
        <v>1</v>
      </c>
      <c r="H1014" s="4">
        <v>1</v>
      </c>
      <c r="I1014" s="4">
        <v>1</v>
      </c>
      <c r="J1014" s="4">
        <v>1</v>
      </c>
      <c r="K1014" s="4" t="s">
        <v>2238</v>
      </c>
      <c r="L1014" s="4" t="s">
        <v>2249</v>
      </c>
      <c r="M1014" s="4" t="s">
        <v>41</v>
      </c>
      <c r="N1014" s="4">
        <v>2</v>
      </c>
      <c r="O1014" s="4">
        <v>1777.9608800000001</v>
      </c>
      <c r="P1014" s="4" t="s">
        <v>30</v>
      </c>
      <c r="Q1014" s="4" t="s">
        <v>30</v>
      </c>
      <c r="R1014" s="4">
        <v>7.6860000000000003E-4</v>
      </c>
      <c r="S1014" s="4">
        <v>7.3680000000000004E-3</v>
      </c>
      <c r="T1014" s="4">
        <v>1.4</v>
      </c>
    </row>
    <row r="1015" spans="1:30" hidden="1" outlineLevel="1" collapsed="1" x14ac:dyDescent="0.2">
      <c r="A1015" t="s">
        <v>41</v>
      </c>
      <c r="B1015" s="4" t="s">
        <v>30</v>
      </c>
      <c r="C1015" s="4" t="s">
        <v>2250</v>
      </c>
      <c r="D1015" s="4" t="s">
        <v>41</v>
      </c>
      <c r="E1015" s="4">
        <v>3.06044E-2</v>
      </c>
      <c r="F1015" s="4">
        <v>1.57544E-3</v>
      </c>
      <c r="G1015" s="4">
        <v>1</v>
      </c>
      <c r="H1015" s="4">
        <v>1</v>
      </c>
      <c r="I1015" s="4">
        <v>1</v>
      </c>
      <c r="J1015" s="4">
        <v>1</v>
      </c>
      <c r="K1015" s="4" t="s">
        <v>2238</v>
      </c>
      <c r="L1015" s="4" t="s">
        <v>2251</v>
      </c>
      <c r="M1015" s="4" t="s">
        <v>41</v>
      </c>
      <c r="N1015" s="4">
        <v>1</v>
      </c>
      <c r="O1015" s="4">
        <v>1131.6269199999999</v>
      </c>
      <c r="P1015" s="4" t="s">
        <v>30</v>
      </c>
      <c r="Q1015" s="4" t="s">
        <v>30</v>
      </c>
      <c r="R1015" s="4">
        <v>1.245E-3</v>
      </c>
      <c r="S1015" s="4">
        <v>1.967E-2</v>
      </c>
      <c r="T1015" s="4">
        <v>1.31</v>
      </c>
    </row>
    <row r="1016" spans="1:30" hidden="1" outlineLevel="1" collapsed="1" x14ac:dyDescent="0.2">
      <c r="A1016" t="s">
        <v>41</v>
      </c>
      <c r="B1016" s="4" t="s">
        <v>30</v>
      </c>
      <c r="C1016" s="4" t="s">
        <v>2252</v>
      </c>
      <c r="D1016" s="4" t="s">
        <v>41</v>
      </c>
      <c r="E1016" s="4">
        <v>5.5483599999999996E-4</v>
      </c>
      <c r="F1016" s="4">
        <v>9.4156000000000003E-4</v>
      </c>
      <c r="G1016" s="4">
        <v>1</v>
      </c>
      <c r="H1016" s="4">
        <v>1</v>
      </c>
      <c r="I1016" s="4">
        <v>1</v>
      </c>
      <c r="J1016" s="4">
        <v>4</v>
      </c>
      <c r="K1016" s="4" t="s">
        <v>2238</v>
      </c>
      <c r="L1016" s="4" t="s">
        <v>2253</v>
      </c>
      <c r="M1016" s="4" t="s">
        <v>41</v>
      </c>
      <c r="N1016" s="4">
        <v>1</v>
      </c>
      <c r="O1016" s="4">
        <v>1638.73542</v>
      </c>
      <c r="P1016" s="4" t="s">
        <v>30</v>
      </c>
      <c r="Q1016" s="4" t="s">
        <v>30</v>
      </c>
      <c r="R1016" s="4">
        <v>7.6860000000000003E-4</v>
      </c>
      <c r="S1016" s="4">
        <v>2.5359999999999998E-4</v>
      </c>
      <c r="T1016" s="4">
        <v>2.92</v>
      </c>
    </row>
    <row r="1017" spans="1:30" hidden="1" outlineLevel="1" collapsed="1" x14ac:dyDescent="0.2">
      <c r="A1017" t="s">
        <v>41</v>
      </c>
      <c r="B1017" s="4" t="s">
        <v>30</v>
      </c>
      <c r="C1017" s="4" t="s">
        <v>2254</v>
      </c>
      <c r="D1017" s="4" t="s">
        <v>41</v>
      </c>
      <c r="E1017" s="4">
        <v>3.66621E-3</v>
      </c>
      <c r="F1017" s="4">
        <v>9.4156000000000003E-4</v>
      </c>
      <c r="G1017" s="4">
        <v>1</v>
      </c>
      <c r="H1017" s="4">
        <v>1</v>
      </c>
      <c r="I1017" s="4">
        <v>1</v>
      </c>
      <c r="J1017" s="4">
        <v>1</v>
      </c>
      <c r="K1017" s="4" t="s">
        <v>2238</v>
      </c>
      <c r="L1017" s="4" t="s">
        <v>2255</v>
      </c>
      <c r="M1017" s="4" t="s">
        <v>41</v>
      </c>
      <c r="N1017" s="4">
        <v>2</v>
      </c>
      <c r="O1017" s="4">
        <v>1867.87806</v>
      </c>
      <c r="P1017" s="4" t="s">
        <v>30</v>
      </c>
      <c r="Q1017" s="4" t="s">
        <v>30</v>
      </c>
      <c r="R1017" s="4">
        <v>7.6860000000000003E-4</v>
      </c>
      <c r="S1017" s="4">
        <v>1.9589999999999998E-3</v>
      </c>
      <c r="T1017" s="4">
        <v>3.18</v>
      </c>
    </row>
    <row r="1018" spans="1:30" x14ac:dyDescent="0.2">
      <c r="A1018" s="3" t="s">
        <v>30</v>
      </c>
      <c r="B1018" s="3" t="s">
        <v>31</v>
      </c>
      <c r="C1018" s="3" t="s">
        <v>2256</v>
      </c>
      <c r="D1018" s="3" t="s">
        <v>2257</v>
      </c>
      <c r="E1018" s="3">
        <v>0</v>
      </c>
      <c r="F1018" s="3">
        <v>16.02</v>
      </c>
      <c r="G1018" s="3">
        <v>11</v>
      </c>
      <c r="H1018" s="3">
        <v>6</v>
      </c>
      <c r="I1018" s="3">
        <v>6</v>
      </c>
      <c r="J1018" s="3">
        <v>6</v>
      </c>
      <c r="K1018" s="3">
        <v>6</v>
      </c>
      <c r="L1018" s="3">
        <v>800</v>
      </c>
      <c r="M1018" s="3">
        <v>90</v>
      </c>
      <c r="N1018" s="3">
        <v>9.48</v>
      </c>
      <c r="O1018" s="3">
        <v>11.87</v>
      </c>
      <c r="P1018" s="3">
        <v>6</v>
      </c>
      <c r="Q1018" s="3" t="s">
        <v>2258</v>
      </c>
      <c r="R1018" s="3" t="s">
        <v>1305</v>
      </c>
      <c r="S1018" s="3" t="s">
        <v>374</v>
      </c>
      <c r="T1018" s="3" t="s">
        <v>2259</v>
      </c>
      <c r="U1018" s="3" t="s">
        <v>2260</v>
      </c>
      <c r="V1018" s="3" t="s">
        <v>2256</v>
      </c>
      <c r="W1018" s="3" t="s">
        <v>2261</v>
      </c>
      <c r="X1018" s="3" t="s">
        <v>2262</v>
      </c>
      <c r="Y1018" s="3" t="s">
        <v>2263</v>
      </c>
      <c r="Z1018" s="3" t="s">
        <v>41</v>
      </c>
      <c r="AA1018" s="3">
        <v>2</v>
      </c>
      <c r="AB1018" s="3" t="s">
        <v>30</v>
      </c>
      <c r="AC1018" s="3">
        <v>1</v>
      </c>
      <c r="AD1018" s="3" t="s">
        <v>41</v>
      </c>
    </row>
    <row r="1019" spans="1:30" hidden="1" outlineLevel="1" collapsed="1" x14ac:dyDescent="0.2">
      <c r="A1019" t="s">
        <v>41</v>
      </c>
      <c r="B1019" s="2" t="s">
        <v>43</v>
      </c>
      <c r="C1019" s="2" t="s">
        <v>44</v>
      </c>
      <c r="D1019" s="2" t="s">
        <v>29</v>
      </c>
      <c r="E1019" s="2" t="s">
        <v>45</v>
      </c>
      <c r="F1019" s="2" t="s">
        <v>46</v>
      </c>
      <c r="G1019" s="2" t="s">
        <v>28</v>
      </c>
      <c r="H1019" s="2" t="s">
        <v>47</v>
      </c>
      <c r="I1019" s="2" t="s">
        <v>8</v>
      </c>
      <c r="J1019" s="2" t="s">
        <v>9</v>
      </c>
      <c r="K1019" s="2" t="s">
        <v>48</v>
      </c>
      <c r="L1019" s="2" t="s">
        <v>49</v>
      </c>
      <c r="M1019" s="2" t="s">
        <v>50</v>
      </c>
      <c r="N1019" s="2" t="s">
        <v>51</v>
      </c>
      <c r="O1019" s="2" t="s">
        <v>52</v>
      </c>
      <c r="P1019" s="2" t="s">
        <v>27</v>
      </c>
      <c r="Q1019" s="2" t="s">
        <v>53</v>
      </c>
      <c r="R1019" s="2" t="s">
        <v>54</v>
      </c>
      <c r="S1019" s="2" t="s">
        <v>55</v>
      </c>
      <c r="T1019" s="2" t="s">
        <v>56</v>
      </c>
    </row>
    <row r="1020" spans="1:30" hidden="1" outlineLevel="1" collapsed="1" x14ac:dyDescent="0.2">
      <c r="A1020" t="s">
        <v>41</v>
      </c>
      <c r="B1020" s="4" t="s">
        <v>30</v>
      </c>
      <c r="C1020" s="4" t="s">
        <v>2264</v>
      </c>
      <c r="D1020" s="4" t="s">
        <v>41</v>
      </c>
      <c r="E1020" s="4">
        <v>1.30905E-3</v>
      </c>
      <c r="F1020" s="4">
        <v>9.4156000000000003E-4</v>
      </c>
      <c r="G1020" s="4">
        <v>1</v>
      </c>
      <c r="H1020" s="4">
        <v>1</v>
      </c>
      <c r="I1020" s="4">
        <v>1</v>
      </c>
      <c r="J1020" s="4">
        <v>1</v>
      </c>
      <c r="K1020" s="4" t="s">
        <v>2256</v>
      </c>
      <c r="L1020" s="4" t="s">
        <v>2265</v>
      </c>
      <c r="M1020" s="4" t="s">
        <v>41</v>
      </c>
      <c r="N1020" s="4">
        <v>0</v>
      </c>
      <c r="O1020" s="4">
        <v>1387.6924300000001</v>
      </c>
      <c r="P1020" s="4" t="s">
        <v>30</v>
      </c>
      <c r="Q1020" s="4" t="s">
        <v>30</v>
      </c>
      <c r="R1020" s="4">
        <v>7.6860000000000003E-4</v>
      </c>
      <c r="S1020" s="4">
        <v>6.4210000000000005E-4</v>
      </c>
      <c r="T1020" s="4">
        <v>1.71</v>
      </c>
    </row>
    <row r="1021" spans="1:30" hidden="1" outlineLevel="1" collapsed="1" x14ac:dyDescent="0.2">
      <c r="A1021" t="s">
        <v>41</v>
      </c>
      <c r="B1021" s="4" t="s">
        <v>30</v>
      </c>
      <c r="C1021" s="4" t="s">
        <v>2266</v>
      </c>
      <c r="D1021" s="4" t="s">
        <v>41</v>
      </c>
      <c r="E1021" s="4">
        <v>7.3314599999999997E-3</v>
      </c>
      <c r="F1021" s="4">
        <v>9.4156000000000003E-4</v>
      </c>
      <c r="G1021" s="4">
        <v>1</v>
      </c>
      <c r="H1021" s="4">
        <v>1</v>
      </c>
      <c r="I1021" s="4">
        <v>1</v>
      </c>
      <c r="J1021" s="4">
        <v>1</v>
      </c>
      <c r="K1021" s="4" t="s">
        <v>2256</v>
      </c>
      <c r="L1021" s="4" t="s">
        <v>2267</v>
      </c>
      <c r="M1021" s="4" t="s">
        <v>41</v>
      </c>
      <c r="N1021" s="4">
        <v>0</v>
      </c>
      <c r="O1021" s="4">
        <v>1391.60736</v>
      </c>
      <c r="P1021" s="4" t="s">
        <v>30</v>
      </c>
      <c r="Q1021" s="4" t="s">
        <v>30</v>
      </c>
      <c r="R1021" s="4">
        <v>7.6860000000000003E-4</v>
      </c>
      <c r="S1021" s="4">
        <v>4.163E-3</v>
      </c>
      <c r="T1021" s="4">
        <v>1.87</v>
      </c>
    </row>
    <row r="1022" spans="1:30" hidden="1" outlineLevel="1" collapsed="1" x14ac:dyDescent="0.2">
      <c r="A1022" t="s">
        <v>41</v>
      </c>
      <c r="B1022" s="4" t="s">
        <v>30</v>
      </c>
      <c r="C1022" s="4" t="s">
        <v>2268</v>
      </c>
      <c r="D1022" s="4" t="s">
        <v>41</v>
      </c>
      <c r="E1022" s="4">
        <v>9.7436500000000004E-4</v>
      </c>
      <c r="F1022" s="4">
        <v>9.4156000000000003E-4</v>
      </c>
      <c r="G1022" s="4">
        <v>1</v>
      </c>
      <c r="H1022" s="4">
        <v>1</v>
      </c>
      <c r="I1022" s="4">
        <v>1</v>
      </c>
      <c r="J1022" s="4">
        <v>1</v>
      </c>
      <c r="K1022" s="4" t="s">
        <v>2256</v>
      </c>
      <c r="L1022" s="4" t="s">
        <v>2269</v>
      </c>
      <c r="M1022" s="4" t="s">
        <v>41</v>
      </c>
      <c r="N1022" s="4">
        <v>1</v>
      </c>
      <c r="O1022" s="4">
        <v>2406.13204</v>
      </c>
      <c r="P1022" s="4" t="s">
        <v>30</v>
      </c>
      <c r="Q1022" s="4" t="s">
        <v>30</v>
      </c>
      <c r="R1022" s="4">
        <v>7.6860000000000003E-4</v>
      </c>
      <c r="S1022" s="4">
        <v>4.66E-4</v>
      </c>
      <c r="T1022" s="4">
        <v>3.38</v>
      </c>
    </row>
    <row r="1023" spans="1:30" hidden="1" outlineLevel="1" collapsed="1" x14ac:dyDescent="0.2">
      <c r="A1023" t="s">
        <v>41</v>
      </c>
      <c r="B1023" s="4" t="s">
        <v>30</v>
      </c>
      <c r="C1023" s="4" t="s">
        <v>2270</v>
      </c>
      <c r="D1023" s="4" t="s">
        <v>41</v>
      </c>
      <c r="E1023" s="4">
        <v>7.2315900000000004E-3</v>
      </c>
      <c r="F1023" s="4">
        <v>9.4156000000000003E-4</v>
      </c>
      <c r="G1023" s="4">
        <v>1</v>
      </c>
      <c r="H1023" s="4">
        <v>1</v>
      </c>
      <c r="I1023" s="4">
        <v>1</v>
      </c>
      <c r="J1023" s="4">
        <v>1</v>
      </c>
      <c r="K1023" s="4" t="s">
        <v>2256</v>
      </c>
      <c r="L1023" s="4" t="s">
        <v>2271</v>
      </c>
      <c r="M1023" s="4" t="s">
        <v>41</v>
      </c>
      <c r="N1023" s="4">
        <v>0</v>
      </c>
      <c r="O1023" s="4">
        <v>1539.8125500000001</v>
      </c>
      <c r="P1023" s="4" t="s">
        <v>30</v>
      </c>
      <c r="Q1023" s="4" t="s">
        <v>30</v>
      </c>
      <c r="R1023" s="4">
        <v>7.6860000000000003E-4</v>
      </c>
      <c r="S1023" s="4">
        <v>4.1250000000000002E-3</v>
      </c>
      <c r="T1023" s="4">
        <v>1.86</v>
      </c>
    </row>
    <row r="1024" spans="1:30" hidden="1" outlineLevel="1" collapsed="1" x14ac:dyDescent="0.2">
      <c r="A1024" t="s">
        <v>41</v>
      </c>
      <c r="B1024" s="4" t="s">
        <v>30</v>
      </c>
      <c r="C1024" s="4" t="s">
        <v>2272</v>
      </c>
      <c r="D1024" s="4" t="s">
        <v>41</v>
      </c>
      <c r="E1024" s="4">
        <v>4.0692100000000002E-2</v>
      </c>
      <c r="F1024" s="4">
        <v>1.57544E-3</v>
      </c>
      <c r="G1024" s="4">
        <v>1</v>
      </c>
      <c r="H1024" s="4">
        <v>1</v>
      </c>
      <c r="I1024" s="4">
        <v>1</v>
      </c>
      <c r="J1024" s="4">
        <v>1</v>
      </c>
      <c r="K1024" s="4" t="s">
        <v>2256</v>
      </c>
      <c r="L1024" s="4" t="s">
        <v>2273</v>
      </c>
      <c r="M1024" s="4" t="s">
        <v>41</v>
      </c>
      <c r="N1024" s="4">
        <v>0</v>
      </c>
      <c r="O1024" s="4">
        <v>1471.7387100000001</v>
      </c>
      <c r="P1024" s="4" t="s">
        <v>30</v>
      </c>
      <c r="Q1024" s="4" t="s">
        <v>30</v>
      </c>
      <c r="R1024" s="4">
        <v>1.245E-3</v>
      </c>
      <c r="S1024" s="4">
        <v>2.6919999999999999E-2</v>
      </c>
      <c r="T1024" s="4">
        <v>2.2599999999999998</v>
      </c>
    </row>
    <row r="1025" spans="1:30" hidden="1" outlineLevel="1" collapsed="1" x14ac:dyDescent="0.2">
      <c r="A1025" t="s">
        <v>41</v>
      </c>
      <c r="B1025" s="4" t="s">
        <v>30</v>
      </c>
      <c r="C1025" s="4" t="s">
        <v>2274</v>
      </c>
      <c r="D1025" s="4" t="s">
        <v>41</v>
      </c>
      <c r="E1025" s="4">
        <v>1.4021000000000001E-3</v>
      </c>
      <c r="F1025" s="4">
        <v>9.4156000000000003E-4</v>
      </c>
      <c r="G1025" s="4">
        <v>1</v>
      </c>
      <c r="H1025" s="4">
        <v>1</v>
      </c>
      <c r="I1025" s="4">
        <v>1</v>
      </c>
      <c r="J1025" s="4">
        <v>1</v>
      </c>
      <c r="K1025" s="4" t="s">
        <v>2256</v>
      </c>
      <c r="L1025" s="4" t="s">
        <v>2275</v>
      </c>
      <c r="M1025" s="4" t="s">
        <v>41</v>
      </c>
      <c r="N1025" s="4">
        <v>1</v>
      </c>
      <c r="O1025" s="4">
        <v>1312.73317</v>
      </c>
      <c r="P1025" s="4" t="s">
        <v>30</v>
      </c>
      <c r="Q1025" s="4" t="s">
        <v>30</v>
      </c>
      <c r="R1025" s="4">
        <v>7.6860000000000003E-4</v>
      </c>
      <c r="S1025" s="4">
        <v>6.9030000000000003E-4</v>
      </c>
      <c r="T1025" s="4">
        <v>2.66</v>
      </c>
    </row>
    <row r="1026" spans="1:30" x14ac:dyDescent="0.2">
      <c r="A1026" s="3" t="s">
        <v>30</v>
      </c>
      <c r="B1026" s="3" t="s">
        <v>31</v>
      </c>
      <c r="C1026" s="3" t="s">
        <v>2276</v>
      </c>
      <c r="D1026" s="3" t="s">
        <v>2277</v>
      </c>
      <c r="E1026" s="3">
        <v>0</v>
      </c>
      <c r="F1026" s="3">
        <v>16.018999999999998</v>
      </c>
      <c r="G1026" s="3">
        <v>8</v>
      </c>
      <c r="H1026" s="3">
        <v>6</v>
      </c>
      <c r="I1026" s="3">
        <v>6</v>
      </c>
      <c r="J1026" s="3">
        <v>7</v>
      </c>
      <c r="K1026" s="3">
        <v>6</v>
      </c>
      <c r="L1026" s="3">
        <v>1146</v>
      </c>
      <c r="M1026" s="3">
        <v>126.8</v>
      </c>
      <c r="N1026" s="3">
        <v>9.2899999999999991</v>
      </c>
      <c r="O1026" s="3">
        <v>9.81</v>
      </c>
      <c r="P1026" s="3">
        <v>6</v>
      </c>
      <c r="Q1026" s="3" t="s">
        <v>2278</v>
      </c>
      <c r="R1026" s="3" t="s">
        <v>453</v>
      </c>
      <c r="S1026" s="3" t="s">
        <v>36</v>
      </c>
      <c r="T1026" s="3" t="s">
        <v>2279</v>
      </c>
      <c r="U1026" s="3" t="s">
        <v>2280</v>
      </c>
      <c r="V1026" s="3" t="s">
        <v>2276</v>
      </c>
      <c r="W1026" s="3" t="s">
        <v>2281</v>
      </c>
      <c r="X1026" s="3" t="s">
        <v>2282</v>
      </c>
      <c r="Y1026" s="3" t="s">
        <v>41</v>
      </c>
      <c r="Z1026" s="3" t="s">
        <v>41</v>
      </c>
      <c r="AA1026" s="3">
        <v>0</v>
      </c>
      <c r="AB1026" s="3" t="s">
        <v>30</v>
      </c>
      <c r="AC1026" s="3">
        <v>1</v>
      </c>
      <c r="AD1026" s="3" t="s">
        <v>41</v>
      </c>
    </row>
    <row r="1027" spans="1:30" hidden="1" outlineLevel="1" collapsed="1" x14ac:dyDescent="0.2">
      <c r="A1027" t="s">
        <v>41</v>
      </c>
      <c r="B1027" s="2" t="s">
        <v>43</v>
      </c>
      <c r="C1027" s="2" t="s">
        <v>44</v>
      </c>
      <c r="D1027" s="2" t="s">
        <v>29</v>
      </c>
      <c r="E1027" s="2" t="s">
        <v>45</v>
      </c>
      <c r="F1027" s="2" t="s">
        <v>46</v>
      </c>
      <c r="G1027" s="2" t="s">
        <v>28</v>
      </c>
      <c r="H1027" s="2" t="s">
        <v>47</v>
      </c>
      <c r="I1027" s="2" t="s">
        <v>8</v>
      </c>
      <c r="J1027" s="2" t="s">
        <v>9</v>
      </c>
      <c r="K1027" s="2" t="s">
        <v>48</v>
      </c>
      <c r="L1027" s="2" t="s">
        <v>49</v>
      </c>
      <c r="M1027" s="2" t="s">
        <v>50</v>
      </c>
      <c r="N1027" s="2" t="s">
        <v>51</v>
      </c>
      <c r="O1027" s="2" t="s">
        <v>52</v>
      </c>
      <c r="P1027" s="2" t="s">
        <v>27</v>
      </c>
      <c r="Q1027" s="2" t="s">
        <v>53</v>
      </c>
      <c r="R1027" s="2" t="s">
        <v>54</v>
      </c>
      <c r="S1027" s="2" t="s">
        <v>55</v>
      </c>
      <c r="T1027" s="2" t="s">
        <v>56</v>
      </c>
    </row>
    <row r="1028" spans="1:30" hidden="1" outlineLevel="1" collapsed="1" x14ac:dyDescent="0.2">
      <c r="A1028" t="s">
        <v>41</v>
      </c>
      <c r="B1028" s="4" t="s">
        <v>30</v>
      </c>
      <c r="C1028" s="4" t="s">
        <v>2283</v>
      </c>
      <c r="D1028" s="4" t="s">
        <v>41</v>
      </c>
      <c r="E1028" s="4">
        <v>1.0726900000000001E-3</v>
      </c>
      <c r="F1028" s="4">
        <v>9.4156000000000003E-4</v>
      </c>
      <c r="G1028" s="4">
        <v>1</v>
      </c>
      <c r="H1028" s="4">
        <v>1</v>
      </c>
      <c r="I1028" s="4">
        <v>1</v>
      </c>
      <c r="J1028" s="4">
        <v>1</v>
      </c>
      <c r="K1028" s="4" t="s">
        <v>2276</v>
      </c>
      <c r="L1028" s="4" t="s">
        <v>2284</v>
      </c>
      <c r="M1028" s="4" t="s">
        <v>41</v>
      </c>
      <c r="N1028" s="4">
        <v>0</v>
      </c>
      <c r="O1028" s="4">
        <v>1695.7892400000001</v>
      </c>
      <c r="P1028" s="4" t="s">
        <v>30</v>
      </c>
      <c r="Q1028" s="4" t="s">
        <v>30</v>
      </c>
      <c r="R1028" s="4">
        <v>7.6860000000000003E-4</v>
      </c>
      <c r="S1028" s="4">
        <v>5.1599999999999997E-4</v>
      </c>
      <c r="T1028" s="4">
        <v>2.76</v>
      </c>
    </row>
    <row r="1029" spans="1:30" hidden="1" outlineLevel="1" collapsed="1" x14ac:dyDescent="0.2">
      <c r="A1029" t="s">
        <v>41</v>
      </c>
      <c r="B1029" s="4" t="s">
        <v>30</v>
      </c>
      <c r="C1029" s="4" t="s">
        <v>2285</v>
      </c>
      <c r="D1029" s="4" t="s">
        <v>41</v>
      </c>
      <c r="E1029" s="4">
        <v>4.5981299999999998E-3</v>
      </c>
      <c r="F1029" s="4">
        <v>9.4156000000000003E-4</v>
      </c>
      <c r="G1029" s="4">
        <v>1</v>
      </c>
      <c r="H1029" s="4">
        <v>1</v>
      </c>
      <c r="I1029" s="4">
        <v>1</v>
      </c>
      <c r="J1029" s="4">
        <v>2</v>
      </c>
      <c r="K1029" s="4" t="s">
        <v>2276</v>
      </c>
      <c r="L1029" s="4" t="s">
        <v>2286</v>
      </c>
      <c r="M1029" s="4" t="s">
        <v>41</v>
      </c>
      <c r="N1029" s="4">
        <v>0</v>
      </c>
      <c r="O1029" s="4">
        <v>1613.84933</v>
      </c>
      <c r="P1029" s="4" t="s">
        <v>30</v>
      </c>
      <c r="Q1029" s="4" t="s">
        <v>30</v>
      </c>
      <c r="R1029" s="4">
        <v>7.6860000000000003E-4</v>
      </c>
      <c r="S1029" s="4">
        <v>2.5179999999999998E-3</v>
      </c>
      <c r="T1029" s="4">
        <v>2.02</v>
      </c>
    </row>
    <row r="1030" spans="1:30" hidden="1" outlineLevel="1" collapsed="1" x14ac:dyDescent="0.2">
      <c r="A1030" t="s">
        <v>41</v>
      </c>
      <c r="B1030" s="4" t="s">
        <v>30</v>
      </c>
      <c r="C1030" s="4" t="s">
        <v>2287</v>
      </c>
      <c r="D1030" s="4" t="s">
        <v>937</v>
      </c>
      <c r="E1030" s="4">
        <v>7.0130200000000004E-2</v>
      </c>
      <c r="F1030" s="4">
        <v>4.8908199999999997E-3</v>
      </c>
      <c r="G1030" s="4">
        <v>1</v>
      </c>
      <c r="H1030" s="4">
        <v>1</v>
      </c>
      <c r="I1030" s="4">
        <v>1</v>
      </c>
      <c r="J1030" s="4">
        <v>1</v>
      </c>
      <c r="K1030" s="4" t="s">
        <v>2276</v>
      </c>
      <c r="L1030" s="4" t="s">
        <v>2288</v>
      </c>
      <c r="M1030" s="4" t="s">
        <v>41</v>
      </c>
      <c r="N1030" s="4">
        <v>0</v>
      </c>
      <c r="O1030" s="4">
        <v>1491.7107800000001</v>
      </c>
      <c r="P1030" s="4" t="s">
        <v>30</v>
      </c>
      <c r="Q1030" s="4" t="s">
        <v>30</v>
      </c>
      <c r="R1030" s="4">
        <v>3.7160000000000001E-3</v>
      </c>
      <c r="S1030" s="4">
        <v>4.8809999999999999E-2</v>
      </c>
      <c r="T1030" s="4">
        <v>1.56</v>
      </c>
    </row>
    <row r="1031" spans="1:30" hidden="1" outlineLevel="1" collapsed="1" x14ac:dyDescent="0.2">
      <c r="A1031" t="s">
        <v>41</v>
      </c>
      <c r="B1031" s="4" t="s">
        <v>30</v>
      </c>
      <c r="C1031" s="4" t="s">
        <v>2289</v>
      </c>
      <c r="D1031" s="4" t="s">
        <v>41</v>
      </c>
      <c r="E1031" s="4">
        <v>7.1044900000000004E-4</v>
      </c>
      <c r="F1031" s="4">
        <v>9.4156000000000003E-4</v>
      </c>
      <c r="G1031" s="4">
        <v>1</v>
      </c>
      <c r="H1031" s="4">
        <v>1</v>
      </c>
      <c r="I1031" s="4">
        <v>1</v>
      </c>
      <c r="J1031" s="4">
        <v>1</v>
      </c>
      <c r="K1031" s="4" t="s">
        <v>2276</v>
      </c>
      <c r="L1031" s="4" t="s">
        <v>2290</v>
      </c>
      <c r="M1031" s="4" t="s">
        <v>41</v>
      </c>
      <c r="N1031" s="4">
        <v>0</v>
      </c>
      <c r="O1031" s="4">
        <v>1239.59978</v>
      </c>
      <c r="P1031" s="4" t="s">
        <v>30</v>
      </c>
      <c r="Q1031" s="4" t="s">
        <v>30</v>
      </c>
      <c r="R1031" s="4">
        <v>7.6860000000000003E-4</v>
      </c>
      <c r="S1031" s="4">
        <v>3.3060000000000001E-4</v>
      </c>
      <c r="T1031" s="4">
        <v>1.9</v>
      </c>
    </row>
    <row r="1032" spans="1:30" hidden="1" outlineLevel="1" collapsed="1" x14ac:dyDescent="0.2">
      <c r="A1032" t="s">
        <v>41</v>
      </c>
      <c r="B1032" s="4" t="s">
        <v>30</v>
      </c>
      <c r="C1032" s="4" t="s">
        <v>2291</v>
      </c>
      <c r="D1032" s="4" t="s">
        <v>41</v>
      </c>
      <c r="E1032" s="4">
        <v>4.5034400000000002E-2</v>
      </c>
      <c r="F1032" s="4">
        <v>2.21053E-3</v>
      </c>
      <c r="G1032" s="4">
        <v>1</v>
      </c>
      <c r="H1032" s="4">
        <v>1</v>
      </c>
      <c r="I1032" s="4">
        <v>1</v>
      </c>
      <c r="J1032" s="4">
        <v>1</v>
      </c>
      <c r="K1032" s="4" t="s">
        <v>2276</v>
      </c>
      <c r="L1032" s="4" t="s">
        <v>2292</v>
      </c>
      <c r="M1032" s="4" t="s">
        <v>41</v>
      </c>
      <c r="N1032" s="4">
        <v>0</v>
      </c>
      <c r="O1032" s="4">
        <v>2507.2042200000001</v>
      </c>
      <c r="P1032" s="4" t="s">
        <v>30</v>
      </c>
      <c r="Q1032" s="4" t="s">
        <v>30</v>
      </c>
      <c r="R1032" s="4">
        <v>1.714E-3</v>
      </c>
      <c r="S1032" s="4">
        <v>3.006E-2</v>
      </c>
      <c r="T1032" s="4">
        <v>3.14</v>
      </c>
    </row>
    <row r="1033" spans="1:30" hidden="1" outlineLevel="1" collapsed="1" x14ac:dyDescent="0.2">
      <c r="A1033" t="s">
        <v>41</v>
      </c>
      <c r="B1033" s="4" t="s">
        <v>30</v>
      </c>
      <c r="C1033" s="4" t="s">
        <v>2293</v>
      </c>
      <c r="D1033" s="4" t="s">
        <v>41</v>
      </c>
      <c r="E1033" s="4">
        <v>7.3964799999999997E-2</v>
      </c>
      <c r="F1033" s="4">
        <v>4.8908199999999997E-3</v>
      </c>
      <c r="G1033" s="4">
        <v>1</v>
      </c>
      <c r="H1033" s="4">
        <v>1</v>
      </c>
      <c r="I1033" s="4">
        <v>1</v>
      </c>
      <c r="J1033" s="4">
        <v>1</v>
      </c>
      <c r="K1033" s="4" t="s">
        <v>2276</v>
      </c>
      <c r="L1033" s="4" t="s">
        <v>2294</v>
      </c>
      <c r="M1033" s="4" t="s">
        <v>41</v>
      </c>
      <c r="N1033" s="4">
        <v>0</v>
      </c>
      <c r="O1033" s="4">
        <v>1045.5458900000001</v>
      </c>
      <c r="P1033" s="4" t="s">
        <v>30</v>
      </c>
      <c r="Q1033" s="4" t="s">
        <v>30</v>
      </c>
      <c r="R1033" s="4">
        <v>3.7160000000000001E-3</v>
      </c>
      <c r="S1033" s="4">
        <v>5.1799999999999999E-2</v>
      </c>
      <c r="T1033" s="4">
        <v>1.45</v>
      </c>
    </row>
    <row r="1034" spans="1:30" x14ac:dyDescent="0.2">
      <c r="A1034" s="3" t="s">
        <v>30</v>
      </c>
      <c r="B1034" s="3" t="s">
        <v>31</v>
      </c>
      <c r="C1034" s="3" t="s">
        <v>2295</v>
      </c>
      <c r="D1034" s="3" t="s">
        <v>2296</v>
      </c>
      <c r="E1034" s="3">
        <v>0</v>
      </c>
      <c r="F1034" s="3">
        <v>15.763999999999999</v>
      </c>
      <c r="G1034" s="3">
        <v>14</v>
      </c>
      <c r="H1034" s="3">
        <v>8</v>
      </c>
      <c r="I1034" s="3">
        <v>8</v>
      </c>
      <c r="J1034" s="3">
        <v>8</v>
      </c>
      <c r="K1034" s="3">
        <v>8</v>
      </c>
      <c r="L1034" s="3">
        <v>760</v>
      </c>
      <c r="M1034" s="3">
        <v>86</v>
      </c>
      <c r="N1034" s="3">
        <v>9.6</v>
      </c>
      <c r="O1034" s="3">
        <v>7.98</v>
      </c>
      <c r="P1034" s="3">
        <v>8</v>
      </c>
      <c r="Q1034" s="3" t="s">
        <v>2297</v>
      </c>
      <c r="R1034" s="3" t="s">
        <v>35</v>
      </c>
      <c r="S1034" s="3" t="s">
        <v>374</v>
      </c>
      <c r="T1034" s="3" t="s">
        <v>2298</v>
      </c>
      <c r="U1034" s="3" t="s">
        <v>2299</v>
      </c>
      <c r="V1034" s="3" t="s">
        <v>2295</v>
      </c>
      <c r="W1034" s="3" t="s">
        <v>2300</v>
      </c>
      <c r="X1034" s="3" t="s">
        <v>2301</v>
      </c>
      <c r="Y1034" s="3" t="s">
        <v>2302</v>
      </c>
      <c r="Z1034" s="3" t="s">
        <v>41</v>
      </c>
      <c r="AA1034" s="3">
        <v>1</v>
      </c>
      <c r="AB1034" s="3" t="s">
        <v>30</v>
      </c>
      <c r="AC1034" s="3">
        <v>1</v>
      </c>
      <c r="AD1034" s="3" t="s">
        <v>41</v>
      </c>
    </row>
    <row r="1035" spans="1:30" hidden="1" outlineLevel="1" collapsed="1" x14ac:dyDescent="0.2">
      <c r="A1035" t="s">
        <v>41</v>
      </c>
      <c r="B1035" s="2" t="s">
        <v>43</v>
      </c>
      <c r="C1035" s="2" t="s">
        <v>44</v>
      </c>
      <c r="D1035" s="2" t="s">
        <v>29</v>
      </c>
      <c r="E1035" s="2" t="s">
        <v>45</v>
      </c>
      <c r="F1035" s="2" t="s">
        <v>46</v>
      </c>
      <c r="G1035" s="2" t="s">
        <v>28</v>
      </c>
      <c r="H1035" s="2" t="s">
        <v>47</v>
      </c>
      <c r="I1035" s="2" t="s">
        <v>8</v>
      </c>
      <c r="J1035" s="2" t="s">
        <v>9</v>
      </c>
      <c r="K1035" s="2" t="s">
        <v>48</v>
      </c>
      <c r="L1035" s="2" t="s">
        <v>49</v>
      </c>
      <c r="M1035" s="2" t="s">
        <v>50</v>
      </c>
      <c r="N1035" s="2" t="s">
        <v>51</v>
      </c>
      <c r="O1035" s="2" t="s">
        <v>52</v>
      </c>
      <c r="P1035" s="2" t="s">
        <v>27</v>
      </c>
      <c r="Q1035" s="2" t="s">
        <v>53</v>
      </c>
      <c r="R1035" s="2" t="s">
        <v>54</v>
      </c>
      <c r="S1035" s="2" t="s">
        <v>55</v>
      </c>
      <c r="T1035" s="2" t="s">
        <v>56</v>
      </c>
    </row>
    <row r="1036" spans="1:30" hidden="1" outlineLevel="1" collapsed="1" x14ac:dyDescent="0.2">
      <c r="A1036" t="s">
        <v>41</v>
      </c>
      <c r="B1036" s="4" t="s">
        <v>30</v>
      </c>
      <c r="C1036" s="4" t="s">
        <v>2303</v>
      </c>
      <c r="D1036" s="4" t="s">
        <v>41</v>
      </c>
      <c r="E1036" s="4">
        <v>0.11119800000000001</v>
      </c>
      <c r="F1036" s="4">
        <v>9.1506199999999999E-3</v>
      </c>
      <c r="G1036" s="4">
        <v>1</v>
      </c>
      <c r="H1036" s="4">
        <v>1</v>
      </c>
      <c r="I1036" s="4">
        <v>1</v>
      </c>
      <c r="J1036" s="4">
        <v>1</v>
      </c>
      <c r="K1036" s="4" t="s">
        <v>2295</v>
      </c>
      <c r="L1036" s="4" t="s">
        <v>2304</v>
      </c>
      <c r="M1036" s="4" t="s">
        <v>41</v>
      </c>
      <c r="N1036" s="4">
        <v>2</v>
      </c>
      <c r="O1036" s="4">
        <v>1489.86967</v>
      </c>
      <c r="P1036" s="4" t="s">
        <v>30</v>
      </c>
      <c r="Q1036" s="4" t="s">
        <v>30</v>
      </c>
      <c r="R1036" s="4">
        <v>6.8910000000000004E-3</v>
      </c>
      <c r="S1036" s="4">
        <v>8.0890000000000004E-2</v>
      </c>
      <c r="T1036" s="4">
        <v>1.03</v>
      </c>
    </row>
    <row r="1037" spans="1:30" hidden="1" outlineLevel="1" collapsed="1" x14ac:dyDescent="0.2">
      <c r="A1037" t="s">
        <v>41</v>
      </c>
      <c r="B1037" s="4" t="s">
        <v>30</v>
      </c>
      <c r="C1037" s="4" t="s">
        <v>2305</v>
      </c>
      <c r="D1037" s="4" t="s">
        <v>41</v>
      </c>
      <c r="E1037" s="4">
        <v>9.0678200000000007E-3</v>
      </c>
      <c r="F1037" s="4">
        <v>9.4156000000000003E-4</v>
      </c>
      <c r="G1037" s="4">
        <v>1</v>
      </c>
      <c r="H1037" s="4">
        <v>1</v>
      </c>
      <c r="I1037" s="4">
        <v>1</v>
      </c>
      <c r="J1037" s="4">
        <v>1</v>
      </c>
      <c r="K1037" s="4" t="s">
        <v>2295</v>
      </c>
      <c r="L1037" s="4" t="s">
        <v>2306</v>
      </c>
      <c r="M1037" s="4" t="s">
        <v>41</v>
      </c>
      <c r="N1037" s="4">
        <v>0</v>
      </c>
      <c r="O1037" s="4">
        <v>1665.7674500000001</v>
      </c>
      <c r="P1037" s="4" t="s">
        <v>30</v>
      </c>
      <c r="Q1037" s="4" t="s">
        <v>30</v>
      </c>
      <c r="R1037" s="4">
        <v>7.6860000000000003E-4</v>
      </c>
      <c r="S1037" s="4">
        <v>5.2729999999999999E-3</v>
      </c>
      <c r="T1037" s="4">
        <v>1.62</v>
      </c>
    </row>
    <row r="1038" spans="1:30" hidden="1" outlineLevel="1" collapsed="1" x14ac:dyDescent="0.2">
      <c r="A1038" t="s">
        <v>41</v>
      </c>
      <c r="B1038" s="4" t="s">
        <v>30</v>
      </c>
      <c r="C1038" s="4" t="s">
        <v>2307</v>
      </c>
      <c r="D1038" s="4" t="s">
        <v>249</v>
      </c>
      <c r="E1038" s="4">
        <v>5.66189E-2</v>
      </c>
      <c r="F1038" s="4">
        <v>3.95853E-3</v>
      </c>
      <c r="G1038" s="4">
        <v>1</v>
      </c>
      <c r="H1038" s="4">
        <v>1</v>
      </c>
      <c r="I1038" s="4">
        <v>1</v>
      </c>
      <c r="J1038" s="4">
        <v>1</v>
      </c>
      <c r="K1038" s="4" t="s">
        <v>2295</v>
      </c>
      <c r="L1038" s="4" t="s">
        <v>2308</v>
      </c>
      <c r="M1038" s="4" t="s">
        <v>41</v>
      </c>
      <c r="N1038" s="4">
        <v>1</v>
      </c>
      <c r="O1038" s="4">
        <v>1527.77781</v>
      </c>
      <c r="P1038" s="4" t="s">
        <v>30</v>
      </c>
      <c r="Q1038" s="4" t="s">
        <v>30</v>
      </c>
      <c r="R1038" s="4">
        <v>3.026E-3</v>
      </c>
      <c r="S1038" s="4">
        <v>3.8690000000000002E-2</v>
      </c>
      <c r="T1038" s="4">
        <v>1.44</v>
      </c>
    </row>
    <row r="1039" spans="1:30" hidden="1" outlineLevel="1" collapsed="1" x14ac:dyDescent="0.2">
      <c r="A1039" t="s">
        <v>41</v>
      </c>
      <c r="B1039" s="4" t="s">
        <v>30</v>
      </c>
      <c r="C1039" s="4" t="s">
        <v>2309</v>
      </c>
      <c r="D1039" s="4" t="s">
        <v>41</v>
      </c>
      <c r="E1039" s="4">
        <v>9.6327300000000005E-2</v>
      </c>
      <c r="F1039" s="4">
        <v>8.4442000000000007E-3</v>
      </c>
      <c r="G1039" s="4">
        <v>1</v>
      </c>
      <c r="H1039" s="4">
        <v>1</v>
      </c>
      <c r="I1039" s="4">
        <v>1</v>
      </c>
      <c r="J1039" s="4">
        <v>1</v>
      </c>
      <c r="K1039" s="4" t="s">
        <v>2295</v>
      </c>
      <c r="L1039" s="4" t="s">
        <v>2310</v>
      </c>
      <c r="M1039" s="4" t="s">
        <v>41</v>
      </c>
      <c r="N1039" s="4">
        <v>2</v>
      </c>
      <c r="O1039" s="4">
        <v>1744.9439500000001</v>
      </c>
      <c r="P1039" s="4" t="s">
        <v>30</v>
      </c>
      <c r="Q1039" s="4" t="s">
        <v>30</v>
      </c>
      <c r="R1039" s="4">
        <v>6.3559999999999997E-3</v>
      </c>
      <c r="S1039" s="4">
        <v>6.9260000000000002E-2</v>
      </c>
      <c r="T1039" s="4">
        <v>2.23</v>
      </c>
    </row>
    <row r="1040" spans="1:30" hidden="1" outlineLevel="1" collapsed="1" x14ac:dyDescent="0.2">
      <c r="A1040" t="s">
        <v>41</v>
      </c>
      <c r="B1040" s="4" t="s">
        <v>30</v>
      </c>
      <c r="C1040" s="4" t="s">
        <v>2311</v>
      </c>
      <c r="D1040" s="4" t="s">
        <v>41</v>
      </c>
      <c r="E1040" s="4">
        <v>3.9874300000000001E-2</v>
      </c>
      <c r="F1040" s="4">
        <v>1.57544E-3</v>
      </c>
      <c r="G1040" s="4">
        <v>1</v>
      </c>
      <c r="H1040" s="4">
        <v>1</v>
      </c>
      <c r="I1040" s="4">
        <v>1</v>
      </c>
      <c r="J1040" s="4">
        <v>1</v>
      </c>
      <c r="K1040" s="4" t="s">
        <v>2295</v>
      </c>
      <c r="L1040" s="4" t="s">
        <v>2312</v>
      </c>
      <c r="M1040" s="4" t="s">
        <v>41</v>
      </c>
      <c r="N1040" s="4">
        <v>2</v>
      </c>
      <c r="O1040" s="4">
        <v>1288.7120399999999</v>
      </c>
      <c r="P1040" s="4" t="s">
        <v>30</v>
      </c>
      <c r="Q1040" s="4" t="s">
        <v>30</v>
      </c>
      <c r="R1040" s="4">
        <v>1.245E-3</v>
      </c>
      <c r="S1040" s="4">
        <v>2.6339999999999999E-2</v>
      </c>
      <c r="T1040" s="4">
        <v>1.55</v>
      </c>
    </row>
    <row r="1041" spans="1:30" hidden="1" outlineLevel="1" collapsed="1" x14ac:dyDescent="0.2">
      <c r="A1041" t="s">
        <v>41</v>
      </c>
      <c r="B1041" s="4" t="s">
        <v>30</v>
      </c>
      <c r="C1041" s="4" t="s">
        <v>2313</v>
      </c>
      <c r="D1041" s="4" t="s">
        <v>2314</v>
      </c>
      <c r="E1041" s="4">
        <v>6.7060499999999999E-3</v>
      </c>
      <c r="F1041" s="4">
        <v>9.4156000000000003E-4</v>
      </c>
      <c r="G1041" s="4">
        <v>1</v>
      </c>
      <c r="H1041" s="4">
        <v>1</v>
      </c>
      <c r="I1041" s="4">
        <v>1</v>
      </c>
      <c r="J1041" s="4">
        <v>1</v>
      </c>
      <c r="K1041" s="4" t="s">
        <v>2295</v>
      </c>
      <c r="L1041" s="4" t="s">
        <v>2315</v>
      </c>
      <c r="M1041" s="4" t="s">
        <v>41</v>
      </c>
      <c r="N1041" s="4">
        <v>0</v>
      </c>
      <c r="O1041" s="4">
        <v>2396.9816700000001</v>
      </c>
      <c r="P1041" s="4" t="s">
        <v>30</v>
      </c>
      <c r="Q1041" s="4" t="s">
        <v>30</v>
      </c>
      <c r="R1041" s="4">
        <v>7.6860000000000003E-4</v>
      </c>
      <c r="S1041" s="4">
        <v>3.7759999999999998E-3</v>
      </c>
      <c r="T1041" s="4">
        <v>2.34</v>
      </c>
    </row>
    <row r="1042" spans="1:30" hidden="1" outlineLevel="1" collapsed="1" x14ac:dyDescent="0.2">
      <c r="A1042" t="s">
        <v>41</v>
      </c>
      <c r="B1042" s="4" t="s">
        <v>30</v>
      </c>
      <c r="C1042" s="4" t="s">
        <v>2316</v>
      </c>
      <c r="D1042" s="4" t="s">
        <v>41</v>
      </c>
      <c r="E1042" s="4">
        <v>2.98387E-3</v>
      </c>
      <c r="F1042" s="4">
        <v>9.4156000000000003E-4</v>
      </c>
      <c r="G1042" s="4">
        <v>1</v>
      </c>
      <c r="H1042" s="4">
        <v>1</v>
      </c>
      <c r="I1042" s="4">
        <v>1</v>
      </c>
      <c r="J1042" s="4">
        <v>1</v>
      </c>
      <c r="K1042" s="4" t="s">
        <v>2295</v>
      </c>
      <c r="L1042" s="4" t="s">
        <v>2317</v>
      </c>
      <c r="M1042" s="4" t="s">
        <v>41</v>
      </c>
      <c r="N1042" s="4">
        <v>1</v>
      </c>
      <c r="O1042" s="4">
        <v>1852.8824199999999</v>
      </c>
      <c r="P1042" s="4" t="s">
        <v>30</v>
      </c>
      <c r="Q1042" s="4" t="s">
        <v>30</v>
      </c>
      <c r="R1042" s="4">
        <v>7.6860000000000003E-4</v>
      </c>
      <c r="S1042" s="4">
        <v>1.5690000000000001E-3</v>
      </c>
      <c r="T1042" s="4">
        <v>1.62</v>
      </c>
    </row>
    <row r="1043" spans="1:30" hidden="1" outlineLevel="1" collapsed="1" x14ac:dyDescent="0.2">
      <c r="A1043" t="s">
        <v>41</v>
      </c>
      <c r="B1043" s="4" t="s">
        <v>30</v>
      </c>
      <c r="C1043" s="4" t="s">
        <v>2318</v>
      </c>
      <c r="D1043" s="4" t="s">
        <v>41</v>
      </c>
      <c r="E1043" s="4">
        <v>1.8966499999999999E-3</v>
      </c>
      <c r="F1043" s="4">
        <v>9.4156000000000003E-4</v>
      </c>
      <c r="G1043" s="4">
        <v>1</v>
      </c>
      <c r="H1043" s="4">
        <v>1</v>
      </c>
      <c r="I1043" s="4">
        <v>1</v>
      </c>
      <c r="J1043" s="4">
        <v>1</v>
      </c>
      <c r="K1043" s="4" t="s">
        <v>2295</v>
      </c>
      <c r="L1043" s="4" t="s">
        <v>2319</v>
      </c>
      <c r="M1043" s="4" t="s">
        <v>41</v>
      </c>
      <c r="N1043" s="4">
        <v>0</v>
      </c>
      <c r="O1043" s="4">
        <v>1212.6470400000001</v>
      </c>
      <c r="P1043" s="4" t="s">
        <v>30</v>
      </c>
      <c r="Q1043" s="4" t="s">
        <v>30</v>
      </c>
      <c r="R1043" s="4">
        <v>7.6860000000000003E-4</v>
      </c>
      <c r="S1043" s="4">
        <v>9.6469999999999998E-4</v>
      </c>
      <c r="T1043" s="4">
        <v>1.79</v>
      </c>
    </row>
    <row r="1044" spans="1:30" x14ac:dyDescent="0.2">
      <c r="A1044" s="3" t="s">
        <v>30</v>
      </c>
      <c r="B1044" s="3" t="s">
        <v>31</v>
      </c>
      <c r="C1044" s="3" t="s">
        <v>2320</v>
      </c>
      <c r="D1044" s="3" t="s">
        <v>2321</v>
      </c>
      <c r="E1044" s="3">
        <v>0</v>
      </c>
      <c r="F1044" s="3">
        <v>15.340999999999999</v>
      </c>
      <c r="G1044" s="3">
        <v>17</v>
      </c>
      <c r="H1044" s="3">
        <v>4</v>
      </c>
      <c r="I1044" s="3">
        <v>4</v>
      </c>
      <c r="J1044" s="3">
        <v>9</v>
      </c>
      <c r="K1044" s="3">
        <v>4</v>
      </c>
      <c r="L1044" s="3">
        <v>327</v>
      </c>
      <c r="M1044" s="3">
        <v>34.4</v>
      </c>
      <c r="N1044" s="3">
        <v>10.24</v>
      </c>
      <c r="O1044" s="3">
        <v>17.54</v>
      </c>
      <c r="P1044" s="3">
        <v>4</v>
      </c>
      <c r="Q1044" s="3" t="s">
        <v>1512</v>
      </c>
      <c r="R1044" s="3" t="s">
        <v>35</v>
      </c>
      <c r="S1044" s="3" t="s">
        <v>1062</v>
      </c>
      <c r="T1044" s="3" t="s">
        <v>2322</v>
      </c>
      <c r="U1044" s="3" t="s">
        <v>2323</v>
      </c>
      <c r="V1044" s="3" t="s">
        <v>2320</v>
      </c>
      <c r="W1044" s="3" t="s">
        <v>2324</v>
      </c>
      <c r="X1044" s="3" t="s">
        <v>2325</v>
      </c>
      <c r="Y1044" s="3" t="s">
        <v>1771</v>
      </c>
      <c r="Z1044" s="3" t="s">
        <v>41</v>
      </c>
      <c r="AA1044" s="3">
        <v>1</v>
      </c>
      <c r="AB1044" s="3" t="s">
        <v>30</v>
      </c>
      <c r="AC1044" s="3">
        <v>1</v>
      </c>
      <c r="AD1044" s="3" t="s">
        <v>41</v>
      </c>
    </row>
    <row r="1045" spans="1:30" hidden="1" outlineLevel="1" collapsed="1" x14ac:dyDescent="0.2">
      <c r="A1045" t="s">
        <v>41</v>
      </c>
      <c r="B1045" s="2" t="s">
        <v>43</v>
      </c>
      <c r="C1045" s="2" t="s">
        <v>44</v>
      </c>
      <c r="D1045" s="2" t="s">
        <v>29</v>
      </c>
      <c r="E1045" s="2" t="s">
        <v>45</v>
      </c>
      <c r="F1045" s="2" t="s">
        <v>46</v>
      </c>
      <c r="G1045" s="2" t="s">
        <v>28</v>
      </c>
      <c r="H1045" s="2" t="s">
        <v>47</v>
      </c>
      <c r="I1045" s="2" t="s">
        <v>8</v>
      </c>
      <c r="J1045" s="2" t="s">
        <v>9</v>
      </c>
      <c r="K1045" s="2" t="s">
        <v>48</v>
      </c>
      <c r="L1045" s="2" t="s">
        <v>49</v>
      </c>
      <c r="M1045" s="2" t="s">
        <v>50</v>
      </c>
      <c r="N1045" s="2" t="s">
        <v>51</v>
      </c>
      <c r="O1045" s="2" t="s">
        <v>52</v>
      </c>
      <c r="P1045" s="2" t="s">
        <v>27</v>
      </c>
      <c r="Q1045" s="2" t="s">
        <v>53</v>
      </c>
      <c r="R1045" s="2" t="s">
        <v>54</v>
      </c>
      <c r="S1045" s="2" t="s">
        <v>55</v>
      </c>
      <c r="T1045" s="2" t="s">
        <v>56</v>
      </c>
    </row>
    <row r="1046" spans="1:30" hidden="1" outlineLevel="1" collapsed="1" x14ac:dyDescent="0.2">
      <c r="A1046" t="s">
        <v>41</v>
      </c>
      <c r="B1046" s="4" t="s">
        <v>30</v>
      </c>
      <c r="C1046" s="4" t="s">
        <v>2326</v>
      </c>
      <c r="D1046" s="4" t="s">
        <v>1013</v>
      </c>
      <c r="E1046" s="4">
        <v>3.2756199999999999E-2</v>
      </c>
      <c r="F1046" s="4">
        <v>1.57544E-3</v>
      </c>
      <c r="G1046" s="4">
        <v>1</v>
      </c>
      <c r="H1046" s="4">
        <v>1</v>
      </c>
      <c r="I1046" s="4">
        <v>1</v>
      </c>
      <c r="J1046" s="4">
        <v>1</v>
      </c>
      <c r="K1046" s="4" t="s">
        <v>2320</v>
      </c>
      <c r="L1046" s="4" t="s">
        <v>2327</v>
      </c>
      <c r="M1046" s="4" t="s">
        <v>41</v>
      </c>
      <c r="N1046" s="4">
        <v>0</v>
      </c>
      <c r="O1046" s="4">
        <v>955.47780999999998</v>
      </c>
      <c r="P1046" s="4" t="s">
        <v>30</v>
      </c>
      <c r="Q1046" s="4" t="s">
        <v>30</v>
      </c>
      <c r="R1046" s="4">
        <v>1.245E-3</v>
      </c>
      <c r="S1046" s="4">
        <v>2.121E-2</v>
      </c>
      <c r="T1046" s="4">
        <v>1.1599999999999999</v>
      </c>
    </row>
    <row r="1047" spans="1:30" hidden="1" outlineLevel="1" collapsed="1" x14ac:dyDescent="0.2">
      <c r="A1047" t="s">
        <v>41</v>
      </c>
      <c r="B1047" s="4" t="s">
        <v>30</v>
      </c>
      <c r="C1047" s="4" t="s">
        <v>2328</v>
      </c>
      <c r="D1047" s="4" t="s">
        <v>41</v>
      </c>
      <c r="E1047" s="4">
        <v>1.2330699999999999E-4</v>
      </c>
      <c r="F1047" s="4">
        <v>9.4156000000000003E-4</v>
      </c>
      <c r="G1047" s="4">
        <v>1</v>
      </c>
      <c r="H1047" s="4">
        <v>1</v>
      </c>
      <c r="I1047" s="4">
        <v>1</v>
      </c>
      <c r="J1047" s="4">
        <v>1</v>
      </c>
      <c r="K1047" s="4" t="s">
        <v>2320</v>
      </c>
      <c r="L1047" s="4" t="s">
        <v>2329</v>
      </c>
      <c r="M1047" s="4" t="s">
        <v>41</v>
      </c>
      <c r="N1047" s="4">
        <v>0</v>
      </c>
      <c r="O1047" s="4">
        <v>1728.9530600000001</v>
      </c>
      <c r="P1047" s="4" t="s">
        <v>30</v>
      </c>
      <c r="Q1047" s="4" t="s">
        <v>30</v>
      </c>
      <c r="R1047" s="4">
        <v>7.6860000000000003E-4</v>
      </c>
      <c r="S1047" s="4">
        <v>4.9429999999999999E-5</v>
      </c>
      <c r="T1047" s="4">
        <v>3.82</v>
      </c>
    </row>
    <row r="1048" spans="1:30" hidden="1" outlineLevel="1" collapsed="1" x14ac:dyDescent="0.2">
      <c r="A1048" t="s">
        <v>41</v>
      </c>
      <c r="B1048" s="4" t="s">
        <v>30</v>
      </c>
      <c r="C1048" s="4" t="s">
        <v>2330</v>
      </c>
      <c r="D1048" s="4" t="s">
        <v>41</v>
      </c>
      <c r="E1048" s="4">
        <v>5.1094599999999997E-4</v>
      </c>
      <c r="F1048" s="4">
        <v>9.4156000000000003E-4</v>
      </c>
      <c r="G1048" s="4">
        <v>1</v>
      </c>
      <c r="H1048" s="4">
        <v>1</v>
      </c>
      <c r="I1048" s="4">
        <v>1</v>
      </c>
      <c r="J1048" s="4">
        <v>6</v>
      </c>
      <c r="K1048" s="4" t="s">
        <v>2320</v>
      </c>
      <c r="L1048" s="4" t="s">
        <v>2331</v>
      </c>
      <c r="M1048" s="4" t="s">
        <v>41</v>
      </c>
      <c r="N1048" s="4">
        <v>2</v>
      </c>
      <c r="O1048" s="4">
        <v>2259.1503200000002</v>
      </c>
      <c r="P1048" s="4" t="s">
        <v>30</v>
      </c>
      <c r="Q1048" s="4" t="s">
        <v>30</v>
      </c>
      <c r="R1048" s="4">
        <v>7.6860000000000003E-4</v>
      </c>
      <c r="S1048" s="4">
        <v>2.321E-4</v>
      </c>
      <c r="T1048" s="4">
        <v>2.4</v>
      </c>
    </row>
    <row r="1049" spans="1:30" hidden="1" outlineLevel="1" collapsed="1" x14ac:dyDescent="0.2">
      <c r="A1049" t="s">
        <v>41</v>
      </c>
      <c r="B1049" s="4" t="s">
        <v>30</v>
      </c>
      <c r="C1049" s="4" t="s">
        <v>2332</v>
      </c>
      <c r="D1049" s="4" t="s">
        <v>41</v>
      </c>
      <c r="E1049" s="4">
        <v>5.9837300000000003E-4</v>
      </c>
      <c r="F1049" s="4">
        <v>9.4156000000000003E-4</v>
      </c>
      <c r="G1049" s="4">
        <v>1</v>
      </c>
      <c r="H1049" s="4">
        <v>1</v>
      </c>
      <c r="I1049" s="4">
        <v>1</v>
      </c>
      <c r="J1049" s="4">
        <v>1</v>
      </c>
      <c r="K1049" s="4" t="s">
        <v>2320</v>
      </c>
      <c r="L1049" s="4" t="s">
        <v>2333</v>
      </c>
      <c r="M1049" s="4" t="s">
        <v>41</v>
      </c>
      <c r="N1049" s="4">
        <v>1</v>
      </c>
      <c r="O1049" s="4">
        <v>1437.6790900000001</v>
      </c>
      <c r="P1049" s="4" t="s">
        <v>30</v>
      </c>
      <c r="Q1049" s="4" t="s">
        <v>30</v>
      </c>
      <c r="R1049" s="4">
        <v>7.6860000000000003E-4</v>
      </c>
      <c r="S1049" s="4">
        <v>2.7579999999999998E-4</v>
      </c>
      <c r="T1049" s="4">
        <v>3.08</v>
      </c>
    </row>
    <row r="1050" spans="1:30" x14ac:dyDescent="0.2">
      <c r="A1050" s="3" t="s">
        <v>30</v>
      </c>
      <c r="B1050" s="3" t="s">
        <v>31</v>
      </c>
      <c r="C1050" s="3" t="s">
        <v>2334</v>
      </c>
      <c r="D1050" s="3" t="s">
        <v>2335</v>
      </c>
      <c r="E1050" s="3">
        <v>0</v>
      </c>
      <c r="F1050" s="3">
        <v>15.035</v>
      </c>
      <c r="G1050" s="3">
        <v>20</v>
      </c>
      <c r="H1050" s="3">
        <v>6</v>
      </c>
      <c r="I1050" s="3">
        <v>6</v>
      </c>
      <c r="J1050" s="3">
        <v>7</v>
      </c>
      <c r="K1050" s="3">
        <v>6</v>
      </c>
      <c r="L1050" s="3">
        <v>196</v>
      </c>
      <c r="M1050" s="3">
        <v>22.3</v>
      </c>
      <c r="N1050" s="3">
        <v>5.43</v>
      </c>
      <c r="O1050" s="3">
        <v>7.82</v>
      </c>
      <c r="P1050" s="3">
        <v>6</v>
      </c>
      <c r="Q1050" s="3" t="s">
        <v>1669</v>
      </c>
      <c r="R1050" s="3" t="s">
        <v>35</v>
      </c>
      <c r="S1050" s="3" t="s">
        <v>36</v>
      </c>
      <c r="T1050" s="3" t="s">
        <v>2336</v>
      </c>
      <c r="U1050" s="3" t="s">
        <v>2337</v>
      </c>
      <c r="V1050" s="3" t="s">
        <v>2334</v>
      </c>
      <c r="W1050" s="3" t="s">
        <v>2338</v>
      </c>
      <c r="X1050" s="3" t="s">
        <v>2339</v>
      </c>
      <c r="Y1050" s="3" t="s">
        <v>379</v>
      </c>
      <c r="Z1050" s="3" t="s">
        <v>41</v>
      </c>
      <c r="AA1050" s="3">
        <v>2</v>
      </c>
      <c r="AB1050" s="3" t="s">
        <v>30</v>
      </c>
      <c r="AC1050" s="3">
        <v>1</v>
      </c>
      <c r="AD1050" s="3" t="s">
        <v>41</v>
      </c>
    </row>
    <row r="1051" spans="1:30" hidden="1" outlineLevel="1" collapsed="1" x14ac:dyDescent="0.2">
      <c r="A1051" t="s">
        <v>41</v>
      </c>
      <c r="B1051" s="2" t="s">
        <v>43</v>
      </c>
      <c r="C1051" s="2" t="s">
        <v>44</v>
      </c>
      <c r="D1051" s="2" t="s">
        <v>29</v>
      </c>
      <c r="E1051" s="2" t="s">
        <v>45</v>
      </c>
      <c r="F1051" s="2" t="s">
        <v>46</v>
      </c>
      <c r="G1051" s="2" t="s">
        <v>28</v>
      </c>
      <c r="H1051" s="2" t="s">
        <v>47</v>
      </c>
      <c r="I1051" s="2" t="s">
        <v>8</v>
      </c>
      <c r="J1051" s="2" t="s">
        <v>9</v>
      </c>
      <c r="K1051" s="2" t="s">
        <v>48</v>
      </c>
      <c r="L1051" s="2" t="s">
        <v>49</v>
      </c>
      <c r="M1051" s="2" t="s">
        <v>50</v>
      </c>
      <c r="N1051" s="2" t="s">
        <v>51</v>
      </c>
      <c r="O1051" s="2" t="s">
        <v>52</v>
      </c>
      <c r="P1051" s="2" t="s">
        <v>27</v>
      </c>
      <c r="Q1051" s="2" t="s">
        <v>53</v>
      </c>
      <c r="R1051" s="2" t="s">
        <v>54</v>
      </c>
      <c r="S1051" s="2" t="s">
        <v>55</v>
      </c>
      <c r="T1051" s="2" t="s">
        <v>56</v>
      </c>
    </row>
    <row r="1052" spans="1:30" hidden="1" outlineLevel="1" collapsed="1" x14ac:dyDescent="0.2">
      <c r="A1052" t="s">
        <v>41</v>
      </c>
      <c r="B1052" s="4" t="s">
        <v>30</v>
      </c>
      <c r="C1052" s="4" t="s">
        <v>2340</v>
      </c>
      <c r="D1052" s="4" t="s">
        <v>41</v>
      </c>
      <c r="E1052" s="4">
        <v>1.64197E-3</v>
      </c>
      <c r="F1052" s="4">
        <v>9.4156000000000003E-4</v>
      </c>
      <c r="G1052" s="4">
        <v>1</v>
      </c>
      <c r="H1052" s="4">
        <v>1</v>
      </c>
      <c r="I1052" s="4">
        <v>1</v>
      </c>
      <c r="J1052" s="4">
        <v>2</v>
      </c>
      <c r="K1052" s="4" t="s">
        <v>2334</v>
      </c>
      <c r="L1052" s="4" t="s">
        <v>2341</v>
      </c>
      <c r="M1052" s="4" t="s">
        <v>41</v>
      </c>
      <c r="N1052" s="4">
        <v>0</v>
      </c>
      <c r="O1052" s="4">
        <v>1260.6470400000001</v>
      </c>
      <c r="P1052" s="4" t="s">
        <v>30</v>
      </c>
      <c r="Q1052" s="4" t="s">
        <v>30</v>
      </c>
      <c r="R1052" s="4">
        <v>7.6860000000000003E-4</v>
      </c>
      <c r="S1052" s="4">
        <v>8.1950000000000002E-4</v>
      </c>
      <c r="T1052" s="4">
        <v>1.99</v>
      </c>
    </row>
    <row r="1053" spans="1:30" hidden="1" outlineLevel="1" collapsed="1" x14ac:dyDescent="0.2">
      <c r="A1053" t="s">
        <v>41</v>
      </c>
      <c r="B1053" s="4" t="s">
        <v>30</v>
      </c>
      <c r="C1053" s="4" t="s">
        <v>2342</v>
      </c>
      <c r="D1053" s="4" t="s">
        <v>41</v>
      </c>
      <c r="E1053" s="4">
        <v>3.1093399999999999E-3</v>
      </c>
      <c r="F1053" s="4">
        <v>9.4156000000000003E-4</v>
      </c>
      <c r="G1053" s="4">
        <v>1</v>
      </c>
      <c r="H1053" s="4">
        <v>1</v>
      </c>
      <c r="I1053" s="4">
        <v>1</v>
      </c>
      <c r="J1053" s="4">
        <v>1</v>
      </c>
      <c r="K1053" s="4" t="s">
        <v>2334</v>
      </c>
      <c r="L1053" s="4" t="s">
        <v>2343</v>
      </c>
      <c r="M1053" s="4" t="s">
        <v>41</v>
      </c>
      <c r="N1053" s="4">
        <v>1</v>
      </c>
      <c r="O1053" s="4">
        <v>1781.8816899999999</v>
      </c>
      <c r="P1053" s="4" t="s">
        <v>30</v>
      </c>
      <c r="Q1053" s="4" t="s">
        <v>30</v>
      </c>
      <c r="R1053" s="4">
        <v>7.6860000000000003E-4</v>
      </c>
      <c r="S1053" s="4">
        <v>1.6490000000000001E-3</v>
      </c>
      <c r="T1053" s="4">
        <v>2.16</v>
      </c>
    </row>
    <row r="1054" spans="1:30" hidden="1" outlineLevel="1" collapsed="1" x14ac:dyDescent="0.2">
      <c r="A1054" t="s">
        <v>41</v>
      </c>
      <c r="B1054" s="4" t="s">
        <v>30</v>
      </c>
      <c r="C1054" s="4" t="s">
        <v>2344</v>
      </c>
      <c r="D1054" s="4" t="s">
        <v>41</v>
      </c>
      <c r="E1054" s="4">
        <v>1.57909E-2</v>
      </c>
      <c r="F1054" s="4">
        <v>9.4156000000000003E-4</v>
      </c>
      <c r="G1054" s="4">
        <v>1</v>
      </c>
      <c r="H1054" s="4">
        <v>1</v>
      </c>
      <c r="I1054" s="4">
        <v>1</v>
      </c>
      <c r="J1054" s="4">
        <v>1</v>
      </c>
      <c r="K1054" s="4" t="s">
        <v>2334</v>
      </c>
      <c r="L1054" s="4" t="s">
        <v>2345</v>
      </c>
      <c r="M1054" s="4" t="s">
        <v>41</v>
      </c>
      <c r="N1054" s="4">
        <v>2</v>
      </c>
      <c r="O1054" s="4">
        <v>1944.9450200000001</v>
      </c>
      <c r="P1054" s="4" t="s">
        <v>30</v>
      </c>
      <c r="Q1054" s="4" t="s">
        <v>30</v>
      </c>
      <c r="R1054" s="4">
        <v>7.6860000000000003E-4</v>
      </c>
      <c r="S1054" s="4">
        <v>9.5779999999999997E-3</v>
      </c>
      <c r="T1054" s="4">
        <v>2.0699999999999998</v>
      </c>
    </row>
    <row r="1055" spans="1:30" hidden="1" outlineLevel="1" collapsed="1" x14ac:dyDescent="0.2">
      <c r="A1055" t="s">
        <v>41</v>
      </c>
      <c r="B1055" s="4" t="s">
        <v>30</v>
      </c>
      <c r="C1055" s="4" t="s">
        <v>2346</v>
      </c>
      <c r="D1055" s="4" t="s">
        <v>41</v>
      </c>
      <c r="E1055" s="4">
        <v>5.8865499999999999E-3</v>
      </c>
      <c r="F1055" s="4">
        <v>9.4156000000000003E-4</v>
      </c>
      <c r="G1055" s="4">
        <v>1</v>
      </c>
      <c r="H1055" s="4">
        <v>1</v>
      </c>
      <c r="I1055" s="4">
        <v>1</v>
      </c>
      <c r="J1055" s="4">
        <v>1</v>
      </c>
      <c r="K1055" s="4" t="s">
        <v>2334</v>
      </c>
      <c r="L1055" s="4" t="s">
        <v>2347</v>
      </c>
      <c r="M1055" s="4" t="s">
        <v>41</v>
      </c>
      <c r="N1055" s="4">
        <v>0</v>
      </c>
      <c r="O1055" s="4">
        <v>851.46213999999998</v>
      </c>
      <c r="P1055" s="4" t="s">
        <v>30</v>
      </c>
      <c r="Q1055" s="4" t="s">
        <v>30</v>
      </c>
      <c r="R1055" s="4">
        <v>7.6860000000000003E-4</v>
      </c>
      <c r="S1055" s="4">
        <v>3.2859999999999999E-3</v>
      </c>
      <c r="T1055" s="4">
        <v>1.62</v>
      </c>
    </row>
    <row r="1056" spans="1:30" hidden="1" outlineLevel="1" collapsed="1" x14ac:dyDescent="0.2">
      <c r="A1056" t="s">
        <v>41</v>
      </c>
      <c r="B1056" s="4" t="s">
        <v>30</v>
      </c>
      <c r="C1056" s="4" t="s">
        <v>2348</v>
      </c>
      <c r="D1056" s="4" t="s">
        <v>41</v>
      </c>
      <c r="E1056" s="4">
        <v>2.0195600000000001E-2</v>
      </c>
      <c r="F1056" s="4">
        <v>9.4156000000000003E-4</v>
      </c>
      <c r="G1056" s="4">
        <v>1</v>
      </c>
      <c r="H1056" s="4">
        <v>1</v>
      </c>
      <c r="I1056" s="4">
        <v>1</v>
      </c>
      <c r="J1056" s="4">
        <v>1</v>
      </c>
      <c r="K1056" s="4" t="s">
        <v>2334</v>
      </c>
      <c r="L1056" s="4" t="s">
        <v>2349</v>
      </c>
      <c r="M1056" s="4" t="s">
        <v>41</v>
      </c>
      <c r="N1056" s="4">
        <v>1</v>
      </c>
      <c r="O1056" s="4">
        <v>1014.52547</v>
      </c>
      <c r="P1056" s="4" t="s">
        <v>30</v>
      </c>
      <c r="Q1056" s="4" t="s">
        <v>30</v>
      </c>
      <c r="R1056" s="4">
        <v>7.6860000000000003E-4</v>
      </c>
      <c r="S1056" s="4">
        <v>1.256E-2</v>
      </c>
      <c r="T1056" s="4">
        <v>2.15</v>
      </c>
    </row>
    <row r="1057" spans="1:30" hidden="1" outlineLevel="1" collapsed="1" x14ac:dyDescent="0.2">
      <c r="A1057" t="s">
        <v>41</v>
      </c>
      <c r="B1057" s="4" t="s">
        <v>30</v>
      </c>
      <c r="C1057" s="4" t="s">
        <v>2350</v>
      </c>
      <c r="D1057" s="4" t="s">
        <v>41</v>
      </c>
      <c r="E1057" s="4">
        <v>5.5489900000000002E-2</v>
      </c>
      <c r="F1057" s="4">
        <v>3.95853E-3</v>
      </c>
      <c r="G1057" s="4">
        <v>1</v>
      </c>
      <c r="H1057" s="4">
        <v>1</v>
      </c>
      <c r="I1057" s="4">
        <v>1</v>
      </c>
      <c r="J1057" s="4">
        <v>1</v>
      </c>
      <c r="K1057" s="4" t="s">
        <v>2334</v>
      </c>
      <c r="L1057" s="4" t="s">
        <v>2351</v>
      </c>
      <c r="M1057" s="4" t="s">
        <v>41</v>
      </c>
      <c r="N1057" s="4">
        <v>0</v>
      </c>
      <c r="O1057" s="4">
        <v>1245.6109899999999</v>
      </c>
      <c r="P1057" s="4" t="s">
        <v>30</v>
      </c>
      <c r="Q1057" s="4" t="s">
        <v>30</v>
      </c>
      <c r="R1057" s="4">
        <v>3.026E-3</v>
      </c>
      <c r="S1057" s="4">
        <v>3.7679999999999998E-2</v>
      </c>
      <c r="T1057" s="4">
        <v>1.22</v>
      </c>
    </row>
    <row r="1058" spans="1:30" x14ac:dyDescent="0.2">
      <c r="A1058" s="3" t="s">
        <v>30</v>
      </c>
      <c r="B1058" s="3" t="s">
        <v>31</v>
      </c>
      <c r="C1058" s="3" t="s">
        <v>2352</v>
      </c>
      <c r="D1058" s="3" t="s">
        <v>2353</v>
      </c>
      <c r="E1058" s="3">
        <v>0</v>
      </c>
      <c r="F1058" s="3">
        <v>15.022</v>
      </c>
      <c r="G1058" s="3">
        <v>6</v>
      </c>
      <c r="H1058" s="3">
        <v>7</v>
      </c>
      <c r="I1058" s="3">
        <v>7</v>
      </c>
      <c r="J1058" s="3">
        <v>8</v>
      </c>
      <c r="K1058" s="3">
        <v>7</v>
      </c>
      <c r="L1058" s="3">
        <v>1528</v>
      </c>
      <c r="M1058" s="3">
        <v>175.4</v>
      </c>
      <c r="N1058" s="3">
        <v>7.47</v>
      </c>
      <c r="O1058" s="3">
        <v>4.72</v>
      </c>
      <c r="P1058" s="3">
        <v>7</v>
      </c>
      <c r="Q1058" s="3" t="s">
        <v>2354</v>
      </c>
      <c r="R1058" s="3" t="s">
        <v>2355</v>
      </c>
      <c r="S1058" s="3" t="s">
        <v>1062</v>
      </c>
      <c r="T1058" s="3" t="s">
        <v>2356</v>
      </c>
      <c r="U1058" s="3" t="s">
        <v>2357</v>
      </c>
      <c r="V1058" s="3" t="s">
        <v>2352</v>
      </c>
      <c r="W1058" s="3" t="s">
        <v>2358</v>
      </c>
      <c r="X1058" s="3" t="s">
        <v>2359</v>
      </c>
      <c r="Y1058" s="3" t="s">
        <v>41</v>
      </c>
      <c r="Z1058" s="3" t="s">
        <v>41</v>
      </c>
      <c r="AA1058" s="3">
        <v>0</v>
      </c>
      <c r="AB1058" s="3" t="s">
        <v>30</v>
      </c>
      <c r="AC1058" s="3">
        <v>1</v>
      </c>
      <c r="AD1058" s="3" t="s">
        <v>41</v>
      </c>
    </row>
    <row r="1059" spans="1:30" hidden="1" outlineLevel="1" collapsed="1" x14ac:dyDescent="0.2">
      <c r="A1059" t="s">
        <v>41</v>
      </c>
      <c r="B1059" s="2" t="s">
        <v>43</v>
      </c>
      <c r="C1059" s="2" t="s">
        <v>44</v>
      </c>
      <c r="D1059" s="2" t="s">
        <v>29</v>
      </c>
      <c r="E1059" s="2" t="s">
        <v>45</v>
      </c>
      <c r="F1059" s="2" t="s">
        <v>46</v>
      </c>
      <c r="G1059" s="2" t="s">
        <v>28</v>
      </c>
      <c r="H1059" s="2" t="s">
        <v>47</v>
      </c>
      <c r="I1059" s="2" t="s">
        <v>8</v>
      </c>
      <c r="J1059" s="2" t="s">
        <v>9</v>
      </c>
      <c r="K1059" s="2" t="s">
        <v>48</v>
      </c>
      <c r="L1059" s="2" t="s">
        <v>49</v>
      </c>
      <c r="M1059" s="2" t="s">
        <v>50</v>
      </c>
      <c r="N1059" s="2" t="s">
        <v>51</v>
      </c>
      <c r="O1059" s="2" t="s">
        <v>52</v>
      </c>
      <c r="P1059" s="2" t="s">
        <v>27</v>
      </c>
      <c r="Q1059" s="2" t="s">
        <v>53</v>
      </c>
      <c r="R1059" s="2" t="s">
        <v>54</v>
      </c>
      <c r="S1059" s="2" t="s">
        <v>55</v>
      </c>
      <c r="T1059" s="2" t="s">
        <v>56</v>
      </c>
    </row>
    <row r="1060" spans="1:30" hidden="1" outlineLevel="1" collapsed="1" x14ac:dyDescent="0.2">
      <c r="A1060" t="s">
        <v>41</v>
      </c>
      <c r="B1060" s="4" t="s">
        <v>30</v>
      </c>
      <c r="C1060" s="4" t="s">
        <v>2360</v>
      </c>
      <c r="D1060" s="4" t="s">
        <v>41</v>
      </c>
      <c r="E1060" s="4">
        <v>2.1919500000000001E-2</v>
      </c>
      <c r="F1060" s="4">
        <v>9.4156000000000003E-4</v>
      </c>
      <c r="G1060" s="4">
        <v>1</v>
      </c>
      <c r="H1060" s="4">
        <v>1</v>
      </c>
      <c r="I1060" s="4">
        <v>1</v>
      </c>
      <c r="J1060" s="4">
        <v>1</v>
      </c>
      <c r="K1060" s="4" t="s">
        <v>2352</v>
      </c>
      <c r="L1060" s="4" t="s">
        <v>2361</v>
      </c>
      <c r="M1060" s="4" t="s">
        <v>41</v>
      </c>
      <c r="N1060" s="4">
        <v>0</v>
      </c>
      <c r="O1060" s="4">
        <v>798.44682999999998</v>
      </c>
      <c r="P1060" s="4" t="s">
        <v>30</v>
      </c>
      <c r="Q1060" s="4" t="s">
        <v>30</v>
      </c>
      <c r="R1060" s="4">
        <v>7.6860000000000003E-4</v>
      </c>
      <c r="S1060" s="4">
        <v>1.37E-2</v>
      </c>
      <c r="T1060" s="4">
        <v>1.46</v>
      </c>
    </row>
    <row r="1061" spans="1:30" hidden="1" outlineLevel="1" collapsed="1" x14ac:dyDescent="0.2">
      <c r="A1061" t="s">
        <v>41</v>
      </c>
      <c r="B1061" s="4" t="s">
        <v>30</v>
      </c>
      <c r="C1061" s="4" t="s">
        <v>2362</v>
      </c>
      <c r="D1061" s="4" t="s">
        <v>41</v>
      </c>
      <c r="E1061" s="4">
        <v>2.6529299999999999E-2</v>
      </c>
      <c r="F1061" s="4">
        <v>1.57544E-3</v>
      </c>
      <c r="G1061" s="4">
        <v>1</v>
      </c>
      <c r="H1061" s="4">
        <v>1</v>
      </c>
      <c r="I1061" s="4">
        <v>1</v>
      </c>
      <c r="J1061" s="4">
        <v>1</v>
      </c>
      <c r="K1061" s="4" t="s">
        <v>2352</v>
      </c>
      <c r="L1061" s="4" t="s">
        <v>2363</v>
      </c>
      <c r="M1061" s="4" t="s">
        <v>41</v>
      </c>
      <c r="N1061" s="4">
        <v>1</v>
      </c>
      <c r="O1061" s="4">
        <v>1854.9595999999999</v>
      </c>
      <c r="P1061" s="4" t="s">
        <v>30</v>
      </c>
      <c r="Q1061" s="4" t="s">
        <v>30</v>
      </c>
      <c r="R1061" s="4">
        <v>1.245E-3</v>
      </c>
      <c r="S1061" s="4">
        <v>1.694E-2</v>
      </c>
      <c r="T1061" s="4">
        <v>2.72</v>
      </c>
    </row>
    <row r="1062" spans="1:30" hidden="1" outlineLevel="1" collapsed="1" x14ac:dyDescent="0.2">
      <c r="A1062" t="s">
        <v>41</v>
      </c>
      <c r="B1062" s="4" t="s">
        <v>30</v>
      </c>
      <c r="C1062" s="4" t="s">
        <v>2364</v>
      </c>
      <c r="D1062" s="4" t="s">
        <v>41</v>
      </c>
      <c r="E1062" s="4">
        <v>3.1447900000000001E-2</v>
      </c>
      <c r="F1062" s="4">
        <v>1.57544E-3</v>
      </c>
      <c r="G1062" s="4">
        <v>1</v>
      </c>
      <c r="H1062" s="4">
        <v>1</v>
      </c>
      <c r="I1062" s="4">
        <v>1</v>
      </c>
      <c r="J1062" s="4">
        <v>1</v>
      </c>
      <c r="K1062" s="4" t="s">
        <v>2352</v>
      </c>
      <c r="L1062" s="4" t="s">
        <v>2365</v>
      </c>
      <c r="M1062" s="4" t="s">
        <v>41</v>
      </c>
      <c r="N1062" s="4">
        <v>1</v>
      </c>
      <c r="O1062" s="4">
        <v>1391.7165199999999</v>
      </c>
      <c r="P1062" s="4" t="s">
        <v>30</v>
      </c>
      <c r="Q1062" s="4" t="s">
        <v>30</v>
      </c>
      <c r="R1062" s="4">
        <v>1.245E-3</v>
      </c>
      <c r="S1062" s="4">
        <v>2.0310000000000002E-2</v>
      </c>
      <c r="T1062" s="4">
        <v>1.55</v>
      </c>
    </row>
    <row r="1063" spans="1:30" hidden="1" outlineLevel="1" collapsed="1" x14ac:dyDescent="0.2">
      <c r="A1063" t="s">
        <v>41</v>
      </c>
      <c r="B1063" s="4" t="s">
        <v>30</v>
      </c>
      <c r="C1063" s="4" t="s">
        <v>2366</v>
      </c>
      <c r="D1063" s="4" t="s">
        <v>873</v>
      </c>
      <c r="E1063" s="4">
        <v>2.33073E-2</v>
      </c>
      <c r="F1063" s="4">
        <v>9.4156000000000003E-4</v>
      </c>
      <c r="G1063" s="4">
        <v>1</v>
      </c>
      <c r="H1063" s="4">
        <v>1</v>
      </c>
      <c r="I1063" s="4">
        <v>1</v>
      </c>
      <c r="J1063" s="4">
        <v>2</v>
      </c>
      <c r="K1063" s="4" t="s">
        <v>2352</v>
      </c>
      <c r="L1063" s="4" t="s">
        <v>2367</v>
      </c>
      <c r="M1063" s="4" t="s">
        <v>41</v>
      </c>
      <c r="N1063" s="4">
        <v>1</v>
      </c>
      <c r="O1063" s="4">
        <v>2034.97606</v>
      </c>
      <c r="P1063" s="4" t="s">
        <v>30</v>
      </c>
      <c r="Q1063" s="4" t="s">
        <v>30</v>
      </c>
      <c r="R1063" s="4">
        <v>7.6860000000000003E-4</v>
      </c>
      <c r="S1063" s="4">
        <v>1.4619999999999999E-2</v>
      </c>
      <c r="T1063" s="4">
        <v>1.96</v>
      </c>
    </row>
    <row r="1064" spans="1:30" hidden="1" outlineLevel="1" collapsed="1" x14ac:dyDescent="0.2">
      <c r="A1064" t="s">
        <v>41</v>
      </c>
      <c r="B1064" s="4" t="s">
        <v>30</v>
      </c>
      <c r="C1064" s="4" t="s">
        <v>2368</v>
      </c>
      <c r="D1064" s="4" t="s">
        <v>41</v>
      </c>
      <c r="E1064" s="4">
        <v>3.2534500000000001E-2</v>
      </c>
      <c r="F1064" s="4">
        <v>1.57544E-3</v>
      </c>
      <c r="G1064" s="4">
        <v>1</v>
      </c>
      <c r="H1064" s="4">
        <v>1</v>
      </c>
      <c r="I1064" s="4">
        <v>1</v>
      </c>
      <c r="J1064" s="4">
        <v>1</v>
      </c>
      <c r="K1064" s="4" t="s">
        <v>2352</v>
      </c>
      <c r="L1064" s="4" t="s">
        <v>2369</v>
      </c>
      <c r="M1064" s="4" t="s">
        <v>41</v>
      </c>
      <c r="N1064" s="4">
        <v>0</v>
      </c>
      <c r="O1064" s="4">
        <v>832.47745999999995</v>
      </c>
      <c r="P1064" s="4" t="s">
        <v>30</v>
      </c>
      <c r="Q1064" s="4" t="s">
        <v>30</v>
      </c>
      <c r="R1064" s="4">
        <v>1.245E-3</v>
      </c>
      <c r="S1064" s="4">
        <v>2.103E-2</v>
      </c>
      <c r="T1064" s="4">
        <v>1.48</v>
      </c>
    </row>
    <row r="1065" spans="1:30" hidden="1" outlineLevel="1" collapsed="1" x14ac:dyDescent="0.2">
      <c r="A1065" t="s">
        <v>41</v>
      </c>
      <c r="B1065" s="4" t="s">
        <v>30</v>
      </c>
      <c r="C1065" s="4" t="s">
        <v>2370</v>
      </c>
      <c r="D1065" s="4" t="s">
        <v>41</v>
      </c>
      <c r="E1065" s="4">
        <v>2.56558E-3</v>
      </c>
      <c r="F1065" s="4">
        <v>9.4156000000000003E-4</v>
      </c>
      <c r="G1065" s="4">
        <v>1</v>
      </c>
      <c r="H1065" s="4">
        <v>1</v>
      </c>
      <c r="I1065" s="4">
        <v>1</v>
      </c>
      <c r="J1065" s="4">
        <v>1</v>
      </c>
      <c r="K1065" s="4" t="s">
        <v>2352</v>
      </c>
      <c r="L1065" s="4" t="s">
        <v>2371</v>
      </c>
      <c r="M1065" s="4" t="s">
        <v>41</v>
      </c>
      <c r="N1065" s="4">
        <v>0</v>
      </c>
      <c r="O1065" s="4">
        <v>1579.7598399999999</v>
      </c>
      <c r="P1065" s="4" t="s">
        <v>30</v>
      </c>
      <c r="Q1065" s="4" t="s">
        <v>30</v>
      </c>
      <c r="R1065" s="4">
        <v>7.6860000000000003E-4</v>
      </c>
      <c r="S1065" s="4">
        <v>1.3320000000000001E-3</v>
      </c>
      <c r="T1065" s="4">
        <v>2</v>
      </c>
    </row>
    <row r="1066" spans="1:30" hidden="1" outlineLevel="1" collapsed="1" x14ac:dyDescent="0.2">
      <c r="A1066" t="s">
        <v>41</v>
      </c>
      <c r="B1066" s="4" t="s">
        <v>30</v>
      </c>
      <c r="C1066" s="4" t="s">
        <v>2372</v>
      </c>
      <c r="D1066" s="4" t="s">
        <v>41</v>
      </c>
      <c r="E1066" s="4">
        <v>1.1764800000000001E-2</v>
      </c>
      <c r="F1066" s="4">
        <v>9.4156000000000003E-4</v>
      </c>
      <c r="G1066" s="4">
        <v>1</v>
      </c>
      <c r="H1066" s="4">
        <v>1</v>
      </c>
      <c r="I1066" s="4">
        <v>1</v>
      </c>
      <c r="J1066" s="4">
        <v>1</v>
      </c>
      <c r="K1066" s="4" t="s">
        <v>2352</v>
      </c>
      <c r="L1066" s="4" t="s">
        <v>2373</v>
      </c>
      <c r="M1066" s="4" t="s">
        <v>41</v>
      </c>
      <c r="N1066" s="4">
        <v>0</v>
      </c>
      <c r="O1066" s="4">
        <v>1159.5490600000001</v>
      </c>
      <c r="P1066" s="4" t="s">
        <v>30</v>
      </c>
      <c r="Q1066" s="4" t="s">
        <v>30</v>
      </c>
      <c r="R1066" s="4">
        <v>7.6860000000000003E-4</v>
      </c>
      <c r="S1066" s="4">
        <v>6.9560000000000004E-3</v>
      </c>
      <c r="T1066" s="4">
        <v>1.33</v>
      </c>
    </row>
    <row r="1067" spans="1:30" x14ac:dyDescent="0.2">
      <c r="A1067" s="3" t="s">
        <v>30</v>
      </c>
      <c r="B1067" s="3" t="s">
        <v>31</v>
      </c>
      <c r="C1067" s="3" t="s">
        <v>2374</v>
      </c>
      <c r="D1067" s="3" t="s">
        <v>2375</v>
      </c>
      <c r="E1067" s="3">
        <v>0</v>
      </c>
      <c r="F1067" s="3">
        <v>14.855</v>
      </c>
      <c r="G1067" s="3">
        <v>32</v>
      </c>
      <c r="H1067" s="3">
        <v>7</v>
      </c>
      <c r="I1067" s="3">
        <v>7</v>
      </c>
      <c r="J1067" s="3">
        <v>8</v>
      </c>
      <c r="K1067" s="3">
        <v>7</v>
      </c>
      <c r="L1067" s="3">
        <v>155</v>
      </c>
      <c r="M1067" s="3">
        <v>17.600000000000001</v>
      </c>
      <c r="N1067" s="3">
        <v>11.28</v>
      </c>
      <c r="O1067" s="3">
        <v>9.8000000000000007</v>
      </c>
      <c r="P1067" s="3">
        <v>7</v>
      </c>
      <c r="Q1067" s="3" t="s">
        <v>1592</v>
      </c>
      <c r="R1067" s="3" t="s">
        <v>1593</v>
      </c>
      <c r="S1067" s="3" t="s">
        <v>1062</v>
      </c>
      <c r="T1067" s="3" t="s">
        <v>2376</v>
      </c>
      <c r="U1067" s="3" t="s">
        <v>2377</v>
      </c>
      <c r="V1067" s="3" t="s">
        <v>2374</v>
      </c>
      <c r="W1067" s="3" t="s">
        <v>2378</v>
      </c>
      <c r="X1067" s="3" t="s">
        <v>2379</v>
      </c>
      <c r="Y1067" s="3" t="s">
        <v>1599</v>
      </c>
      <c r="Z1067" s="3" t="s">
        <v>41</v>
      </c>
      <c r="AA1067" s="3">
        <v>6</v>
      </c>
      <c r="AB1067" s="3" t="s">
        <v>30</v>
      </c>
      <c r="AC1067" s="3">
        <v>1</v>
      </c>
      <c r="AD1067" s="3" t="s">
        <v>41</v>
      </c>
    </row>
    <row r="1068" spans="1:30" hidden="1" outlineLevel="1" collapsed="1" x14ac:dyDescent="0.2">
      <c r="A1068" t="s">
        <v>41</v>
      </c>
      <c r="B1068" s="2" t="s">
        <v>43</v>
      </c>
      <c r="C1068" s="2" t="s">
        <v>44</v>
      </c>
      <c r="D1068" s="2" t="s">
        <v>29</v>
      </c>
      <c r="E1068" s="2" t="s">
        <v>45</v>
      </c>
      <c r="F1068" s="2" t="s">
        <v>46</v>
      </c>
      <c r="G1068" s="2" t="s">
        <v>28</v>
      </c>
      <c r="H1068" s="2" t="s">
        <v>47</v>
      </c>
      <c r="I1068" s="2" t="s">
        <v>8</v>
      </c>
      <c r="J1068" s="2" t="s">
        <v>9</v>
      </c>
      <c r="K1068" s="2" t="s">
        <v>48</v>
      </c>
      <c r="L1068" s="2" t="s">
        <v>49</v>
      </c>
      <c r="M1068" s="2" t="s">
        <v>50</v>
      </c>
      <c r="N1068" s="2" t="s">
        <v>51</v>
      </c>
      <c r="O1068" s="2" t="s">
        <v>52</v>
      </c>
      <c r="P1068" s="2" t="s">
        <v>27</v>
      </c>
      <c r="Q1068" s="2" t="s">
        <v>53</v>
      </c>
      <c r="R1068" s="2" t="s">
        <v>54</v>
      </c>
      <c r="S1068" s="2" t="s">
        <v>55</v>
      </c>
      <c r="T1068" s="2" t="s">
        <v>56</v>
      </c>
    </row>
    <row r="1069" spans="1:30" hidden="1" outlineLevel="1" collapsed="1" x14ac:dyDescent="0.2">
      <c r="A1069" t="s">
        <v>41</v>
      </c>
      <c r="B1069" s="4" t="s">
        <v>30</v>
      </c>
      <c r="C1069" s="4" t="s">
        <v>2380</v>
      </c>
      <c r="D1069" s="4" t="s">
        <v>41</v>
      </c>
      <c r="E1069" s="4">
        <v>4.4430200000000003E-2</v>
      </c>
      <c r="F1069" s="4">
        <v>2.21053E-3</v>
      </c>
      <c r="G1069" s="4">
        <v>1</v>
      </c>
      <c r="H1069" s="4">
        <v>2</v>
      </c>
      <c r="I1069" s="4">
        <v>1</v>
      </c>
      <c r="J1069" s="4">
        <v>1</v>
      </c>
      <c r="K1069" s="4" t="s">
        <v>2374</v>
      </c>
      <c r="L1069" s="4" t="s">
        <v>2381</v>
      </c>
      <c r="M1069" s="4" t="s">
        <v>41</v>
      </c>
      <c r="N1069" s="4">
        <v>0</v>
      </c>
      <c r="O1069" s="4">
        <v>1482.86385</v>
      </c>
      <c r="P1069" s="4" t="s">
        <v>30</v>
      </c>
      <c r="Q1069" s="4" t="s">
        <v>30</v>
      </c>
      <c r="R1069" s="4">
        <v>1.714E-3</v>
      </c>
      <c r="S1069" s="4">
        <v>2.9590000000000002E-2</v>
      </c>
      <c r="T1069" s="4">
        <v>2.65</v>
      </c>
    </row>
    <row r="1070" spans="1:30" hidden="1" outlineLevel="1" collapsed="1" x14ac:dyDescent="0.2">
      <c r="A1070" t="s">
        <v>41</v>
      </c>
      <c r="B1070" s="4" t="s">
        <v>30</v>
      </c>
      <c r="C1070" s="4" t="s">
        <v>2382</v>
      </c>
      <c r="D1070" s="4" t="s">
        <v>41</v>
      </c>
      <c r="E1070" s="4">
        <v>2.56558E-3</v>
      </c>
      <c r="F1070" s="4">
        <v>9.4156000000000003E-4</v>
      </c>
      <c r="G1070" s="4">
        <v>1</v>
      </c>
      <c r="H1070" s="4">
        <v>2</v>
      </c>
      <c r="I1070" s="4">
        <v>1</v>
      </c>
      <c r="J1070" s="4">
        <v>1</v>
      </c>
      <c r="K1070" s="4" t="s">
        <v>2374</v>
      </c>
      <c r="L1070" s="4" t="s">
        <v>2383</v>
      </c>
      <c r="M1070" s="4" t="s">
        <v>41</v>
      </c>
      <c r="N1070" s="4">
        <v>2</v>
      </c>
      <c r="O1070" s="4">
        <v>1924.1086700000001</v>
      </c>
      <c r="P1070" s="4" t="s">
        <v>30</v>
      </c>
      <c r="Q1070" s="4" t="s">
        <v>30</v>
      </c>
      <c r="R1070" s="4">
        <v>7.6860000000000003E-4</v>
      </c>
      <c r="S1070" s="4">
        <v>1.3320000000000001E-3</v>
      </c>
      <c r="T1070" s="4">
        <v>3.33</v>
      </c>
    </row>
    <row r="1071" spans="1:30" hidden="1" outlineLevel="1" collapsed="1" x14ac:dyDescent="0.2">
      <c r="A1071" t="s">
        <v>41</v>
      </c>
      <c r="B1071" s="4" t="s">
        <v>30</v>
      </c>
      <c r="C1071" s="4" t="s">
        <v>2384</v>
      </c>
      <c r="D1071" s="4" t="s">
        <v>41</v>
      </c>
      <c r="E1071" s="4">
        <v>8.6706000000000005E-2</v>
      </c>
      <c r="F1071" s="4">
        <v>6.4912700000000004E-3</v>
      </c>
      <c r="G1071" s="4">
        <v>1</v>
      </c>
      <c r="H1071" s="4">
        <v>2</v>
      </c>
      <c r="I1071" s="4">
        <v>1</v>
      </c>
      <c r="J1071" s="4">
        <v>1</v>
      </c>
      <c r="K1071" s="4" t="s">
        <v>2374</v>
      </c>
      <c r="L1071" s="4" t="s">
        <v>2385</v>
      </c>
      <c r="M1071" s="4" t="s">
        <v>41</v>
      </c>
      <c r="N1071" s="4">
        <v>0</v>
      </c>
      <c r="O1071" s="4">
        <v>846.45672000000002</v>
      </c>
      <c r="P1071" s="4" t="s">
        <v>30</v>
      </c>
      <c r="Q1071" s="4" t="s">
        <v>30</v>
      </c>
      <c r="R1071" s="4">
        <v>4.9259999999999998E-3</v>
      </c>
      <c r="S1071" s="4">
        <v>6.1280000000000001E-2</v>
      </c>
      <c r="T1071" s="4">
        <v>1.21</v>
      </c>
    </row>
    <row r="1072" spans="1:30" hidden="1" outlineLevel="1" collapsed="1" x14ac:dyDescent="0.2">
      <c r="A1072" t="s">
        <v>41</v>
      </c>
      <c r="B1072" s="4" t="s">
        <v>30</v>
      </c>
      <c r="C1072" s="4" t="s">
        <v>2386</v>
      </c>
      <c r="D1072" s="4" t="s">
        <v>41</v>
      </c>
      <c r="E1072" s="4">
        <v>7.7483800000000005E-2</v>
      </c>
      <c r="F1072" s="4">
        <v>4.8908199999999997E-3</v>
      </c>
      <c r="G1072" s="4">
        <v>1</v>
      </c>
      <c r="H1072" s="4">
        <v>2</v>
      </c>
      <c r="I1072" s="4">
        <v>1</v>
      </c>
      <c r="J1072" s="4">
        <v>1</v>
      </c>
      <c r="K1072" s="4" t="s">
        <v>2374</v>
      </c>
      <c r="L1072" s="4" t="s">
        <v>2387</v>
      </c>
      <c r="M1072" s="4" t="s">
        <v>41</v>
      </c>
      <c r="N1072" s="4">
        <v>1</v>
      </c>
      <c r="O1072" s="4">
        <v>974.55169000000001</v>
      </c>
      <c r="P1072" s="4" t="s">
        <v>30</v>
      </c>
      <c r="Q1072" s="4" t="s">
        <v>30</v>
      </c>
      <c r="R1072" s="4">
        <v>3.7160000000000001E-3</v>
      </c>
      <c r="S1072" s="4">
        <v>5.4449999999999998E-2</v>
      </c>
      <c r="T1072" s="4">
        <v>1.85</v>
      </c>
    </row>
    <row r="1073" spans="1:30" hidden="1" outlineLevel="1" collapsed="1" x14ac:dyDescent="0.2">
      <c r="A1073" t="s">
        <v>41</v>
      </c>
      <c r="B1073" s="4" t="s">
        <v>30</v>
      </c>
      <c r="C1073" s="4" t="s">
        <v>2388</v>
      </c>
      <c r="D1073" s="4" t="s">
        <v>41</v>
      </c>
      <c r="E1073" s="4">
        <v>3.7424799999999999E-3</v>
      </c>
      <c r="F1073" s="4">
        <v>9.4156000000000003E-4</v>
      </c>
      <c r="G1073" s="4">
        <v>1</v>
      </c>
      <c r="H1073" s="4">
        <v>1</v>
      </c>
      <c r="I1073" s="4">
        <v>1</v>
      </c>
      <c r="J1073" s="4">
        <v>2</v>
      </c>
      <c r="K1073" s="4" t="s">
        <v>2374</v>
      </c>
      <c r="L1073" s="4" t="s">
        <v>2389</v>
      </c>
      <c r="M1073" s="4" t="s">
        <v>41</v>
      </c>
      <c r="N1073" s="4">
        <v>1</v>
      </c>
      <c r="O1073" s="4">
        <v>1311.66131</v>
      </c>
      <c r="P1073" s="4" t="s">
        <v>30</v>
      </c>
      <c r="Q1073" s="4" t="s">
        <v>30</v>
      </c>
      <c r="R1073" s="4">
        <v>7.6860000000000003E-4</v>
      </c>
      <c r="S1073" s="4">
        <v>2.0089999999999999E-3</v>
      </c>
      <c r="T1073" s="4">
        <v>1.91</v>
      </c>
    </row>
    <row r="1074" spans="1:30" hidden="1" outlineLevel="1" collapsed="1" x14ac:dyDescent="0.2">
      <c r="A1074" t="s">
        <v>41</v>
      </c>
      <c r="B1074" s="4" t="s">
        <v>30</v>
      </c>
      <c r="C1074" s="4" t="s">
        <v>2390</v>
      </c>
      <c r="D1074" s="4" t="s">
        <v>41</v>
      </c>
      <c r="E1074" s="4">
        <v>3.21792E-3</v>
      </c>
      <c r="F1074" s="4">
        <v>9.4156000000000003E-4</v>
      </c>
      <c r="G1074" s="4">
        <v>1</v>
      </c>
      <c r="H1074" s="4">
        <v>2</v>
      </c>
      <c r="I1074" s="4">
        <v>1</v>
      </c>
      <c r="J1074" s="4">
        <v>1</v>
      </c>
      <c r="K1074" s="4" t="s">
        <v>2374</v>
      </c>
      <c r="L1074" s="4" t="s">
        <v>2391</v>
      </c>
      <c r="M1074" s="4" t="s">
        <v>41</v>
      </c>
      <c r="N1074" s="4">
        <v>1</v>
      </c>
      <c r="O1074" s="4">
        <v>936.52614000000005</v>
      </c>
      <c r="P1074" s="4" t="s">
        <v>30</v>
      </c>
      <c r="Q1074" s="4" t="s">
        <v>30</v>
      </c>
      <c r="R1074" s="4">
        <v>7.6860000000000003E-4</v>
      </c>
      <c r="S1074" s="4">
        <v>1.707E-3</v>
      </c>
      <c r="T1074" s="4">
        <v>1.97</v>
      </c>
    </row>
    <row r="1075" spans="1:30" hidden="1" outlineLevel="1" collapsed="1" x14ac:dyDescent="0.2">
      <c r="A1075" t="s">
        <v>41</v>
      </c>
      <c r="B1075" s="4" t="s">
        <v>30</v>
      </c>
      <c r="C1075" s="4" t="s">
        <v>2392</v>
      </c>
      <c r="D1075" s="4" t="s">
        <v>41</v>
      </c>
      <c r="E1075" s="4">
        <v>8.1700999999999996E-2</v>
      </c>
      <c r="F1075" s="4">
        <v>5.41684E-3</v>
      </c>
      <c r="G1075" s="4">
        <v>1</v>
      </c>
      <c r="H1075" s="4">
        <v>2</v>
      </c>
      <c r="I1075" s="4">
        <v>1</v>
      </c>
      <c r="J1075" s="4">
        <v>1</v>
      </c>
      <c r="K1075" s="4" t="s">
        <v>2374</v>
      </c>
      <c r="L1075" s="4" t="s">
        <v>2393</v>
      </c>
      <c r="M1075" s="4" t="s">
        <v>41</v>
      </c>
      <c r="N1075" s="4">
        <v>1</v>
      </c>
      <c r="O1075" s="4">
        <v>1811.07491</v>
      </c>
      <c r="P1075" s="4" t="s">
        <v>30</v>
      </c>
      <c r="Q1075" s="4" t="s">
        <v>30</v>
      </c>
      <c r="R1075" s="4">
        <v>4.1079999999999997E-3</v>
      </c>
      <c r="S1075" s="4">
        <v>5.7590000000000002E-2</v>
      </c>
      <c r="T1075" s="4">
        <v>1.45</v>
      </c>
    </row>
    <row r="1076" spans="1:30" x14ac:dyDescent="0.2">
      <c r="A1076" s="3" t="s">
        <v>30</v>
      </c>
      <c r="B1076" s="3" t="s">
        <v>31</v>
      </c>
      <c r="C1076" s="3" t="s">
        <v>2394</v>
      </c>
      <c r="D1076" s="3" t="s">
        <v>2395</v>
      </c>
      <c r="E1076" s="3">
        <v>0</v>
      </c>
      <c r="F1076" s="3">
        <v>14.704000000000001</v>
      </c>
      <c r="G1076" s="3">
        <v>15</v>
      </c>
      <c r="H1076" s="3">
        <v>5</v>
      </c>
      <c r="I1076" s="3">
        <v>5</v>
      </c>
      <c r="J1076" s="3">
        <v>5</v>
      </c>
      <c r="K1076" s="3">
        <v>5</v>
      </c>
      <c r="L1076" s="3">
        <v>551</v>
      </c>
      <c r="M1076" s="3">
        <v>61.9</v>
      </c>
      <c r="N1076" s="3">
        <v>7.97</v>
      </c>
      <c r="O1076" s="3">
        <v>6.63</v>
      </c>
      <c r="P1076" s="3">
        <v>5</v>
      </c>
      <c r="Q1076" s="3" t="s">
        <v>2396</v>
      </c>
      <c r="R1076" s="3" t="s">
        <v>520</v>
      </c>
      <c r="S1076" s="3" t="s">
        <v>36</v>
      </c>
      <c r="T1076" s="3" t="s">
        <v>2397</v>
      </c>
      <c r="U1076" s="3" t="s">
        <v>2398</v>
      </c>
      <c r="V1076" s="3" t="s">
        <v>2394</v>
      </c>
      <c r="W1076" s="3" t="s">
        <v>2399</v>
      </c>
      <c r="X1076" s="3" t="s">
        <v>2400</v>
      </c>
      <c r="Y1076" s="3" t="s">
        <v>2401</v>
      </c>
      <c r="Z1076" s="3" t="s">
        <v>41</v>
      </c>
      <c r="AA1076" s="3">
        <v>2</v>
      </c>
      <c r="AB1076" s="3" t="s">
        <v>30</v>
      </c>
      <c r="AC1076" s="3">
        <v>1</v>
      </c>
      <c r="AD1076" s="3" t="s">
        <v>41</v>
      </c>
    </row>
    <row r="1077" spans="1:30" hidden="1" outlineLevel="1" collapsed="1" x14ac:dyDescent="0.2">
      <c r="A1077" t="s">
        <v>41</v>
      </c>
      <c r="B1077" s="2" t="s">
        <v>43</v>
      </c>
      <c r="C1077" s="2" t="s">
        <v>44</v>
      </c>
      <c r="D1077" s="2" t="s">
        <v>29</v>
      </c>
      <c r="E1077" s="2" t="s">
        <v>45</v>
      </c>
      <c r="F1077" s="2" t="s">
        <v>46</v>
      </c>
      <c r="G1077" s="2" t="s">
        <v>28</v>
      </c>
      <c r="H1077" s="2" t="s">
        <v>47</v>
      </c>
      <c r="I1077" s="2" t="s">
        <v>8</v>
      </c>
      <c r="J1077" s="2" t="s">
        <v>9</v>
      </c>
      <c r="K1077" s="2" t="s">
        <v>48</v>
      </c>
      <c r="L1077" s="2" t="s">
        <v>49</v>
      </c>
      <c r="M1077" s="2" t="s">
        <v>50</v>
      </c>
      <c r="N1077" s="2" t="s">
        <v>51</v>
      </c>
      <c r="O1077" s="2" t="s">
        <v>52</v>
      </c>
      <c r="P1077" s="2" t="s">
        <v>27</v>
      </c>
      <c r="Q1077" s="2" t="s">
        <v>53</v>
      </c>
      <c r="R1077" s="2" t="s">
        <v>54</v>
      </c>
      <c r="S1077" s="2" t="s">
        <v>55</v>
      </c>
      <c r="T1077" s="2" t="s">
        <v>56</v>
      </c>
    </row>
    <row r="1078" spans="1:30" hidden="1" outlineLevel="1" collapsed="1" x14ac:dyDescent="0.2">
      <c r="A1078" t="s">
        <v>41</v>
      </c>
      <c r="B1078" s="4" t="s">
        <v>30</v>
      </c>
      <c r="C1078" s="4" t="s">
        <v>2402</v>
      </c>
      <c r="D1078" s="4" t="s">
        <v>41</v>
      </c>
      <c r="E1078" s="4">
        <v>8.6107299999999996E-4</v>
      </c>
      <c r="F1078" s="4">
        <v>9.4156000000000003E-4</v>
      </c>
      <c r="G1078" s="4">
        <v>1</v>
      </c>
      <c r="H1078" s="4">
        <v>1</v>
      </c>
      <c r="I1078" s="4">
        <v>1</v>
      </c>
      <c r="J1078" s="4">
        <v>1</v>
      </c>
      <c r="K1078" s="4" t="s">
        <v>2394</v>
      </c>
      <c r="L1078" s="4" t="s">
        <v>2403</v>
      </c>
      <c r="M1078" s="4" t="s">
        <v>41</v>
      </c>
      <c r="N1078" s="4">
        <v>2</v>
      </c>
      <c r="O1078" s="4">
        <v>2651.26289</v>
      </c>
      <c r="P1078" s="4" t="s">
        <v>30</v>
      </c>
      <c r="Q1078" s="4" t="s">
        <v>30</v>
      </c>
      <c r="R1078" s="4">
        <v>7.6860000000000003E-4</v>
      </c>
      <c r="S1078" s="4">
        <v>4.0739999999999998E-4</v>
      </c>
      <c r="T1078" s="4">
        <v>2.23</v>
      </c>
    </row>
    <row r="1079" spans="1:30" hidden="1" outlineLevel="1" collapsed="1" x14ac:dyDescent="0.2">
      <c r="A1079" t="s">
        <v>41</v>
      </c>
      <c r="B1079" s="4" t="s">
        <v>30</v>
      </c>
      <c r="C1079" s="4" t="s">
        <v>2404</v>
      </c>
      <c r="D1079" s="4" t="s">
        <v>41</v>
      </c>
      <c r="E1079" s="4">
        <v>7.4954300000000001E-2</v>
      </c>
      <c r="F1079" s="4">
        <v>4.8908199999999997E-3</v>
      </c>
      <c r="G1079" s="4">
        <v>1</v>
      </c>
      <c r="H1079" s="4">
        <v>1</v>
      </c>
      <c r="I1079" s="4">
        <v>1</v>
      </c>
      <c r="J1079" s="4">
        <v>1</v>
      </c>
      <c r="K1079" s="4" t="s">
        <v>2394</v>
      </c>
      <c r="L1079" s="4" t="s">
        <v>2405</v>
      </c>
      <c r="M1079" s="4" t="s">
        <v>41</v>
      </c>
      <c r="N1079" s="4">
        <v>0</v>
      </c>
      <c r="O1079" s="4">
        <v>2304.0408400000001</v>
      </c>
      <c r="P1079" s="4" t="s">
        <v>30</v>
      </c>
      <c r="Q1079" s="4" t="s">
        <v>30</v>
      </c>
      <c r="R1079" s="4">
        <v>3.7160000000000001E-3</v>
      </c>
      <c r="S1079" s="4">
        <v>5.2249999999999998E-2</v>
      </c>
      <c r="T1079" s="4">
        <v>1.63</v>
      </c>
    </row>
    <row r="1080" spans="1:30" hidden="1" outlineLevel="1" collapsed="1" x14ac:dyDescent="0.2">
      <c r="A1080" t="s">
        <v>41</v>
      </c>
      <c r="B1080" s="4" t="s">
        <v>30</v>
      </c>
      <c r="C1080" s="4" t="s">
        <v>2406</v>
      </c>
      <c r="D1080" s="4" t="s">
        <v>41</v>
      </c>
      <c r="E1080" s="4">
        <v>1.5256300000000001E-4</v>
      </c>
      <c r="F1080" s="4">
        <v>9.4156000000000003E-4</v>
      </c>
      <c r="G1080" s="4">
        <v>1</v>
      </c>
      <c r="H1080" s="4">
        <v>1</v>
      </c>
      <c r="I1080" s="4">
        <v>1</v>
      </c>
      <c r="J1080" s="4">
        <v>1</v>
      </c>
      <c r="K1080" s="4" t="s">
        <v>2394</v>
      </c>
      <c r="L1080" s="4" t="s">
        <v>2407</v>
      </c>
      <c r="M1080" s="4" t="s">
        <v>41</v>
      </c>
      <c r="N1080" s="4">
        <v>0</v>
      </c>
      <c r="O1080" s="4">
        <v>1639.7306699999999</v>
      </c>
      <c r="P1080" s="4" t="s">
        <v>30</v>
      </c>
      <c r="Q1080" s="4" t="s">
        <v>30</v>
      </c>
      <c r="R1080" s="4">
        <v>7.6860000000000003E-4</v>
      </c>
      <c r="S1080" s="4">
        <v>6.2269999999999998E-5</v>
      </c>
      <c r="T1080" s="4">
        <v>2.27</v>
      </c>
    </row>
    <row r="1081" spans="1:30" hidden="1" outlineLevel="1" collapsed="1" x14ac:dyDescent="0.2">
      <c r="A1081" t="s">
        <v>41</v>
      </c>
      <c r="B1081" s="4" t="s">
        <v>30</v>
      </c>
      <c r="C1081" s="4" t="s">
        <v>2408</v>
      </c>
      <c r="D1081" s="4" t="s">
        <v>41</v>
      </c>
      <c r="E1081" s="4">
        <v>1.9361199999999999E-3</v>
      </c>
      <c r="F1081" s="4">
        <v>9.4156000000000003E-4</v>
      </c>
      <c r="G1081" s="4">
        <v>1</v>
      </c>
      <c r="H1081" s="4">
        <v>1</v>
      </c>
      <c r="I1081" s="4">
        <v>1</v>
      </c>
      <c r="J1081" s="4">
        <v>1</v>
      </c>
      <c r="K1081" s="4" t="s">
        <v>2394</v>
      </c>
      <c r="L1081" s="4" t="s">
        <v>2409</v>
      </c>
      <c r="M1081" s="4" t="s">
        <v>41</v>
      </c>
      <c r="N1081" s="4">
        <v>0</v>
      </c>
      <c r="O1081" s="4">
        <v>1311.66515</v>
      </c>
      <c r="P1081" s="4" t="s">
        <v>30</v>
      </c>
      <c r="Q1081" s="4" t="s">
        <v>30</v>
      </c>
      <c r="R1081" s="4">
        <v>7.6860000000000003E-4</v>
      </c>
      <c r="S1081" s="4">
        <v>9.8320000000000005E-4</v>
      </c>
      <c r="T1081" s="4">
        <v>1.88</v>
      </c>
    </row>
    <row r="1082" spans="1:30" hidden="1" outlineLevel="1" collapsed="1" x14ac:dyDescent="0.2">
      <c r="A1082" t="s">
        <v>41</v>
      </c>
      <c r="B1082" s="4" t="s">
        <v>30</v>
      </c>
      <c r="C1082" s="4" t="s">
        <v>2410</v>
      </c>
      <c r="D1082" s="4" t="s">
        <v>41</v>
      </c>
      <c r="E1082" s="4">
        <v>2.8831799999999999E-3</v>
      </c>
      <c r="F1082" s="4">
        <v>9.4156000000000003E-4</v>
      </c>
      <c r="G1082" s="4">
        <v>1</v>
      </c>
      <c r="H1082" s="4">
        <v>1</v>
      </c>
      <c r="I1082" s="4">
        <v>1</v>
      </c>
      <c r="J1082" s="4">
        <v>1</v>
      </c>
      <c r="K1082" s="4" t="s">
        <v>2394</v>
      </c>
      <c r="L1082" s="4" t="s">
        <v>2411</v>
      </c>
      <c r="M1082" s="4" t="s">
        <v>41</v>
      </c>
      <c r="N1082" s="4">
        <v>0</v>
      </c>
      <c r="O1082" s="4">
        <v>1242.6436900000001</v>
      </c>
      <c r="P1082" s="4" t="s">
        <v>30</v>
      </c>
      <c r="Q1082" s="4" t="s">
        <v>30</v>
      </c>
      <c r="R1082" s="4">
        <v>7.6860000000000003E-4</v>
      </c>
      <c r="S1082" s="4">
        <v>1.518E-3</v>
      </c>
      <c r="T1082" s="4">
        <v>2.48</v>
      </c>
    </row>
    <row r="1083" spans="1:30" x14ac:dyDescent="0.2">
      <c r="A1083" s="3" t="s">
        <v>30</v>
      </c>
      <c r="B1083" s="3" t="s">
        <v>31</v>
      </c>
      <c r="C1083" s="3" t="s">
        <v>2412</v>
      </c>
      <c r="D1083" s="3" t="s">
        <v>2413</v>
      </c>
      <c r="E1083" s="3">
        <v>0</v>
      </c>
      <c r="F1083" s="3">
        <v>14.643000000000001</v>
      </c>
      <c r="G1083" s="3">
        <v>28</v>
      </c>
      <c r="H1083" s="3">
        <v>7</v>
      </c>
      <c r="I1083" s="3">
        <v>7</v>
      </c>
      <c r="J1083" s="3">
        <v>8</v>
      </c>
      <c r="K1083" s="3">
        <v>2</v>
      </c>
      <c r="L1083" s="3">
        <v>256</v>
      </c>
      <c r="M1083" s="3">
        <v>28.1</v>
      </c>
      <c r="N1083" s="3">
        <v>10.02</v>
      </c>
      <c r="O1083" s="3">
        <v>9.8000000000000007</v>
      </c>
      <c r="P1083" s="3">
        <v>7</v>
      </c>
      <c r="Q1083" s="3" t="s">
        <v>2118</v>
      </c>
      <c r="R1083" s="3" t="s">
        <v>1593</v>
      </c>
      <c r="S1083" s="3" t="s">
        <v>1062</v>
      </c>
      <c r="T1083" s="3" t="s">
        <v>2119</v>
      </c>
      <c r="U1083" s="3" t="s">
        <v>2414</v>
      </c>
      <c r="V1083" s="3" t="s">
        <v>2412</v>
      </c>
      <c r="W1083" s="3" t="s">
        <v>2415</v>
      </c>
      <c r="X1083" s="3" t="s">
        <v>2416</v>
      </c>
      <c r="Y1083" s="3" t="s">
        <v>1599</v>
      </c>
      <c r="Z1083" s="3" t="s">
        <v>41</v>
      </c>
      <c r="AA1083" s="3">
        <v>6</v>
      </c>
      <c r="AB1083" s="3" t="s">
        <v>30</v>
      </c>
      <c r="AC1083" s="3">
        <v>1</v>
      </c>
      <c r="AD1083" s="3" t="s">
        <v>41</v>
      </c>
    </row>
    <row r="1084" spans="1:30" hidden="1" outlineLevel="1" collapsed="1" x14ac:dyDescent="0.2">
      <c r="A1084" t="s">
        <v>41</v>
      </c>
      <c r="B1084" s="2" t="s">
        <v>43</v>
      </c>
      <c r="C1084" s="2" t="s">
        <v>44</v>
      </c>
      <c r="D1084" s="2" t="s">
        <v>29</v>
      </c>
      <c r="E1084" s="2" t="s">
        <v>45</v>
      </c>
      <c r="F1084" s="2" t="s">
        <v>46</v>
      </c>
      <c r="G1084" s="2" t="s">
        <v>28</v>
      </c>
      <c r="H1084" s="2" t="s">
        <v>47</v>
      </c>
      <c r="I1084" s="2" t="s">
        <v>8</v>
      </c>
      <c r="J1084" s="2" t="s">
        <v>9</v>
      </c>
      <c r="K1084" s="2" t="s">
        <v>48</v>
      </c>
      <c r="L1084" s="2" t="s">
        <v>49</v>
      </c>
      <c r="M1084" s="2" t="s">
        <v>50</v>
      </c>
      <c r="N1084" s="2" t="s">
        <v>51</v>
      </c>
      <c r="O1084" s="2" t="s">
        <v>52</v>
      </c>
      <c r="P1084" s="2" t="s">
        <v>27</v>
      </c>
      <c r="Q1084" s="2" t="s">
        <v>53</v>
      </c>
      <c r="R1084" s="2" t="s">
        <v>54</v>
      </c>
      <c r="S1084" s="2" t="s">
        <v>55</v>
      </c>
      <c r="T1084" s="2" t="s">
        <v>56</v>
      </c>
    </row>
    <row r="1085" spans="1:30" hidden="1" outlineLevel="1" collapsed="1" x14ac:dyDescent="0.2">
      <c r="A1085" t="s">
        <v>41</v>
      </c>
      <c r="B1085" s="4" t="s">
        <v>30</v>
      </c>
      <c r="C1085" s="4" t="s">
        <v>2123</v>
      </c>
      <c r="D1085" s="4" t="s">
        <v>41</v>
      </c>
      <c r="E1085" s="4">
        <v>4.6895399999999997E-2</v>
      </c>
      <c r="F1085" s="4">
        <v>2.21053E-3</v>
      </c>
      <c r="G1085" s="4">
        <v>2</v>
      </c>
      <c r="H1085" s="4">
        <v>2</v>
      </c>
      <c r="I1085" s="4">
        <v>1</v>
      </c>
      <c r="J1085" s="4">
        <v>1</v>
      </c>
      <c r="K1085" s="4" t="s">
        <v>2124</v>
      </c>
      <c r="L1085" s="4" t="s">
        <v>2125</v>
      </c>
      <c r="M1085" s="4" t="s">
        <v>41</v>
      </c>
      <c r="N1085" s="4">
        <v>0</v>
      </c>
      <c r="O1085" s="4">
        <v>872.51999000000001</v>
      </c>
      <c r="P1085" s="4" t="s">
        <v>30</v>
      </c>
      <c r="Q1085" s="4" t="s">
        <v>30</v>
      </c>
      <c r="R1085" s="4">
        <v>1.714E-3</v>
      </c>
      <c r="S1085" s="4">
        <v>3.1390000000000001E-2</v>
      </c>
      <c r="T1085" s="4">
        <v>1.83</v>
      </c>
    </row>
    <row r="1086" spans="1:30" hidden="1" outlineLevel="1" collapsed="1" x14ac:dyDescent="0.2">
      <c r="A1086" t="s">
        <v>41</v>
      </c>
      <c r="B1086" s="4" t="s">
        <v>30</v>
      </c>
      <c r="C1086" s="4" t="s">
        <v>2417</v>
      </c>
      <c r="D1086" s="4" t="s">
        <v>41</v>
      </c>
      <c r="E1086" s="4">
        <v>1.51559E-2</v>
      </c>
      <c r="F1086" s="4">
        <v>9.4156000000000003E-4</v>
      </c>
      <c r="G1086" s="4">
        <v>1</v>
      </c>
      <c r="H1086" s="4">
        <v>1</v>
      </c>
      <c r="I1086" s="4">
        <v>1</v>
      </c>
      <c r="J1086" s="4">
        <v>1</v>
      </c>
      <c r="K1086" s="4" t="s">
        <v>2412</v>
      </c>
      <c r="L1086" s="4" t="s">
        <v>2418</v>
      </c>
      <c r="M1086" s="4" t="s">
        <v>41</v>
      </c>
      <c r="N1086" s="4">
        <v>1</v>
      </c>
      <c r="O1086" s="4">
        <v>1201.67868</v>
      </c>
      <c r="P1086" s="4" t="s">
        <v>30</v>
      </c>
      <c r="Q1086" s="4" t="s">
        <v>30</v>
      </c>
      <c r="R1086" s="4">
        <v>7.6860000000000003E-4</v>
      </c>
      <c r="S1086" s="4">
        <v>9.1640000000000003E-3</v>
      </c>
      <c r="T1086" s="4">
        <v>1.86</v>
      </c>
    </row>
    <row r="1087" spans="1:30" hidden="1" outlineLevel="1" collapsed="1" x14ac:dyDescent="0.2">
      <c r="A1087" t="s">
        <v>41</v>
      </c>
      <c r="B1087" s="4" t="s">
        <v>30</v>
      </c>
      <c r="C1087" s="4" t="s">
        <v>2419</v>
      </c>
      <c r="D1087" s="4" t="s">
        <v>41</v>
      </c>
      <c r="E1087" s="4">
        <v>8.6429599999999999E-3</v>
      </c>
      <c r="F1087" s="4">
        <v>9.4156000000000003E-4</v>
      </c>
      <c r="G1087" s="4">
        <v>1</v>
      </c>
      <c r="H1087" s="4">
        <v>1</v>
      </c>
      <c r="I1087" s="4">
        <v>1</v>
      </c>
      <c r="J1087" s="4">
        <v>1</v>
      </c>
      <c r="K1087" s="4" t="s">
        <v>2412</v>
      </c>
      <c r="L1087" s="4" t="s">
        <v>2420</v>
      </c>
      <c r="M1087" s="4" t="s">
        <v>41</v>
      </c>
      <c r="N1087" s="4">
        <v>1</v>
      </c>
      <c r="O1087" s="4">
        <v>1176.68093</v>
      </c>
      <c r="P1087" s="4" t="s">
        <v>30</v>
      </c>
      <c r="Q1087" s="4" t="s">
        <v>30</v>
      </c>
      <c r="R1087" s="4">
        <v>7.6860000000000003E-4</v>
      </c>
      <c r="S1087" s="4">
        <v>4.9899999999999996E-3</v>
      </c>
      <c r="T1087" s="4">
        <v>1.65</v>
      </c>
    </row>
    <row r="1088" spans="1:30" hidden="1" outlineLevel="1" collapsed="1" x14ac:dyDescent="0.2">
      <c r="A1088" t="s">
        <v>41</v>
      </c>
      <c r="B1088" s="4" t="s">
        <v>30</v>
      </c>
      <c r="C1088" s="4" t="s">
        <v>2130</v>
      </c>
      <c r="D1088" s="4" t="s">
        <v>41</v>
      </c>
      <c r="E1088" s="4">
        <v>3.6245E-4</v>
      </c>
      <c r="F1088" s="4">
        <v>9.4156000000000003E-4</v>
      </c>
      <c r="G1088" s="4">
        <v>2</v>
      </c>
      <c r="H1088" s="4">
        <v>2</v>
      </c>
      <c r="I1088" s="4">
        <v>1</v>
      </c>
      <c r="J1088" s="4">
        <v>2</v>
      </c>
      <c r="K1088" s="4" t="s">
        <v>2124</v>
      </c>
      <c r="L1088" s="4" t="s">
        <v>2131</v>
      </c>
      <c r="M1088" s="4" t="s">
        <v>41</v>
      </c>
      <c r="N1088" s="4">
        <v>0</v>
      </c>
      <c r="O1088" s="4">
        <v>1158.6265800000001</v>
      </c>
      <c r="P1088" s="4" t="s">
        <v>30</v>
      </c>
      <c r="Q1088" s="4" t="s">
        <v>30</v>
      </c>
      <c r="R1088" s="4">
        <v>7.6860000000000003E-4</v>
      </c>
      <c r="S1088" s="4">
        <v>1.5990000000000001E-4</v>
      </c>
      <c r="T1088" s="4">
        <v>2.39</v>
      </c>
    </row>
    <row r="1089" spans="1:30" hidden="1" outlineLevel="1" collapsed="1" x14ac:dyDescent="0.2">
      <c r="A1089" t="s">
        <v>41</v>
      </c>
      <c r="B1089" s="4" t="s">
        <v>30</v>
      </c>
      <c r="C1089" s="4" t="s">
        <v>2132</v>
      </c>
      <c r="D1089" s="4" t="s">
        <v>41</v>
      </c>
      <c r="E1089" s="4">
        <v>4.2091900000000002E-2</v>
      </c>
      <c r="F1089" s="4">
        <v>2.21053E-3</v>
      </c>
      <c r="G1089" s="4">
        <v>2</v>
      </c>
      <c r="H1089" s="4">
        <v>2</v>
      </c>
      <c r="I1089" s="4">
        <v>1</v>
      </c>
      <c r="J1089" s="4">
        <v>1</v>
      </c>
      <c r="K1089" s="4" t="s">
        <v>2124</v>
      </c>
      <c r="L1089" s="4" t="s">
        <v>2133</v>
      </c>
      <c r="M1089" s="4" t="s">
        <v>41</v>
      </c>
      <c r="N1089" s="4">
        <v>0</v>
      </c>
      <c r="O1089" s="4">
        <v>994.53161999999998</v>
      </c>
      <c r="P1089" s="4" t="s">
        <v>30</v>
      </c>
      <c r="Q1089" s="4" t="s">
        <v>30</v>
      </c>
      <c r="R1089" s="4">
        <v>1.714E-3</v>
      </c>
      <c r="S1089" s="4">
        <v>2.794E-2</v>
      </c>
      <c r="T1089" s="4">
        <v>1.61</v>
      </c>
    </row>
    <row r="1090" spans="1:30" hidden="1" outlineLevel="1" collapsed="1" x14ac:dyDescent="0.2">
      <c r="A1090" t="s">
        <v>41</v>
      </c>
      <c r="B1090" s="4" t="s">
        <v>30</v>
      </c>
      <c r="C1090" s="4" t="s">
        <v>2134</v>
      </c>
      <c r="D1090" s="4" t="s">
        <v>41</v>
      </c>
      <c r="E1090" s="4">
        <v>5.5118500000000001E-2</v>
      </c>
      <c r="F1090" s="4">
        <v>3.95853E-3</v>
      </c>
      <c r="G1090" s="4">
        <v>2</v>
      </c>
      <c r="H1090" s="4">
        <v>2</v>
      </c>
      <c r="I1090" s="4">
        <v>1</v>
      </c>
      <c r="J1090" s="4">
        <v>1</v>
      </c>
      <c r="K1090" s="4" t="s">
        <v>2124</v>
      </c>
      <c r="L1090" s="4" t="s">
        <v>2135</v>
      </c>
      <c r="M1090" s="4" t="s">
        <v>41</v>
      </c>
      <c r="N1090" s="4">
        <v>0</v>
      </c>
      <c r="O1090" s="4">
        <v>1117.6211599999999</v>
      </c>
      <c r="P1090" s="4" t="s">
        <v>30</v>
      </c>
      <c r="Q1090" s="4" t="s">
        <v>30</v>
      </c>
      <c r="R1090" s="4">
        <v>3.026E-3</v>
      </c>
      <c r="S1090" s="4">
        <v>3.7400000000000003E-2</v>
      </c>
      <c r="T1090" s="4">
        <v>1.21</v>
      </c>
    </row>
    <row r="1091" spans="1:30" hidden="1" outlineLevel="1" collapsed="1" x14ac:dyDescent="0.2">
      <c r="A1091" t="s">
        <v>41</v>
      </c>
      <c r="B1091" s="4" t="s">
        <v>30</v>
      </c>
      <c r="C1091" s="4" t="s">
        <v>2136</v>
      </c>
      <c r="D1091" s="4" t="s">
        <v>41</v>
      </c>
      <c r="E1091" s="4">
        <v>1.5683300000000001E-2</v>
      </c>
      <c r="F1091" s="4">
        <v>9.4156000000000003E-4</v>
      </c>
      <c r="G1091" s="4">
        <v>2</v>
      </c>
      <c r="H1091" s="4">
        <v>2</v>
      </c>
      <c r="I1091" s="4">
        <v>1</v>
      </c>
      <c r="J1091" s="4">
        <v>1</v>
      </c>
      <c r="K1091" s="4" t="s">
        <v>2124</v>
      </c>
      <c r="L1091" s="4" t="s">
        <v>2137</v>
      </c>
      <c r="M1091" s="4" t="s">
        <v>41</v>
      </c>
      <c r="N1091" s="4">
        <v>1</v>
      </c>
      <c r="O1091" s="4">
        <v>2016.06077</v>
      </c>
      <c r="P1091" s="4" t="s">
        <v>30</v>
      </c>
      <c r="Q1091" s="4" t="s">
        <v>30</v>
      </c>
      <c r="R1091" s="4">
        <v>7.6860000000000003E-4</v>
      </c>
      <c r="S1091" s="4">
        <v>9.4959999999999992E-3</v>
      </c>
      <c r="T1091" s="4">
        <v>2.11</v>
      </c>
    </row>
    <row r="1092" spans="1:30" x14ac:dyDescent="0.2">
      <c r="A1092" s="3" t="s">
        <v>30</v>
      </c>
      <c r="B1092" s="3" t="s">
        <v>31</v>
      </c>
      <c r="C1092" s="3" t="s">
        <v>2421</v>
      </c>
      <c r="D1092" s="3" t="s">
        <v>2422</v>
      </c>
      <c r="E1092" s="3">
        <v>0</v>
      </c>
      <c r="F1092" s="3">
        <v>14.167999999999999</v>
      </c>
      <c r="G1092" s="3">
        <v>16</v>
      </c>
      <c r="H1092" s="3">
        <v>6</v>
      </c>
      <c r="I1092" s="3">
        <v>6</v>
      </c>
      <c r="J1092" s="3">
        <v>9</v>
      </c>
      <c r="K1092" s="3">
        <v>6</v>
      </c>
      <c r="L1092" s="3">
        <v>500</v>
      </c>
      <c r="M1092" s="3">
        <v>54.5</v>
      </c>
      <c r="N1092" s="3">
        <v>7.68</v>
      </c>
      <c r="O1092" s="3">
        <v>12.31</v>
      </c>
      <c r="P1092" s="3">
        <v>6</v>
      </c>
      <c r="Q1092" s="3" t="s">
        <v>1377</v>
      </c>
      <c r="R1092" s="3" t="s">
        <v>453</v>
      </c>
      <c r="S1092" s="3" t="s">
        <v>374</v>
      </c>
      <c r="T1092" s="3" t="s">
        <v>2423</v>
      </c>
      <c r="U1092" s="3" t="s">
        <v>2424</v>
      </c>
      <c r="V1092" s="3" t="s">
        <v>2421</v>
      </c>
      <c r="W1092" s="3" t="s">
        <v>2425</v>
      </c>
      <c r="X1092" s="3" t="s">
        <v>2426</v>
      </c>
      <c r="Y1092" s="3" t="s">
        <v>2427</v>
      </c>
      <c r="Z1092" s="3" t="s">
        <v>1546</v>
      </c>
      <c r="AA1092" s="3">
        <v>5</v>
      </c>
      <c r="AB1092" s="3" t="s">
        <v>30</v>
      </c>
      <c r="AC1092" s="3">
        <v>1</v>
      </c>
      <c r="AD1092" s="3" t="s">
        <v>41</v>
      </c>
    </row>
    <row r="1093" spans="1:30" hidden="1" outlineLevel="1" collapsed="1" x14ac:dyDescent="0.2">
      <c r="A1093" t="s">
        <v>41</v>
      </c>
      <c r="B1093" s="2" t="s">
        <v>43</v>
      </c>
      <c r="C1093" s="2" t="s">
        <v>44</v>
      </c>
      <c r="D1093" s="2" t="s">
        <v>29</v>
      </c>
      <c r="E1093" s="2" t="s">
        <v>45</v>
      </c>
      <c r="F1093" s="2" t="s">
        <v>46</v>
      </c>
      <c r="G1093" s="2" t="s">
        <v>28</v>
      </c>
      <c r="H1093" s="2" t="s">
        <v>47</v>
      </c>
      <c r="I1093" s="2" t="s">
        <v>8</v>
      </c>
      <c r="J1093" s="2" t="s">
        <v>9</v>
      </c>
      <c r="K1093" s="2" t="s">
        <v>48</v>
      </c>
      <c r="L1093" s="2" t="s">
        <v>49</v>
      </c>
      <c r="M1093" s="2" t="s">
        <v>50</v>
      </c>
      <c r="N1093" s="2" t="s">
        <v>51</v>
      </c>
      <c r="O1093" s="2" t="s">
        <v>52</v>
      </c>
      <c r="P1093" s="2" t="s">
        <v>27</v>
      </c>
      <c r="Q1093" s="2" t="s">
        <v>53</v>
      </c>
      <c r="R1093" s="2" t="s">
        <v>54</v>
      </c>
      <c r="S1093" s="2" t="s">
        <v>55</v>
      </c>
      <c r="T1093" s="2" t="s">
        <v>56</v>
      </c>
    </row>
    <row r="1094" spans="1:30" hidden="1" outlineLevel="1" collapsed="1" x14ac:dyDescent="0.2">
      <c r="A1094" t="s">
        <v>41</v>
      </c>
      <c r="B1094" s="4" t="s">
        <v>30</v>
      </c>
      <c r="C1094" s="4" t="s">
        <v>2428</v>
      </c>
      <c r="D1094" s="4" t="s">
        <v>715</v>
      </c>
      <c r="E1094" s="4">
        <v>3.92669E-3</v>
      </c>
      <c r="F1094" s="4">
        <v>9.4156000000000003E-4</v>
      </c>
      <c r="G1094" s="4">
        <v>1</v>
      </c>
      <c r="H1094" s="4">
        <v>1</v>
      </c>
      <c r="I1094" s="4">
        <v>1</v>
      </c>
      <c r="J1094" s="4">
        <v>1</v>
      </c>
      <c r="K1094" s="4" t="s">
        <v>2421</v>
      </c>
      <c r="L1094" s="4" t="s">
        <v>2429</v>
      </c>
      <c r="M1094" s="4" t="s">
        <v>41</v>
      </c>
      <c r="N1094" s="4">
        <v>1</v>
      </c>
      <c r="O1094" s="4">
        <v>1520.67598</v>
      </c>
      <c r="P1094" s="4" t="s">
        <v>30</v>
      </c>
      <c r="Q1094" s="4" t="s">
        <v>30</v>
      </c>
      <c r="R1094" s="4">
        <v>7.6860000000000003E-4</v>
      </c>
      <c r="S1094" s="4">
        <v>2.1129999999999999E-3</v>
      </c>
      <c r="T1094" s="4">
        <v>2.4300000000000002</v>
      </c>
    </row>
    <row r="1095" spans="1:30" hidden="1" outlineLevel="1" collapsed="1" x14ac:dyDescent="0.2">
      <c r="A1095" t="s">
        <v>41</v>
      </c>
      <c r="B1095" s="4" t="s">
        <v>30</v>
      </c>
      <c r="C1095" s="4" t="s">
        <v>2430</v>
      </c>
      <c r="D1095" s="4" t="s">
        <v>41</v>
      </c>
      <c r="E1095" s="4">
        <v>5.0504199999999999E-2</v>
      </c>
      <c r="F1095" s="4">
        <v>2.9190499999999999E-3</v>
      </c>
      <c r="G1095" s="4">
        <v>1</v>
      </c>
      <c r="H1095" s="4">
        <v>1</v>
      </c>
      <c r="I1095" s="4">
        <v>1</v>
      </c>
      <c r="J1095" s="4">
        <v>1</v>
      </c>
      <c r="K1095" s="4" t="s">
        <v>2421</v>
      </c>
      <c r="L1095" s="4" t="s">
        <v>2431</v>
      </c>
      <c r="M1095" s="4" t="s">
        <v>41</v>
      </c>
      <c r="N1095" s="4">
        <v>0</v>
      </c>
      <c r="O1095" s="4">
        <v>1341.67572</v>
      </c>
      <c r="P1095" s="4" t="s">
        <v>30</v>
      </c>
      <c r="Q1095" s="4" t="s">
        <v>30</v>
      </c>
      <c r="R1095" s="4">
        <v>2.251E-3</v>
      </c>
      <c r="S1095" s="4">
        <v>3.4119999999999998E-2</v>
      </c>
      <c r="T1095" s="4">
        <v>1.82</v>
      </c>
    </row>
    <row r="1096" spans="1:30" hidden="1" outlineLevel="1" collapsed="1" x14ac:dyDescent="0.2">
      <c r="A1096" t="s">
        <v>41</v>
      </c>
      <c r="B1096" s="4" t="s">
        <v>30</v>
      </c>
      <c r="C1096" s="4" t="s">
        <v>2432</v>
      </c>
      <c r="D1096" s="4" t="s">
        <v>41</v>
      </c>
      <c r="E1096" s="4">
        <v>1.14468E-2</v>
      </c>
      <c r="F1096" s="4">
        <v>9.4156000000000003E-4</v>
      </c>
      <c r="G1096" s="4">
        <v>1</v>
      </c>
      <c r="H1096" s="4">
        <v>1</v>
      </c>
      <c r="I1096" s="4">
        <v>1</v>
      </c>
      <c r="J1096" s="4">
        <v>2</v>
      </c>
      <c r="K1096" s="4" t="s">
        <v>2421</v>
      </c>
      <c r="L1096" s="4" t="s">
        <v>2433</v>
      </c>
      <c r="M1096" s="4" t="s">
        <v>41</v>
      </c>
      <c r="N1096" s="4">
        <v>1</v>
      </c>
      <c r="O1096" s="4">
        <v>1201.64229</v>
      </c>
      <c r="P1096" s="4" t="s">
        <v>30</v>
      </c>
      <c r="Q1096" s="4" t="s">
        <v>30</v>
      </c>
      <c r="R1096" s="4">
        <v>7.6860000000000003E-4</v>
      </c>
      <c r="S1096" s="4">
        <v>6.7479999999999997E-3</v>
      </c>
      <c r="T1096" s="4">
        <v>2.39</v>
      </c>
    </row>
    <row r="1097" spans="1:30" hidden="1" outlineLevel="1" collapsed="1" x14ac:dyDescent="0.2">
      <c r="A1097" t="s">
        <v>41</v>
      </c>
      <c r="B1097" s="4" t="s">
        <v>30</v>
      </c>
      <c r="C1097" s="4" t="s">
        <v>2434</v>
      </c>
      <c r="D1097" s="4" t="s">
        <v>41</v>
      </c>
      <c r="E1097" s="4">
        <v>8.3516900000000002E-3</v>
      </c>
      <c r="F1097" s="4">
        <v>9.4156000000000003E-4</v>
      </c>
      <c r="G1097" s="4">
        <v>1</v>
      </c>
      <c r="H1097" s="4">
        <v>1</v>
      </c>
      <c r="I1097" s="4">
        <v>1</v>
      </c>
      <c r="J1097" s="4">
        <v>3</v>
      </c>
      <c r="K1097" s="4" t="s">
        <v>2421</v>
      </c>
      <c r="L1097" s="4" t="s">
        <v>2435</v>
      </c>
      <c r="M1097" s="4" t="s">
        <v>41</v>
      </c>
      <c r="N1097" s="4">
        <v>2</v>
      </c>
      <c r="O1097" s="4">
        <v>2553.4035100000001</v>
      </c>
      <c r="P1097" s="4" t="s">
        <v>30</v>
      </c>
      <c r="Q1097" s="4" t="s">
        <v>30</v>
      </c>
      <c r="R1097" s="4">
        <v>7.6860000000000003E-4</v>
      </c>
      <c r="S1097" s="4">
        <v>4.8009999999999997E-3</v>
      </c>
      <c r="T1097" s="4">
        <v>2.66</v>
      </c>
    </row>
    <row r="1098" spans="1:30" hidden="1" outlineLevel="1" collapsed="1" x14ac:dyDescent="0.2">
      <c r="A1098" t="s">
        <v>41</v>
      </c>
      <c r="B1098" s="4" t="s">
        <v>30</v>
      </c>
      <c r="C1098" s="4" t="s">
        <v>2436</v>
      </c>
      <c r="D1098" s="4" t="s">
        <v>41</v>
      </c>
      <c r="E1098" s="4">
        <v>5.8550100000000001E-2</v>
      </c>
      <c r="F1098" s="4">
        <v>3.95853E-3</v>
      </c>
      <c r="G1098" s="4">
        <v>1</v>
      </c>
      <c r="H1098" s="4">
        <v>2</v>
      </c>
      <c r="I1098" s="4">
        <v>1</v>
      </c>
      <c r="J1098" s="4">
        <v>1</v>
      </c>
      <c r="K1098" s="4" t="s">
        <v>2421</v>
      </c>
      <c r="L1098" s="4" t="s">
        <v>2437</v>
      </c>
      <c r="M1098" s="4" t="s">
        <v>41</v>
      </c>
      <c r="N1098" s="4">
        <v>0</v>
      </c>
      <c r="O1098" s="4">
        <v>986.58807000000002</v>
      </c>
      <c r="P1098" s="4" t="s">
        <v>30</v>
      </c>
      <c r="Q1098" s="4" t="s">
        <v>30</v>
      </c>
      <c r="R1098" s="4">
        <v>3.026E-3</v>
      </c>
      <c r="S1098" s="4">
        <v>3.9989999999999998E-2</v>
      </c>
      <c r="T1098" s="4">
        <v>1.39</v>
      </c>
    </row>
    <row r="1099" spans="1:30" hidden="1" outlineLevel="1" collapsed="1" x14ac:dyDescent="0.2">
      <c r="A1099" t="s">
        <v>41</v>
      </c>
      <c r="B1099" s="4" t="s">
        <v>30</v>
      </c>
      <c r="C1099" s="4" t="s">
        <v>2438</v>
      </c>
      <c r="D1099" s="4" t="s">
        <v>41</v>
      </c>
      <c r="E1099" s="4">
        <v>4.4131099999999999E-2</v>
      </c>
      <c r="F1099" s="4">
        <v>2.21053E-3</v>
      </c>
      <c r="G1099" s="4">
        <v>1</v>
      </c>
      <c r="H1099" s="4">
        <v>1</v>
      </c>
      <c r="I1099" s="4">
        <v>1</v>
      </c>
      <c r="J1099" s="4">
        <v>1</v>
      </c>
      <c r="K1099" s="4" t="s">
        <v>2421</v>
      </c>
      <c r="L1099" s="4" t="s">
        <v>2439</v>
      </c>
      <c r="M1099" s="4" t="s">
        <v>41</v>
      </c>
      <c r="N1099" s="4">
        <v>0</v>
      </c>
      <c r="O1099" s="4">
        <v>947.49788000000001</v>
      </c>
      <c r="P1099" s="4" t="s">
        <v>30</v>
      </c>
      <c r="Q1099" s="4" t="s">
        <v>30</v>
      </c>
      <c r="R1099" s="4">
        <v>1.714E-3</v>
      </c>
      <c r="S1099" s="4">
        <v>2.929E-2</v>
      </c>
      <c r="T1099" s="4">
        <v>1.33</v>
      </c>
    </row>
    <row r="1100" spans="1:30" x14ac:dyDescent="0.2">
      <c r="A1100" s="3" t="s">
        <v>30</v>
      </c>
      <c r="B1100" s="3" t="s">
        <v>31</v>
      </c>
      <c r="C1100" s="3" t="s">
        <v>2440</v>
      </c>
      <c r="D1100" s="3" t="s">
        <v>2441</v>
      </c>
      <c r="E1100" s="3">
        <v>0</v>
      </c>
      <c r="F1100" s="3">
        <v>13.814</v>
      </c>
      <c r="G1100" s="3">
        <v>10</v>
      </c>
      <c r="H1100" s="3">
        <v>6</v>
      </c>
      <c r="I1100" s="3">
        <v>6</v>
      </c>
      <c r="J1100" s="3">
        <v>7</v>
      </c>
      <c r="K1100" s="3">
        <v>6</v>
      </c>
      <c r="L1100" s="3">
        <v>728</v>
      </c>
      <c r="M1100" s="3">
        <v>80.5</v>
      </c>
      <c r="N1100" s="3">
        <v>9.14</v>
      </c>
      <c r="O1100" s="3">
        <v>13.54</v>
      </c>
      <c r="P1100" s="3">
        <v>6</v>
      </c>
      <c r="Q1100" s="3" t="s">
        <v>2442</v>
      </c>
      <c r="R1100" s="3" t="s">
        <v>2011</v>
      </c>
      <c r="S1100" s="3" t="s">
        <v>41</v>
      </c>
      <c r="T1100" s="3" t="s">
        <v>41</v>
      </c>
      <c r="U1100" s="3" t="s">
        <v>2443</v>
      </c>
      <c r="V1100" s="3" t="s">
        <v>2440</v>
      </c>
      <c r="W1100" s="3" t="s">
        <v>2444</v>
      </c>
      <c r="X1100" s="3" t="s">
        <v>2445</v>
      </c>
      <c r="Y1100" s="3" t="s">
        <v>41</v>
      </c>
      <c r="Z1100" s="3" t="s">
        <v>41</v>
      </c>
      <c r="AA1100" s="3">
        <v>0</v>
      </c>
      <c r="AB1100" s="3" t="s">
        <v>30</v>
      </c>
      <c r="AC1100" s="3">
        <v>1</v>
      </c>
      <c r="AD1100" s="3" t="s">
        <v>41</v>
      </c>
    </row>
    <row r="1101" spans="1:30" hidden="1" outlineLevel="1" collapsed="1" x14ac:dyDescent="0.2">
      <c r="A1101" t="s">
        <v>41</v>
      </c>
      <c r="B1101" s="2" t="s">
        <v>43</v>
      </c>
      <c r="C1101" s="2" t="s">
        <v>44</v>
      </c>
      <c r="D1101" s="2" t="s">
        <v>29</v>
      </c>
      <c r="E1101" s="2" t="s">
        <v>45</v>
      </c>
      <c r="F1101" s="2" t="s">
        <v>46</v>
      </c>
      <c r="G1101" s="2" t="s">
        <v>28</v>
      </c>
      <c r="H1101" s="2" t="s">
        <v>47</v>
      </c>
      <c r="I1101" s="2" t="s">
        <v>8</v>
      </c>
      <c r="J1101" s="2" t="s">
        <v>9</v>
      </c>
      <c r="K1101" s="2" t="s">
        <v>48</v>
      </c>
      <c r="L1101" s="2" t="s">
        <v>49</v>
      </c>
      <c r="M1101" s="2" t="s">
        <v>50</v>
      </c>
      <c r="N1101" s="2" t="s">
        <v>51</v>
      </c>
      <c r="O1101" s="2" t="s">
        <v>52</v>
      </c>
      <c r="P1101" s="2" t="s">
        <v>27</v>
      </c>
      <c r="Q1101" s="2" t="s">
        <v>53</v>
      </c>
      <c r="R1101" s="2" t="s">
        <v>54</v>
      </c>
      <c r="S1101" s="2" t="s">
        <v>55</v>
      </c>
      <c r="T1101" s="2" t="s">
        <v>56</v>
      </c>
    </row>
    <row r="1102" spans="1:30" hidden="1" outlineLevel="1" collapsed="1" x14ac:dyDescent="0.2">
      <c r="A1102" t="s">
        <v>41</v>
      </c>
      <c r="B1102" s="4" t="s">
        <v>30</v>
      </c>
      <c r="C1102" s="4" t="s">
        <v>2446</v>
      </c>
      <c r="D1102" s="4" t="s">
        <v>41</v>
      </c>
      <c r="E1102" s="4">
        <v>6.5168100000000007E-2</v>
      </c>
      <c r="F1102" s="4">
        <v>3.95853E-3</v>
      </c>
      <c r="G1102" s="4">
        <v>1</v>
      </c>
      <c r="H1102" s="4">
        <v>1</v>
      </c>
      <c r="I1102" s="4">
        <v>1</v>
      </c>
      <c r="J1102" s="4">
        <v>1</v>
      </c>
      <c r="K1102" s="4" t="s">
        <v>2440</v>
      </c>
      <c r="L1102" s="4" t="s">
        <v>2447</v>
      </c>
      <c r="M1102" s="4" t="s">
        <v>41</v>
      </c>
      <c r="N1102" s="4">
        <v>0</v>
      </c>
      <c r="O1102" s="4">
        <v>1144.5592899999999</v>
      </c>
      <c r="P1102" s="4" t="s">
        <v>30</v>
      </c>
      <c r="Q1102" s="4" t="s">
        <v>30</v>
      </c>
      <c r="R1102" s="4">
        <v>3.026E-3</v>
      </c>
      <c r="S1102" s="4">
        <v>4.4909999999999999E-2</v>
      </c>
      <c r="T1102" s="4">
        <v>1.74</v>
      </c>
    </row>
    <row r="1103" spans="1:30" hidden="1" outlineLevel="1" collapsed="1" x14ac:dyDescent="0.2">
      <c r="A1103" t="s">
        <v>41</v>
      </c>
      <c r="B1103" s="4" t="s">
        <v>30</v>
      </c>
      <c r="C1103" s="4" t="s">
        <v>2448</v>
      </c>
      <c r="D1103" s="4" t="s">
        <v>41</v>
      </c>
      <c r="E1103" s="4">
        <v>3.7682599999999998E-3</v>
      </c>
      <c r="F1103" s="4">
        <v>9.4156000000000003E-4</v>
      </c>
      <c r="G1103" s="4">
        <v>1</v>
      </c>
      <c r="H1103" s="4">
        <v>1</v>
      </c>
      <c r="I1103" s="4">
        <v>1</v>
      </c>
      <c r="J1103" s="4">
        <v>1</v>
      </c>
      <c r="K1103" s="4" t="s">
        <v>2440</v>
      </c>
      <c r="L1103" s="4" t="s">
        <v>2449</v>
      </c>
      <c r="M1103" s="4" t="s">
        <v>41</v>
      </c>
      <c r="N1103" s="4">
        <v>0</v>
      </c>
      <c r="O1103" s="4">
        <v>1174.6062400000001</v>
      </c>
      <c r="P1103" s="4" t="s">
        <v>30</v>
      </c>
      <c r="Q1103" s="4" t="s">
        <v>30</v>
      </c>
      <c r="R1103" s="4">
        <v>7.6860000000000003E-4</v>
      </c>
      <c r="S1103" s="4">
        <v>2.0200000000000001E-3</v>
      </c>
      <c r="T1103" s="4">
        <v>2.36</v>
      </c>
    </row>
    <row r="1104" spans="1:30" hidden="1" outlineLevel="1" collapsed="1" x14ac:dyDescent="0.2">
      <c r="A1104" t="s">
        <v>41</v>
      </c>
      <c r="B1104" s="4" t="s">
        <v>30</v>
      </c>
      <c r="C1104" s="4" t="s">
        <v>2450</v>
      </c>
      <c r="D1104" s="4" t="s">
        <v>41</v>
      </c>
      <c r="E1104" s="4">
        <v>2.63701E-3</v>
      </c>
      <c r="F1104" s="4">
        <v>9.4156000000000003E-4</v>
      </c>
      <c r="G1104" s="4">
        <v>1</v>
      </c>
      <c r="H1104" s="4">
        <v>1</v>
      </c>
      <c r="I1104" s="4">
        <v>1</v>
      </c>
      <c r="J1104" s="4">
        <v>1</v>
      </c>
      <c r="K1104" s="4" t="s">
        <v>2440</v>
      </c>
      <c r="L1104" s="4" t="s">
        <v>2451</v>
      </c>
      <c r="M1104" s="4" t="s">
        <v>41</v>
      </c>
      <c r="N1104" s="4">
        <v>0</v>
      </c>
      <c r="O1104" s="4">
        <v>1387.74407</v>
      </c>
      <c r="P1104" s="4" t="s">
        <v>30</v>
      </c>
      <c r="Q1104" s="4" t="s">
        <v>30</v>
      </c>
      <c r="R1104" s="4">
        <v>7.6860000000000003E-4</v>
      </c>
      <c r="S1104" s="4">
        <v>1.3780000000000001E-3</v>
      </c>
      <c r="T1104" s="4">
        <v>2.75</v>
      </c>
    </row>
    <row r="1105" spans="1:30" hidden="1" outlineLevel="1" collapsed="1" x14ac:dyDescent="0.2">
      <c r="A1105" t="s">
        <v>41</v>
      </c>
      <c r="B1105" s="4" t="s">
        <v>30</v>
      </c>
      <c r="C1105" s="4" t="s">
        <v>2452</v>
      </c>
      <c r="D1105" s="4" t="s">
        <v>41</v>
      </c>
      <c r="E1105" s="4">
        <v>1.1368700000000001E-2</v>
      </c>
      <c r="F1105" s="4">
        <v>9.4156000000000003E-4</v>
      </c>
      <c r="G1105" s="4">
        <v>1</v>
      </c>
      <c r="H1105" s="4">
        <v>1</v>
      </c>
      <c r="I1105" s="4">
        <v>1</v>
      </c>
      <c r="J1105" s="4">
        <v>2</v>
      </c>
      <c r="K1105" s="4" t="s">
        <v>2440</v>
      </c>
      <c r="L1105" s="4" t="s">
        <v>2453</v>
      </c>
      <c r="M1105" s="4" t="s">
        <v>41</v>
      </c>
      <c r="N1105" s="4">
        <v>0</v>
      </c>
      <c r="O1105" s="4">
        <v>1377.68561</v>
      </c>
      <c r="P1105" s="4" t="s">
        <v>30</v>
      </c>
      <c r="Q1105" s="4" t="s">
        <v>30</v>
      </c>
      <c r="R1105" s="4">
        <v>7.6860000000000003E-4</v>
      </c>
      <c r="S1105" s="4">
        <v>6.6950000000000004E-3</v>
      </c>
      <c r="T1105" s="4">
        <v>2.06</v>
      </c>
    </row>
    <row r="1106" spans="1:30" hidden="1" outlineLevel="1" collapsed="1" x14ac:dyDescent="0.2">
      <c r="A1106" t="s">
        <v>41</v>
      </c>
      <c r="B1106" s="4" t="s">
        <v>30</v>
      </c>
      <c r="C1106" s="4" t="s">
        <v>2454</v>
      </c>
      <c r="D1106" s="4" t="s">
        <v>41</v>
      </c>
      <c r="E1106" s="4">
        <v>1.0508200000000001E-3</v>
      </c>
      <c r="F1106" s="4">
        <v>9.4156000000000003E-4</v>
      </c>
      <c r="G1106" s="4">
        <v>1</v>
      </c>
      <c r="H1106" s="4">
        <v>1</v>
      </c>
      <c r="I1106" s="4">
        <v>1</v>
      </c>
      <c r="J1106" s="4">
        <v>1</v>
      </c>
      <c r="K1106" s="4" t="s">
        <v>2440</v>
      </c>
      <c r="L1106" s="4" t="s">
        <v>2455</v>
      </c>
      <c r="M1106" s="4" t="s">
        <v>41</v>
      </c>
      <c r="N1106" s="4">
        <v>0</v>
      </c>
      <c r="O1106" s="4">
        <v>1327.6852200000001</v>
      </c>
      <c r="P1106" s="4" t="s">
        <v>30</v>
      </c>
      <c r="Q1106" s="4" t="s">
        <v>30</v>
      </c>
      <c r="R1106" s="4">
        <v>7.6860000000000003E-4</v>
      </c>
      <c r="S1106" s="4">
        <v>5.0469999999999996E-4</v>
      </c>
      <c r="T1106" s="4">
        <v>2.23</v>
      </c>
    </row>
    <row r="1107" spans="1:30" hidden="1" outlineLevel="1" collapsed="1" x14ac:dyDescent="0.2">
      <c r="A1107" t="s">
        <v>41</v>
      </c>
      <c r="B1107" s="4" t="s">
        <v>30</v>
      </c>
      <c r="C1107" s="4" t="s">
        <v>2456</v>
      </c>
      <c r="D1107" s="4" t="s">
        <v>41</v>
      </c>
      <c r="E1107" s="4">
        <v>5.3656700000000002E-2</v>
      </c>
      <c r="F1107" s="4">
        <v>3.95853E-3</v>
      </c>
      <c r="G1107" s="4">
        <v>1</v>
      </c>
      <c r="H1107" s="4">
        <v>1</v>
      </c>
      <c r="I1107" s="4">
        <v>1</v>
      </c>
      <c r="J1107" s="4">
        <v>1</v>
      </c>
      <c r="K1107" s="4" t="s">
        <v>2440</v>
      </c>
      <c r="L1107" s="4" t="s">
        <v>2457</v>
      </c>
      <c r="M1107" s="4" t="s">
        <v>41</v>
      </c>
      <c r="N1107" s="4">
        <v>0</v>
      </c>
      <c r="O1107" s="4">
        <v>1061.5221799999999</v>
      </c>
      <c r="P1107" s="4" t="s">
        <v>30</v>
      </c>
      <c r="Q1107" s="4" t="s">
        <v>30</v>
      </c>
      <c r="R1107" s="4">
        <v>3.026E-3</v>
      </c>
      <c r="S1107" s="4">
        <v>3.6339999999999997E-2</v>
      </c>
      <c r="T1107" s="4">
        <v>1.51</v>
      </c>
    </row>
    <row r="1108" spans="1:30" x14ac:dyDescent="0.2">
      <c r="A1108" s="3" t="s">
        <v>30</v>
      </c>
      <c r="B1108" s="3" t="s">
        <v>31</v>
      </c>
      <c r="C1108" s="3" t="s">
        <v>2458</v>
      </c>
      <c r="D1108" s="3" t="s">
        <v>2459</v>
      </c>
      <c r="E1108" s="3">
        <v>0</v>
      </c>
      <c r="F1108" s="3">
        <v>13.786</v>
      </c>
      <c r="G1108" s="3">
        <v>19</v>
      </c>
      <c r="H1108" s="3">
        <v>5</v>
      </c>
      <c r="I1108" s="3">
        <v>5</v>
      </c>
      <c r="J1108" s="3">
        <v>5</v>
      </c>
      <c r="K1108" s="3">
        <v>3</v>
      </c>
      <c r="L1108" s="3">
        <v>199</v>
      </c>
      <c r="M1108" s="3">
        <v>22.2</v>
      </c>
      <c r="N1108" s="3">
        <v>10.48</v>
      </c>
      <c r="O1108" s="3">
        <v>8.1999999999999993</v>
      </c>
      <c r="P1108" s="3">
        <v>5</v>
      </c>
      <c r="Q1108" s="3" t="s">
        <v>1343</v>
      </c>
      <c r="R1108" s="3" t="s">
        <v>1593</v>
      </c>
      <c r="S1108" s="3" t="s">
        <v>1062</v>
      </c>
      <c r="T1108" s="3" t="s">
        <v>1964</v>
      </c>
      <c r="U1108" s="3" t="s">
        <v>2460</v>
      </c>
      <c r="V1108" s="3" t="s">
        <v>2458</v>
      </c>
      <c r="W1108" s="3" t="s">
        <v>2461</v>
      </c>
      <c r="X1108" s="3" t="s">
        <v>2462</v>
      </c>
      <c r="Y1108" s="3" t="s">
        <v>2463</v>
      </c>
      <c r="Z1108" s="3" t="s">
        <v>41</v>
      </c>
      <c r="AA1108" s="3">
        <v>6</v>
      </c>
      <c r="AB1108" s="3" t="s">
        <v>30</v>
      </c>
      <c r="AC1108" s="3">
        <v>1</v>
      </c>
      <c r="AD1108" s="3" t="s">
        <v>41</v>
      </c>
    </row>
    <row r="1109" spans="1:30" hidden="1" outlineLevel="1" collapsed="1" x14ac:dyDescent="0.2">
      <c r="A1109" t="s">
        <v>41</v>
      </c>
      <c r="B1109" s="2" t="s">
        <v>43</v>
      </c>
      <c r="C1109" s="2" t="s">
        <v>44</v>
      </c>
      <c r="D1109" s="2" t="s">
        <v>29</v>
      </c>
      <c r="E1109" s="2" t="s">
        <v>45</v>
      </c>
      <c r="F1109" s="2" t="s">
        <v>46</v>
      </c>
      <c r="G1109" s="2" t="s">
        <v>28</v>
      </c>
      <c r="H1109" s="2" t="s">
        <v>47</v>
      </c>
      <c r="I1109" s="2" t="s">
        <v>8</v>
      </c>
      <c r="J1109" s="2" t="s">
        <v>9</v>
      </c>
      <c r="K1109" s="2" t="s">
        <v>48</v>
      </c>
      <c r="L1109" s="2" t="s">
        <v>49</v>
      </c>
      <c r="M1109" s="2" t="s">
        <v>50</v>
      </c>
      <c r="N1109" s="2" t="s">
        <v>51</v>
      </c>
      <c r="O1109" s="2" t="s">
        <v>52</v>
      </c>
      <c r="P1109" s="2" t="s">
        <v>27</v>
      </c>
      <c r="Q1109" s="2" t="s">
        <v>53</v>
      </c>
      <c r="R1109" s="2" t="s">
        <v>54</v>
      </c>
      <c r="S1109" s="2" t="s">
        <v>55</v>
      </c>
      <c r="T1109" s="2" t="s">
        <v>56</v>
      </c>
    </row>
    <row r="1110" spans="1:30" hidden="1" outlineLevel="1" collapsed="1" x14ac:dyDescent="0.2">
      <c r="A1110" t="s">
        <v>41</v>
      </c>
      <c r="B1110" s="4" t="s">
        <v>30</v>
      </c>
      <c r="C1110" s="4" t="s">
        <v>1968</v>
      </c>
      <c r="D1110" s="4" t="s">
        <v>41</v>
      </c>
      <c r="E1110" s="4">
        <v>7.64624E-2</v>
      </c>
      <c r="F1110" s="4">
        <v>4.8908199999999997E-3</v>
      </c>
      <c r="G1110" s="4">
        <v>2</v>
      </c>
      <c r="H1110" s="4">
        <v>2</v>
      </c>
      <c r="I1110" s="4">
        <v>1</v>
      </c>
      <c r="J1110" s="4">
        <v>1</v>
      </c>
      <c r="K1110" s="4" t="s">
        <v>1969</v>
      </c>
      <c r="L1110" s="4" t="s">
        <v>1970</v>
      </c>
      <c r="M1110" s="4" t="s">
        <v>41</v>
      </c>
      <c r="N1110" s="4">
        <v>2</v>
      </c>
      <c r="O1110" s="4">
        <v>1165.75279</v>
      </c>
      <c r="P1110" s="4" t="s">
        <v>30</v>
      </c>
      <c r="Q1110" s="4" t="s">
        <v>30</v>
      </c>
      <c r="R1110" s="4">
        <v>3.7160000000000001E-3</v>
      </c>
      <c r="S1110" s="4">
        <v>5.3600000000000002E-2</v>
      </c>
      <c r="T1110" s="4">
        <v>1.66</v>
      </c>
    </row>
    <row r="1111" spans="1:30" hidden="1" outlineLevel="1" collapsed="1" x14ac:dyDescent="0.2">
      <c r="A1111" t="s">
        <v>41</v>
      </c>
      <c r="B1111" s="4" t="s">
        <v>30</v>
      </c>
      <c r="C1111" s="4" t="s">
        <v>2464</v>
      </c>
      <c r="D1111" s="4" t="s">
        <v>41</v>
      </c>
      <c r="E1111" s="4">
        <v>9.67697E-4</v>
      </c>
      <c r="F1111" s="4">
        <v>9.4156000000000003E-4</v>
      </c>
      <c r="G1111" s="4">
        <v>1</v>
      </c>
      <c r="H1111" s="4">
        <v>1</v>
      </c>
      <c r="I1111" s="4">
        <v>1</v>
      </c>
      <c r="J1111" s="4">
        <v>1</v>
      </c>
      <c r="K1111" s="4" t="s">
        <v>2458</v>
      </c>
      <c r="L1111" s="4" t="s">
        <v>2465</v>
      </c>
      <c r="M1111" s="4" t="s">
        <v>41</v>
      </c>
      <c r="N1111" s="4">
        <v>1</v>
      </c>
      <c r="O1111" s="4">
        <v>1532.7914800000001</v>
      </c>
      <c r="P1111" s="4" t="s">
        <v>30</v>
      </c>
      <c r="Q1111" s="4" t="s">
        <v>30</v>
      </c>
      <c r="R1111" s="4">
        <v>7.6860000000000003E-4</v>
      </c>
      <c r="S1111" s="4">
        <v>4.6139999999999999E-4</v>
      </c>
      <c r="T1111" s="4">
        <v>2.83</v>
      </c>
    </row>
    <row r="1112" spans="1:30" hidden="1" outlineLevel="1" collapsed="1" x14ac:dyDescent="0.2">
      <c r="A1112" t="s">
        <v>41</v>
      </c>
      <c r="B1112" s="4" t="s">
        <v>30</v>
      </c>
      <c r="C1112" s="4" t="s">
        <v>2466</v>
      </c>
      <c r="D1112" s="4" t="s">
        <v>41</v>
      </c>
      <c r="E1112" s="4">
        <v>4.6501700000000002E-5</v>
      </c>
      <c r="F1112" s="4">
        <v>9.4156000000000003E-4</v>
      </c>
      <c r="G1112" s="4">
        <v>1</v>
      </c>
      <c r="H1112" s="4">
        <v>1</v>
      </c>
      <c r="I1112" s="4">
        <v>1</v>
      </c>
      <c r="J1112" s="4">
        <v>1</v>
      </c>
      <c r="K1112" s="4" t="s">
        <v>2458</v>
      </c>
      <c r="L1112" s="4" t="s">
        <v>2467</v>
      </c>
      <c r="M1112" s="4" t="s">
        <v>41</v>
      </c>
      <c r="N1112" s="4">
        <v>0</v>
      </c>
      <c r="O1112" s="4">
        <v>1404.69651</v>
      </c>
      <c r="P1112" s="4" t="s">
        <v>30</v>
      </c>
      <c r="Q1112" s="4" t="s">
        <v>30</v>
      </c>
      <c r="R1112" s="4">
        <v>7.6860000000000003E-4</v>
      </c>
      <c r="S1112" s="4">
        <v>1.715E-5</v>
      </c>
      <c r="T1112" s="4">
        <v>3.53</v>
      </c>
    </row>
    <row r="1113" spans="1:30" hidden="1" outlineLevel="1" collapsed="1" x14ac:dyDescent="0.2">
      <c r="A1113" t="s">
        <v>41</v>
      </c>
      <c r="B1113" s="4" t="s">
        <v>30</v>
      </c>
      <c r="C1113" s="4" t="s">
        <v>2468</v>
      </c>
      <c r="D1113" s="4" t="s">
        <v>41</v>
      </c>
      <c r="E1113" s="4">
        <v>3.0669400000000002E-3</v>
      </c>
      <c r="F1113" s="4">
        <v>9.4156000000000003E-4</v>
      </c>
      <c r="G1113" s="4">
        <v>1</v>
      </c>
      <c r="H1113" s="4">
        <v>1</v>
      </c>
      <c r="I1113" s="4">
        <v>1</v>
      </c>
      <c r="J1113" s="4">
        <v>1</v>
      </c>
      <c r="K1113" s="4" t="s">
        <v>2458</v>
      </c>
      <c r="L1113" s="4" t="s">
        <v>2469</v>
      </c>
      <c r="M1113" s="4" t="s">
        <v>41</v>
      </c>
      <c r="N1113" s="4">
        <v>0</v>
      </c>
      <c r="O1113" s="4">
        <v>1017.48875</v>
      </c>
      <c r="P1113" s="4" t="s">
        <v>30</v>
      </c>
      <c r="Q1113" s="4" t="s">
        <v>30</v>
      </c>
      <c r="R1113" s="4">
        <v>7.6860000000000003E-4</v>
      </c>
      <c r="S1113" s="4">
        <v>1.6180000000000001E-3</v>
      </c>
      <c r="T1113" s="4">
        <v>1.84</v>
      </c>
    </row>
    <row r="1114" spans="1:30" hidden="1" outlineLevel="1" collapsed="1" x14ac:dyDescent="0.2">
      <c r="A1114" t="s">
        <v>41</v>
      </c>
      <c r="B1114" s="4" t="s">
        <v>30</v>
      </c>
      <c r="C1114" s="4" t="s">
        <v>1977</v>
      </c>
      <c r="D1114" s="4" t="s">
        <v>41</v>
      </c>
      <c r="E1114" s="4">
        <v>3.6512900000000001E-2</v>
      </c>
      <c r="F1114" s="4">
        <v>1.57544E-3</v>
      </c>
      <c r="G1114" s="4">
        <v>2</v>
      </c>
      <c r="H1114" s="4">
        <v>2</v>
      </c>
      <c r="I1114" s="4">
        <v>1</v>
      </c>
      <c r="J1114" s="4">
        <v>1</v>
      </c>
      <c r="K1114" s="4" t="s">
        <v>1969</v>
      </c>
      <c r="L1114" s="4" t="s">
        <v>1978</v>
      </c>
      <c r="M1114" s="4" t="s">
        <v>41</v>
      </c>
      <c r="N1114" s="4">
        <v>1</v>
      </c>
      <c r="O1114" s="4">
        <v>1249.8103000000001</v>
      </c>
      <c r="P1114" s="4" t="s">
        <v>30</v>
      </c>
      <c r="Q1114" s="4" t="s">
        <v>30</v>
      </c>
      <c r="R1114" s="4">
        <v>1.245E-3</v>
      </c>
      <c r="S1114" s="4">
        <v>2.385E-2</v>
      </c>
      <c r="T1114" s="4">
        <v>1.29</v>
      </c>
    </row>
    <row r="1115" spans="1:30" x14ac:dyDescent="0.2">
      <c r="A1115" s="3" t="s">
        <v>30</v>
      </c>
      <c r="B1115" s="3" t="s">
        <v>31</v>
      </c>
      <c r="C1115" s="3" t="s">
        <v>2470</v>
      </c>
      <c r="D1115" s="3" t="s">
        <v>2471</v>
      </c>
      <c r="E1115" s="3">
        <v>0</v>
      </c>
      <c r="F1115" s="3">
        <v>13.468999999999999</v>
      </c>
      <c r="G1115" s="3">
        <v>16</v>
      </c>
      <c r="H1115" s="3">
        <v>9</v>
      </c>
      <c r="I1115" s="3">
        <v>9</v>
      </c>
      <c r="J1115" s="3">
        <v>9</v>
      </c>
      <c r="K1115" s="3">
        <v>9</v>
      </c>
      <c r="L1115" s="3">
        <v>799</v>
      </c>
      <c r="M1115" s="3">
        <v>88.8</v>
      </c>
      <c r="N1115" s="3">
        <v>8.07</v>
      </c>
      <c r="O1115" s="3">
        <v>8.1</v>
      </c>
      <c r="P1115" s="3">
        <v>9</v>
      </c>
      <c r="Q1115" s="3" t="s">
        <v>2472</v>
      </c>
      <c r="R1115" s="3" t="s">
        <v>852</v>
      </c>
      <c r="S1115" s="3" t="s">
        <v>41</v>
      </c>
      <c r="T1115" s="3" t="s">
        <v>2473</v>
      </c>
      <c r="U1115" s="3" t="s">
        <v>2474</v>
      </c>
      <c r="V1115" s="3" t="s">
        <v>2470</v>
      </c>
      <c r="W1115" s="3" t="s">
        <v>2475</v>
      </c>
      <c r="X1115" s="3" t="s">
        <v>2476</v>
      </c>
      <c r="Y1115" s="3" t="s">
        <v>41</v>
      </c>
      <c r="Z1115" s="3" t="s">
        <v>41</v>
      </c>
      <c r="AA1115" s="3">
        <v>0</v>
      </c>
      <c r="AB1115" s="3" t="s">
        <v>30</v>
      </c>
      <c r="AC1115" s="3">
        <v>1</v>
      </c>
      <c r="AD1115" s="3" t="s">
        <v>41</v>
      </c>
    </row>
    <row r="1116" spans="1:30" hidden="1" outlineLevel="1" collapsed="1" x14ac:dyDescent="0.2">
      <c r="A1116" t="s">
        <v>41</v>
      </c>
      <c r="B1116" s="2" t="s">
        <v>43</v>
      </c>
      <c r="C1116" s="2" t="s">
        <v>44</v>
      </c>
      <c r="D1116" s="2" t="s">
        <v>29</v>
      </c>
      <c r="E1116" s="2" t="s">
        <v>45</v>
      </c>
      <c r="F1116" s="2" t="s">
        <v>46</v>
      </c>
      <c r="G1116" s="2" t="s">
        <v>28</v>
      </c>
      <c r="H1116" s="2" t="s">
        <v>47</v>
      </c>
      <c r="I1116" s="2" t="s">
        <v>8</v>
      </c>
      <c r="J1116" s="2" t="s">
        <v>9</v>
      </c>
      <c r="K1116" s="2" t="s">
        <v>48</v>
      </c>
      <c r="L1116" s="2" t="s">
        <v>49</v>
      </c>
      <c r="M1116" s="2" t="s">
        <v>50</v>
      </c>
      <c r="N1116" s="2" t="s">
        <v>51</v>
      </c>
      <c r="O1116" s="2" t="s">
        <v>52</v>
      </c>
      <c r="P1116" s="2" t="s">
        <v>27</v>
      </c>
      <c r="Q1116" s="2" t="s">
        <v>53</v>
      </c>
      <c r="R1116" s="2" t="s">
        <v>54</v>
      </c>
      <c r="S1116" s="2" t="s">
        <v>55</v>
      </c>
      <c r="T1116" s="2" t="s">
        <v>56</v>
      </c>
    </row>
    <row r="1117" spans="1:30" hidden="1" outlineLevel="1" collapsed="1" x14ac:dyDescent="0.2">
      <c r="A1117" t="s">
        <v>41</v>
      </c>
      <c r="B1117" s="4" t="s">
        <v>30</v>
      </c>
      <c r="C1117" s="4" t="s">
        <v>2477</v>
      </c>
      <c r="D1117" s="4" t="s">
        <v>41</v>
      </c>
      <c r="E1117" s="4">
        <v>2.4446599999999999E-2</v>
      </c>
      <c r="F1117" s="4">
        <v>9.4156000000000003E-4</v>
      </c>
      <c r="G1117" s="4">
        <v>1</v>
      </c>
      <c r="H1117" s="4">
        <v>1</v>
      </c>
      <c r="I1117" s="4">
        <v>1</v>
      </c>
      <c r="J1117" s="4">
        <v>1</v>
      </c>
      <c r="K1117" s="4" t="s">
        <v>2470</v>
      </c>
      <c r="L1117" s="4" t="s">
        <v>2478</v>
      </c>
      <c r="M1117" s="4" t="s">
        <v>41</v>
      </c>
      <c r="N1117" s="4">
        <v>2</v>
      </c>
      <c r="O1117" s="4">
        <v>1664.8126099999999</v>
      </c>
      <c r="P1117" s="4" t="s">
        <v>30</v>
      </c>
      <c r="Q1117" s="4" t="s">
        <v>30</v>
      </c>
      <c r="R1117" s="4">
        <v>7.6860000000000003E-4</v>
      </c>
      <c r="S1117" s="4">
        <v>1.54E-2</v>
      </c>
      <c r="T1117" s="4">
        <v>2.29</v>
      </c>
    </row>
    <row r="1118" spans="1:30" hidden="1" outlineLevel="1" collapsed="1" x14ac:dyDescent="0.2">
      <c r="A1118" t="s">
        <v>41</v>
      </c>
      <c r="B1118" s="4" t="s">
        <v>30</v>
      </c>
      <c r="C1118" s="4" t="s">
        <v>2479</v>
      </c>
      <c r="D1118" s="4" t="s">
        <v>41</v>
      </c>
      <c r="E1118" s="4">
        <v>3.6411299999999998E-3</v>
      </c>
      <c r="F1118" s="4">
        <v>9.4156000000000003E-4</v>
      </c>
      <c r="G1118" s="4">
        <v>1</v>
      </c>
      <c r="H1118" s="4">
        <v>1</v>
      </c>
      <c r="I1118" s="4">
        <v>1</v>
      </c>
      <c r="J1118" s="4">
        <v>1</v>
      </c>
      <c r="K1118" s="4" t="s">
        <v>2470</v>
      </c>
      <c r="L1118" s="4" t="s">
        <v>2480</v>
      </c>
      <c r="M1118" s="4" t="s">
        <v>41</v>
      </c>
      <c r="N1118" s="4">
        <v>0</v>
      </c>
      <c r="O1118" s="4">
        <v>1699.78818</v>
      </c>
      <c r="P1118" s="4" t="s">
        <v>30</v>
      </c>
      <c r="Q1118" s="4" t="s">
        <v>30</v>
      </c>
      <c r="R1118" s="4">
        <v>7.6860000000000003E-4</v>
      </c>
      <c r="S1118" s="4">
        <v>1.951E-3</v>
      </c>
      <c r="T1118" s="4">
        <v>3</v>
      </c>
    </row>
    <row r="1119" spans="1:30" hidden="1" outlineLevel="1" collapsed="1" x14ac:dyDescent="0.2">
      <c r="A1119" t="s">
        <v>41</v>
      </c>
      <c r="B1119" s="4" t="s">
        <v>30</v>
      </c>
      <c r="C1119" s="4" t="s">
        <v>2481</v>
      </c>
      <c r="D1119" s="4" t="s">
        <v>41</v>
      </c>
      <c r="E1119" s="4">
        <v>0.11047800000000001</v>
      </c>
      <c r="F1119" s="4">
        <v>9.1506199999999999E-3</v>
      </c>
      <c r="G1119" s="4">
        <v>1</v>
      </c>
      <c r="H1119" s="4">
        <v>1</v>
      </c>
      <c r="I1119" s="4">
        <v>1</v>
      </c>
      <c r="J1119" s="4">
        <v>1</v>
      </c>
      <c r="K1119" s="4" t="s">
        <v>2470</v>
      </c>
      <c r="L1119" s="4" t="s">
        <v>2482</v>
      </c>
      <c r="M1119" s="4" t="s">
        <v>41</v>
      </c>
      <c r="N1119" s="4">
        <v>0</v>
      </c>
      <c r="O1119" s="4">
        <v>927.53704000000005</v>
      </c>
      <c r="P1119" s="4" t="s">
        <v>30</v>
      </c>
      <c r="Q1119" s="4" t="s">
        <v>30</v>
      </c>
      <c r="R1119" s="4">
        <v>6.8910000000000004E-3</v>
      </c>
      <c r="S1119" s="4">
        <v>8.0390000000000003E-2</v>
      </c>
      <c r="T1119" s="4">
        <v>1.19</v>
      </c>
    </row>
    <row r="1120" spans="1:30" hidden="1" outlineLevel="1" collapsed="1" x14ac:dyDescent="0.2">
      <c r="A1120" t="s">
        <v>41</v>
      </c>
      <c r="B1120" s="4" t="s">
        <v>30</v>
      </c>
      <c r="C1120" s="4" t="s">
        <v>2483</v>
      </c>
      <c r="D1120" s="4" t="s">
        <v>41</v>
      </c>
      <c r="E1120" s="4">
        <v>5.4382800000000002E-2</v>
      </c>
      <c r="F1120" s="4">
        <v>3.95853E-3</v>
      </c>
      <c r="G1120" s="4">
        <v>1</v>
      </c>
      <c r="H1120" s="4">
        <v>1</v>
      </c>
      <c r="I1120" s="4">
        <v>1</v>
      </c>
      <c r="J1120" s="4">
        <v>1</v>
      </c>
      <c r="K1120" s="4" t="s">
        <v>2470</v>
      </c>
      <c r="L1120" s="4" t="s">
        <v>2484</v>
      </c>
      <c r="M1120" s="4" t="s">
        <v>41</v>
      </c>
      <c r="N1120" s="4">
        <v>2</v>
      </c>
      <c r="O1120" s="4">
        <v>1940.0646899999999</v>
      </c>
      <c r="P1120" s="4" t="s">
        <v>30</v>
      </c>
      <c r="Q1120" s="4" t="s">
        <v>30</v>
      </c>
      <c r="R1120" s="4">
        <v>3.026E-3</v>
      </c>
      <c r="S1120" s="4">
        <v>3.6929999999999998E-2</v>
      </c>
      <c r="T1120" s="4">
        <v>1.96</v>
      </c>
    </row>
    <row r="1121" spans="1:30" hidden="1" outlineLevel="1" collapsed="1" x14ac:dyDescent="0.2">
      <c r="A1121" t="s">
        <v>41</v>
      </c>
      <c r="B1121" s="4" t="s">
        <v>30</v>
      </c>
      <c r="C1121" s="4" t="s">
        <v>2485</v>
      </c>
      <c r="D1121" s="4" t="s">
        <v>161</v>
      </c>
      <c r="E1121" s="4">
        <v>4.4131099999999999E-2</v>
      </c>
      <c r="F1121" s="4">
        <v>2.21053E-3</v>
      </c>
      <c r="G1121" s="4">
        <v>1</v>
      </c>
      <c r="H1121" s="4">
        <v>1</v>
      </c>
      <c r="I1121" s="4">
        <v>1</v>
      </c>
      <c r="J1121" s="4">
        <v>1</v>
      </c>
      <c r="K1121" s="4" t="s">
        <v>2470</v>
      </c>
      <c r="L1121" s="4" t="s">
        <v>2486</v>
      </c>
      <c r="M1121" s="4" t="s">
        <v>41</v>
      </c>
      <c r="N1121" s="4">
        <v>0</v>
      </c>
      <c r="O1121" s="4">
        <v>1810.8232</v>
      </c>
      <c r="P1121" s="4" t="s">
        <v>30</v>
      </c>
      <c r="Q1121" s="4" t="s">
        <v>30</v>
      </c>
      <c r="R1121" s="4">
        <v>1.714E-3</v>
      </c>
      <c r="S1121" s="4">
        <v>2.9309999999999999E-2</v>
      </c>
      <c r="T1121" s="4">
        <v>1.84</v>
      </c>
    </row>
    <row r="1122" spans="1:30" hidden="1" outlineLevel="1" collapsed="1" x14ac:dyDescent="0.2">
      <c r="A1122" t="s">
        <v>41</v>
      </c>
      <c r="B1122" s="4" t="s">
        <v>30</v>
      </c>
      <c r="C1122" s="4" t="s">
        <v>2487</v>
      </c>
      <c r="D1122" s="4" t="s">
        <v>41</v>
      </c>
      <c r="E1122" s="4">
        <v>4.3538800000000002E-2</v>
      </c>
      <c r="F1122" s="4">
        <v>2.21053E-3</v>
      </c>
      <c r="G1122" s="4">
        <v>1</v>
      </c>
      <c r="H1122" s="4">
        <v>1</v>
      </c>
      <c r="I1122" s="4">
        <v>1</v>
      </c>
      <c r="J1122" s="4">
        <v>1</v>
      </c>
      <c r="K1122" s="4" t="s">
        <v>2470</v>
      </c>
      <c r="L1122" s="4" t="s">
        <v>2488</v>
      </c>
      <c r="M1122" s="4" t="s">
        <v>41</v>
      </c>
      <c r="N1122" s="4">
        <v>0</v>
      </c>
      <c r="O1122" s="4">
        <v>795.39954</v>
      </c>
      <c r="P1122" s="4" t="s">
        <v>30</v>
      </c>
      <c r="Q1122" s="4" t="s">
        <v>30</v>
      </c>
      <c r="R1122" s="4">
        <v>1.714E-3</v>
      </c>
      <c r="S1122" s="4">
        <v>2.8930000000000001E-2</v>
      </c>
      <c r="T1122" s="4">
        <v>1.1299999999999999</v>
      </c>
    </row>
    <row r="1123" spans="1:30" hidden="1" outlineLevel="1" collapsed="1" x14ac:dyDescent="0.2">
      <c r="A1123" t="s">
        <v>41</v>
      </c>
      <c r="B1123" s="4" t="s">
        <v>30</v>
      </c>
      <c r="C1123" s="4" t="s">
        <v>2489</v>
      </c>
      <c r="D1123" s="4" t="s">
        <v>41</v>
      </c>
      <c r="E1123" s="4">
        <v>9.7598199999999996E-2</v>
      </c>
      <c r="F1123" s="4">
        <v>8.4442000000000007E-3</v>
      </c>
      <c r="G1123" s="4">
        <v>1</v>
      </c>
      <c r="H1123" s="4">
        <v>1</v>
      </c>
      <c r="I1123" s="4">
        <v>1</v>
      </c>
      <c r="J1123" s="4">
        <v>1</v>
      </c>
      <c r="K1123" s="4" t="s">
        <v>2470</v>
      </c>
      <c r="L1123" s="4" t="s">
        <v>2490</v>
      </c>
      <c r="M1123" s="4" t="s">
        <v>41</v>
      </c>
      <c r="N1123" s="4">
        <v>0</v>
      </c>
      <c r="O1123" s="4">
        <v>990.55782999999997</v>
      </c>
      <c r="P1123" s="4" t="s">
        <v>30</v>
      </c>
      <c r="Q1123" s="4" t="s">
        <v>30</v>
      </c>
      <c r="R1123" s="4">
        <v>6.3559999999999997E-3</v>
      </c>
      <c r="S1123" s="4">
        <v>6.9989999999999997E-2</v>
      </c>
      <c r="T1123" s="4">
        <v>1.56</v>
      </c>
    </row>
    <row r="1124" spans="1:30" hidden="1" outlineLevel="1" collapsed="1" x14ac:dyDescent="0.2">
      <c r="A1124" t="s">
        <v>41</v>
      </c>
      <c r="B1124" s="4" t="s">
        <v>30</v>
      </c>
      <c r="C1124" s="4" t="s">
        <v>2491</v>
      </c>
      <c r="D1124" s="4" t="s">
        <v>41</v>
      </c>
      <c r="E1124" s="4">
        <v>0.11265</v>
      </c>
      <c r="F1124" s="4">
        <v>9.1506199999999999E-3</v>
      </c>
      <c r="G1124" s="4">
        <v>1</v>
      </c>
      <c r="H1124" s="4">
        <v>1</v>
      </c>
      <c r="I1124" s="4">
        <v>1</v>
      </c>
      <c r="J1124" s="4">
        <v>1</v>
      </c>
      <c r="K1124" s="4" t="s">
        <v>2470</v>
      </c>
      <c r="L1124" s="4" t="s">
        <v>2492</v>
      </c>
      <c r="M1124" s="4" t="s">
        <v>41</v>
      </c>
      <c r="N1124" s="4">
        <v>2</v>
      </c>
      <c r="O1124" s="4">
        <v>3238.64509</v>
      </c>
      <c r="P1124" s="4" t="s">
        <v>30</v>
      </c>
      <c r="Q1124" s="4" t="s">
        <v>30</v>
      </c>
      <c r="R1124" s="4">
        <v>6.8910000000000004E-3</v>
      </c>
      <c r="S1124" s="4">
        <v>8.1890000000000004E-2</v>
      </c>
      <c r="T1124" s="4">
        <v>2.2999999999999998</v>
      </c>
    </row>
    <row r="1125" spans="1:30" hidden="1" outlineLevel="1" collapsed="1" x14ac:dyDescent="0.2">
      <c r="A1125" t="s">
        <v>41</v>
      </c>
      <c r="B1125" s="4" t="s">
        <v>30</v>
      </c>
      <c r="C1125" s="4" t="s">
        <v>2493</v>
      </c>
      <c r="D1125" s="4" t="s">
        <v>41</v>
      </c>
      <c r="E1125" s="4">
        <v>0.108344</v>
      </c>
      <c r="F1125" s="4">
        <v>9.1506199999999999E-3</v>
      </c>
      <c r="G1125" s="4">
        <v>1</v>
      </c>
      <c r="H1125" s="4">
        <v>1</v>
      </c>
      <c r="I1125" s="4">
        <v>1</v>
      </c>
      <c r="J1125" s="4">
        <v>1</v>
      </c>
      <c r="K1125" s="4" t="s">
        <v>2470</v>
      </c>
      <c r="L1125" s="4" t="s">
        <v>2494</v>
      </c>
      <c r="M1125" s="4" t="s">
        <v>41</v>
      </c>
      <c r="N1125" s="4">
        <v>1</v>
      </c>
      <c r="O1125" s="4">
        <v>2445.1793299999999</v>
      </c>
      <c r="P1125" s="4" t="s">
        <v>30</v>
      </c>
      <c r="Q1125" s="4" t="s">
        <v>30</v>
      </c>
      <c r="R1125" s="4">
        <v>6.8910000000000004E-3</v>
      </c>
      <c r="S1125" s="4">
        <v>7.8299999999999995E-2</v>
      </c>
      <c r="T1125" s="4">
        <v>2.81</v>
      </c>
    </row>
    <row r="1126" spans="1:30" x14ac:dyDescent="0.2">
      <c r="A1126" s="3" t="s">
        <v>30</v>
      </c>
      <c r="B1126" s="3" t="s">
        <v>31</v>
      </c>
      <c r="C1126" s="3" t="s">
        <v>2495</v>
      </c>
      <c r="D1126" s="3" t="s">
        <v>2496</v>
      </c>
      <c r="E1126" s="3">
        <v>0</v>
      </c>
      <c r="F1126" s="3">
        <v>13.441000000000001</v>
      </c>
      <c r="G1126" s="3">
        <v>29</v>
      </c>
      <c r="H1126" s="3">
        <v>7</v>
      </c>
      <c r="I1126" s="3">
        <v>7</v>
      </c>
      <c r="J1126" s="3">
        <v>7</v>
      </c>
      <c r="K1126" s="3">
        <v>7</v>
      </c>
      <c r="L1126" s="3">
        <v>258</v>
      </c>
      <c r="M1126" s="3">
        <v>27.8</v>
      </c>
      <c r="N1126" s="3">
        <v>10.210000000000001</v>
      </c>
      <c r="O1126" s="3">
        <v>9.58</v>
      </c>
      <c r="P1126" s="3">
        <v>7</v>
      </c>
      <c r="Q1126" s="3" t="s">
        <v>1919</v>
      </c>
      <c r="R1126" s="3" t="s">
        <v>35</v>
      </c>
      <c r="S1126" s="3" t="s">
        <v>1062</v>
      </c>
      <c r="T1126" s="3" t="s">
        <v>2497</v>
      </c>
      <c r="U1126" s="3" t="s">
        <v>2498</v>
      </c>
      <c r="V1126" s="3" t="s">
        <v>2495</v>
      </c>
      <c r="W1126" s="3" t="s">
        <v>2499</v>
      </c>
      <c r="X1126" s="3" t="s">
        <v>2500</v>
      </c>
      <c r="Y1126" s="3" t="s">
        <v>41</v>
      </c>
      <c r="Z1126" s="3" t="s">
        <v>41</v>
      </c>
      <c r="AA1126" s="3">
        <v>0</v>
      </c>
      <c r="AB1126" s="3" t="s">
        <v>30</v>
      </c>
      <c r="AC1126" s="3">
        <v>1</v>
      </c>
      <c r="AD1126" s="3" t="s">
        <v>41</v>
      </c>
    </row>
    <row r="1127" spans="1:30" hidden="1" outlineLevel="1" collapsed="1" x14ac:dyDescent="0.2">
      <c r="A1127" t="s">
        <v>41</v>
      </c>
      <c r="B1127" s="2" t="s">
        <v>43</v>
      </c>
      <c r="C1127" s="2" t="s">
        <v>44</v>
      </c>
      <c r="D1127" s="2" t="s">
        <v>29</v>
      </c>
      <c r="E1127" s="2" t="s">
        <v>45</v>
      </c>
      <c r="F1127" s="2" t="s">
        <v>46</v>
      </c>
      <c r="G1127" s="2" t="s">
        <v>28</v>
      </c>
      <c r="H1127" s="2" t="s">
        <v>47</v>
      </c>
      <c r="I1127" s="2" t="s">
        <v>8</v>
      </c>
      <c r="J1127" s="2" t="s">
        <v>9</v>
      </c>
      <c r="K1127" s="2" t="s">
        <v>48</v>
      </c>
      <c r="L1127" s="2" t="s">
        <v>49</v>
      </c>
      <c r="M1127" s="2" t="s">
        <v>50</v>
      </c>
      <c r="N1127" s="2" t="s">
        <v>51</v>
      </c>
      <c r="O1127" s="2" t="s">
        <v>52</v>
      </c>
      <c r="P1127" s="2" t="s">
        <v>27</v>
      </c>
      <c r="Q1127" s="2" t="s">
        <v>53</v>
      </c>
      <c r="R1127" s="2" t="s">
        <v>54</v>
      </c>
      <c r="S1127" s="2" t="s">
        <v>55</v>
      </c>
      <c r="T1127" s="2" t="s">
        <v>56</v>
      </c>
    </row>
    <row r="1128" spans="1:30" hidden="1" outlineLevel="1" collapsed="1" x14ac:dyDescent="0.2">
      <c r="A1128" t="s">
        <v>41</v>
      </c>
      <c r="B1128" s="4" t="s">
        <v>30</v>
      </c>
      <c r="C1128" s="4" t="s">
        <v>2501</v>
      </c>
      <c r="D1128" s="4" t="s">
        <v>2502</v>
      </c>
      <c r="E1128" s="4">
        <v>7.2503899999999996E-2</v>
      </c>
      <c r="F1128" s="4">
        <v>4.8908199999999997E-3</v>
      </c>
      <c r="G1128" s="4">
        <v>1</v>
      </c>
      <c r="H1128" s="4">
        <v>1</v>
      </c>
      <c r="I1128" s="4">
        <v>1</v>
      </c>
      <c r="J1128" s="4">
        <v>1</v>
      </c>
      <c r="K1128" s="4" t="s">
        <v>2495</v>
      </c>
      <c r="L1128" s="4" t="s">
        <v>2503</v>
      </c>
      <c r="M1128" s="4" t="s">
        <v>41</v>
      </c>
      <c r="N1128" s="4">
        <v>0</v>
      </c>
      <c r="O1128" s="4">
        <v>1272.62526</v>
      </c>
      <c r="P1128" s="4" t="s">
        <v>30</v>
      </c>
      <c r="Q1128" s="4" t="s">
        <v>30</v>
      </c>
      <c r="R1128" s="4">
        <v>3.7160000000000001E-3</v>
      </c>
      <c r="S1128" s="4">
        <v>5.0479999999999997E-2</v>
      </c>
      <c r="T1128" s="4">
        <v>1.57</v>
      </c>
    </row>
    <row r="1129" spans="1:30" hidden="1" outlineLevel="1" collapsed="1" x14ac:dyDescent="0.2">
      <c r="A1129" t="s">
        <v>41</v>
      </c>
      <c r="B1129" s="4" t="s">
        <v>30</v>
      </c>
      <c r="C1129" s="4" t="s">
        <v>2504</v>
      </c>
      <c r="D1129" s="4" t="s">
        <v>41</v>
      </c>
      <c r="E1129" s="4">
        <v>4.5646600000000002E-2</v>
      </c>
      <c r="F1129" s="4">
        <v>2.21053E-3</v>
      </c>
      <c r="G1129" s="4">
        <v>1</v>
      </c>
      <c r="H1129" s="4">
        <v>1</v>
      </c>
      <c r="I1129" s="4">
        <v>1</v>
      </c>
      <c r="J1129" s="4">
        <v>1</v>
      </c>
      <c r="K1129" s="4" t="s">
        <v>2495</v>
      </c>
      <c r="L1129" s="4" t="s">
        <v>2505</v>
      </c>
      <c r="M1129" s="4" t="s">
        <v>41</v>
      </c>
      <c r="N1129" s="4">
        <v>1</v>
      </c>
      <c r="O1129" s="4">
        <v>1026.6306099999999</v>
      </c>
      <c r="P1129" s="4" t="s">
        <v>30</v>
      </c>
      <c r="Q1129" s="4" t="s">
        <v>30</v>
      </c>
      <c r="R1129" s="4">
        <v>1.714E-3</v>
      </c>
      <c r="S1129" s="4">
        <v>3.039E-2</v>
      </c>
      <c r="T1129" s="4">
        <v>1.76</v>
      </c>
    </row>
    <row r="1130" spans="1:30" hidden="1" outlineLevel="1" collapsed="1" x14ac:dyDescent="0.2">
      <c r="A1130" t="s">
        <v>41</v>
      </c>
      <c r="B1130" s="4" t="s">
        <v>30</v>
      </c>
      <c r="C1130" s="4" t="s">
        <v>2506</v>
      </c>
      <c r="D1130" s="4" t="s">
        <v>41</v>
      </c>
      <c r="E1130" s="4">
        <v>1.7141300000000002E-2</v>
      </c>
      <c r="F1130" s="4">
        <v>9.4156000000000003E-4</v>
      </c>
      <c r="G1130" s="4">
        <v>1</v>
      </c>
      <c r="H1130" s="4">
        <v>1</v>
      </c>
      <c r="I1130" s="4">
        <v>1</v>
      </c>
      <c r="J1130" s="4">
        <v>1</v>
      </c>
      <c r="K1130" s="4" t="s">
        <v>2495</v>
      </c>
      <c r="L1130" s="4" t="s">
        <v>2507</v>
      </c>
      <c r="M1130" s="4" t="s">
        <v>41</v>
      </c>
      <c r="N1130" s="4">
        <v>0</v>
      </c>
      <c r="O1130" s="4">
        <v>1176.55314</v>
      </c>
      <c r="P1130" s="4" t="s">
        <v>30</v>
      </c>
      <c r="Q1130" s="4" t="s">
        <v>30</v>
      </c>
      <c r="R1130" s="4">
        <v>7.6860000000000003E-4</v>
      </c>
      <c r="S1130" s="4">
        <v>1.051E-2</v>
      </c>
      <c r="T1130" s="4">
        <v>1.88</v>
      </c>
    </row>
    <row r="1131" spans="1:30" hidden="1" outlineLevel="1" collapsed="1" x14ac:dyDescent="0.2">
      <c r="A1131" t="s">
        <v>41</v>
      </c>
      <c r="B1131" s="4" t="s">
        <v>30</v>
      </c>
      <c r="C1131" s="4" t="s">
        <v>2508</v>
      </c>
      <c r="D1131" s="4" t="s">
        <v>41</v>
      </c>
      <c r="E1131" s="4">
        <v>2.3789599999999998E-3</v>
      </c>
      <c r="F1131" s="4">
        <v>9.4156000000000003E-4</v>
      </c>
      <c r="G1131" s="4">
        <v>1</v>
      </c>
      <c r="H1131" s="4">
        <v>1</v>
      </c>
      <c r="I1131" s="4">
        <v>1</v>
      </c>
      <c r="J1131" s="4">
        <v>1</v>
      </c>
      <c r="K1131" s="4" t="s">
        <v>2495</v>
      </c>
      <c r="L1131" s="4" t="s">
        <v>2509</v>
      </c>
      <c r="M1131" s="4" t="s">
        <v>41</v>
      </c>
      <c r="N1131" s="4">
        <v>1</v>
      </c>
      <c r="O1131" s="4">
        <v>1756.88644</v>
      </c>
      <c r="P1131" s="4" t="s">
        <v>30</v>
      </c>
      <c r="Q1131" s="4" t="s">
        <v>30</v>
      </c>
      <c r="R1131" s="4">
        <v>7.6860000000000003E-4</v>
      </c>
      <c r="S1131" s="4">
        <v>1.227E-3</v>
      </c>
      <c r="T1131" s="4">
        <v>2.16</v>
      </c>
    </row>
    <row r="1132" spans="1:30" hidden="1" outlineLevel="1" collapsed="1" x14ac:dyDescent="0.2">
      <c r="A1132" t="s">
        <v>41</v>
      </c>
      <c r="B1132" s="4" t="s">
        <v>30</v>
      </c>
      <c r="C1132" s="4" t="s">
        <v>2510</v>
      </c>
      <c r="D1132" s="4" t="s">
        <v>41</v>
      </c>
      <c r="E1132" s="4">
        <v>6.8285200000000004E-2</v>
      </c>
      <c r="F1132" s="4">
        <v>4.8908199999999997E-3</v>
      </c>
      <c r="G1132" s="4">
        <v>1</v>
      </c>
      <c r="H1132" s="4">
        <v>1</v>
      </c>
      <c r="I1132" s="4">
        <v>1</v>
      </c>
      <c r="J1132" s="4">
        <v>1</v>
      </c>
      <c r="K1132" s="4" t="s">
        <v>2495</v>
      </c>
      <c r="L1132" s="4" t="s">
        <v>2511</v>
      </c>
      <c r="M1132" s="4" t="s">
        <v>41</v>
      </c>
      <c r="N1132" s="4">
        <v>1</v>
      </c>
      <c r="O1132" s="4">
        <v>1168.6208300000001</v>
      </c>
      <c r="P1132" s="4" t="s">
        <v>30</v>
      </c>
      <c r="Q1132" s="4" t="s">
        <v>30</v>
      </c>
      <c r="R1132" s="4">
        <v>3.7160000000000001E-3</v>
      </c>
      <c r="S1132" s="4">
        <v>4.7390000000000002E-2</v>
      </c>
      <c r="T1132" s="4">
        <v>2.0299999999999998</v>
      </c>
    </row>
    <row r="1133" spans="1:30" hidden="1" outlineLevel="1" collapsed="1" x14ac:dyDescent="0.2">
      <c r="A1133" t="s">
        <v>41</v>
      </c>
      <c r="B1133" s="4" t="s">
        <v>30</v>
      </c>
      <c r="C1133" s="4" t="s">
        <v>2512</v>
      </c>
      <c r="D1133" s="4" t="s">
        <v>41</v>
      </c>
      <c r="E1133" s="4">
        <v>9.6448100000000002E-3</v>
      </c>
      <c r="F1133" s="4">
        <v>9.4156000000000003E-4</v>
      </c>
      <c r="G1133" s="4">
        <v>1</v>
      </c>
      <c r="H1133" s="4">
        <v>1</v>
      </c>
      <c r="I1133" s="4">
        <v>1</v>
      </c>
      <c r="J1133" s="4">
        <v>1</v>
      </c>
      <c r="K1133" s="4" t="s">
        <v>2495</v>
      </c>
      <c r="L1133" s="4" t="s">
        <v>2513</v>
      </c>
      <c r="M1133" s="4" t="s">
        <v>41</v>
      </c>
      <c r="N1133" s="4">
        <v>0</v>
      </c>
      <c r="O1133" s="4">
        <v>1121.57969</v>
      </c>
      <c r="P1133" s="4" t="s">
        <v>30</v>
      </c>
      <c r="Q1133" s="4" t="s">
        <v>30</v>
      </c>
      <c r="R1133" s="4">
        <v>7.6860000000000003E-4</v>
      </c>
      <c r="S1133" s="4">
        <v>5.6020000000000002E-3</v>
      </c>
      <c r="T1133" s="4">
        <v>1.75</v>
      </c>
    </row>
    <row r="1134" spans="1:30" hidden="1" outlineLevel="1" collapsed="1" x14ac:dyDescent="0.2">
      <c r="A1134" t="s">
        <v>41</v>
      </c>
      <c r="B1134" s="4" t="s">
        <v>30</v>
      </c>
      <c r="C1134" s="4" t="s">
        <v>2514</v>
      </c>
      <c r="D1134" s="4" t="s">
        <v>41</v>
      </c>
      <c r="E1134" s="4">
        <v>1.16845E-2</v>
      </c>
      <c r="F1134" s="4">
        <v>9.4156000000000003E-4</v>
      </c>
      <c r="G1134" s="4">
        <v>1</v>
      </c>
      <c r="H1134" s="4">
        <v>1</v>
      </c>
      <c r="I1134" s="4">
        <v>1</v>
      </c>
      <c r="J1134" s="4">
        <v>1</v>
      </c>
      <c r="K1134" s="4" t="s">
        <v>2495</v>
      </c>
      <c r="L1134" s="4" t="s">
        <v>2515</v>
      </c>
      <c r="M1134" s="4" t="s">
        <v>41</v>
      </c>
      <c r="N1134" s="4">
        <v>1</v>
      </c>
      <c r="O1134" s="4">
        <v>1376.65869</v>
      </c>
      <c r="P1134" s="4" t="s">
        <v>30</v>
      </c>
      <c r="Q1134" s="4" t="s">
        <v>30</v>
      </c>
      <c r="R1134" s="4">
        <v>7.6860000000000003E-4</v>
      </c>
      <c r="S1134" s="4">
        <v>6.9030000000000003E-3</v>
      </c>
      <c r="T1134" s="4">
        <v>1.79</v>
      </c>
    </row>
    <row r="1135" spans="1:30" x14ac:dyDescent="0.2">
      <c r="A1135" s="3" t="s">
        <v>30</v>
      </c>
      <c r="B1135" s="3" t="s">
        <v>31</v>
      </c>
      <c r="C1135" s="3" t="s">
        <v>2516</v>
      </c>
      <c r="D1135" s="3" t="s">
        <v>2517</v>
      </c>
      <c r="E1135" s="3">
        <v>0</v>
      </c>
      <c r="F1135" s="3">
        <v>12.929</v>
      </c>
      <c r="G1135" s="3">
        <v>12</v>
      </c>
      <c r="H1135" s="3">
        <v>6</v>
      </c>
      <c r="I1135" s="3">
        <v>6</v>
      </c>
      <c r="J1135" s="3">
        <v>6</v>
      </c>
      <c r="K1135" s="3">
        <v>6</v>
      </c>
      <c r="L1135" s="3">
        <v>517</v>
      </c>
      <c r="M1135" s="3">
        <v>57.7</v>
      </c>
      <c r="N1135" s="3">
        <v>5.07</v>
      </c>
      <c r="O1135" s="3">
        <v>9.1199999999999992</v>
      </c>
      <c r="P1135" s="3">
        <v>6</v>
      </c>
      <c r="Q1135" s="3" t="s">
        <v>1861</v>
      </c>
      <c r="R1135" s="3" t="s">
        <v>2518</v>
      </c>
      <c r="S1135" s="3" t="s">
        <v>1491</v>
      </c>
      <c r="T1135" s="3" t="s">
        <v>2519</v>
      </c>
      <c r="U1135" s="3" t="s">
        <v>2520</v>
      </c>
      <c r="V1135" s="3" t="s">
        <v>2516</v>
      </c>
      <c r="W1135" s="3" t="s">
        <v>2521</v>
      </c>
      <c r="X1135" s="3" t="s">
        <v>2522</v>
      </c>
      <c r="Y1135" s="3" t="s">
        <v>2523</v>
      </c>
      <c r="Z1135" s="3" t="s">
        <v>41</v>
      </c>
      <c r="AA1135" s="3">
        <v>4</v>
      </c>
      <c r="AB1135" s="3" t="s">
        <v>30</v>
      </c>
      <c r="AC1135" s="3">
        <v>1</v>
      </c>
      <c r="AD1135" s="3" t="s">
        <v>41</v>
      </c>
    </row>
    <row r="1136" spans="1:30" hidden="1" outlineLevel="1" collapsed="1" x14ac:dyDescent="0.2">
      <c r="A1136" t="s">
        <v>41</v>
      </c>
      <c r="B1136" s="2" t="s">
        <v>43</v>
      </c>
      <c r="C1136" s="2" t="s">
        <v>44</v>
      </c>
      <c r="D1136" s="2" t="s">
        <v>29</v>
      </c>
      <c r="E1136" s="2" t="s">
        <v>45</v>
      </c>
      <c r="F1136" s="2" t="s">
        <v>46</v>
      </c>
      <c r="G1136" s="2" t="s">
        <v>28</v>
      </c>
      <c r="H1136" s="2" t="s">
        <v>47</v>
      </c>
      <c r="I1136" s="2" t="s">
        <v>8</v>
      </c>
      <c r="J1136" s="2" t="s">
        <v>9</v>
      </c>
      <c r="K1136" s="2" t="s">
        <v>48</v>
      </c>
      <c r="L1136" s="2" t="s">
        <v>49</v>
      </c>
      <c r="M1136" s="2" t="s">
        <v>50</v>
      </c>
      <c r="N1136" s="2" t="s">
        <v>51</v>
      </c>
      <c r="O1136" s="2" t="s">
        <v>52</v>
      </c>
      <c r="P1136" s="2" t="s">
        <v>27</v>
      </c>
      <c r="Q1136" s="2" t="s">
        <v>53</v>
      </c>
      <c r="R1136" s="2" t="s">
        <v>54</v>
      </c>
      <c r="S1136" s="2" t="s">
        <v>55</v>
      </c>
      <c r="T1136" s="2" t="s">
        <v>56</v>
      </c>
    </row>
    <row r="1137" spans="1:30" hidden="1" outlineLevel="1" collapsed="1" x14ac:dyDescent="0.2">
      <c r="A1137" t="s">
        <v>41</v>
      </c>
      <c r="B1137" s="4" t="s">
        <v>30</v>
      </c>
      <c r="C1137" s="4" t="s">
        <v>2524</v>
      </c>
      <c r="D1137" s="4" t="s">
        <v>41</v>
      </c>
      <c r="E1137" s="4">
        <v>1.77079E-3</v>
      </c>
      <c r="F1137" s="4">
        <v>9.4156000000000003E-4</v>
      </c>
      <c r="G1137" s="4">
        <v>1</v>
      </c>
      <c r="H1137" s="4">
        <v>1</v>
      </c>
      <c r="I1137" s="4">
        <v>1</v>
      </c>
      <c r="J1137" s="4">
        <v>1</v>
      </c>
      <c r="K1137" s="4" t="s">
        <v>2516</v>
      </c>
      <c r="L1137" s="4" t="s">
        <v>2525</v>
      </c>
      <c r="M1137" s="4" t="s">
        <v>41</v>
      </c>
      <c r="N1137" s="4">
        <v>1</v>
      </c>
      <c r="O1137" s="4">
        <v>1690.93741</v>
      </c>
      <c r="P1137" s="4" t="s">
        <v>30</v>
      </c>
      <c r="Q1137" s="4" t="s">
        <v>30</v>
      </c>
      <c r="R1137" s="4">
        <v>7.6860000000000003E-4</v>
      </c>
      <c r="S1137" s="4">
        <v>8.9360000000000004E-4</v>
      </c>
      <c r="T1137" s="4">
        <v>2.79</v>
      </c>
    </row>
    <row r="1138" spans="1:30" hidden="1" outlineLevel="1" collapsed="1" x14ac:dyDescent="0.2">
      <c r="A1138" t="s">
        <v>41</v>
      </c>
      <c r="B1138" s="4" t="s">
        <v>30</v>
      </c>
      <c r="C1138" s="4" t="s">
        <v>2526</v>
      </c>
      <c r="D1138" s="4" t="s">
        <v>41</v>
      </c>
      <c r="E1138" s="4">
        <v>6.6146800000000004E-3</v>
      </c>
      <c r="F1138" s="4">
        <v>9.4156000000000003E-4</v>
      </c>
      <c r="G1138" s="4">
        <v>1</v>
      </c>
      <c r="H1138" s="4">
        <v>1</v>
      </c>
      <c r="I1138" s="4">
        <v>1</v>
      </c>
      <c r="J1138" s="4">
        <v>1</v>
      </c>
      <c r="K1138" s="4" t="s">
        <v>2516</v>
      </c>
      <c r="L1138" s="4" t="s">
        <v>2527</v>
      </c>
      <c r="M1138" s="4" t="s">
        <v>41</v>
      </c>
      <c r="N1138" s="4">
        <v>0</v>
      </c>
      <c r="O1138" s="4">
        <v>1244.6746000000001</v>
      </c>
      <c r="P1138" s="4" t="s">
        <v>30</v>
      </c>
      <c r="Q1138" s="4" t="s">
        <v>30</v>
      </c>
      <c r="R1138" s="4">
        <v>7.6860000000000003E-4</v>
      </c>
      <c r="S1138" s="4">
        <v>3.7239999999999999E-3</v>
      </c>
      <c r="T1138" s="4">
        <v>2.39</v>
      </c>
    </row>
    <row r="1139" spans="1:30" hidden="1" outlineLevel="1" collapsed="1" x14ac:dyDescent="0.2">
      <c r="A1139" t="s">
        <v>41</v>
      </c>
      <c r="B1139" s="4" t="s">
        <v>30</v>
      </c>
      <c r="C1139" s="4" t="s">
        <v>2528</v>
      </c>
      <c r="D1139" s="4" t="s">
        <v>41</v>
      </c>
      <c r="E1139" s="4">
        <v>5.9270700000000004E-3</v>
      </c>
      <c r="F1139" s="4">
        <v>9.4156000000000003E-4</v>
      </c>
      <c r="G1139" s="4">
        <v>1</v>
      </c>
      <c r="H1139" s="4">
        <v>1</v>
      </c>
      <c r="I1139" s="4">
        <v>1</v>
      </c>
      <c r="J1139" s="4">
        <v>1</v>
      </c>
      <c r="K1139" s="4" t="s">
        <v>2516</v>
      </c>
      <c r="L1139" s="4" t="s">
        <v>2529</v>
      </c>
      <c r="M1139" s="4" t="s">
        <v>41</v>
      </c>
      <c r="N1139" s="4">
        <v>0</v>
      </c>
      <c r="O1139" s="4">
        <v>1472.7492199999999</v>
      </c>
      <c r="P1139" s="4" t="s">
        <v>30</v>
      </c>
      <c r="Q1139" s="4" t="s">
        <v>30</v>
      </c>
      <c r="R1139" s="4">
        <v>7.6860000000000003E-4</v>
      </c>
      <c r="S1139" s="4">
        <v>3.3240000000000001E-3</v>
      </c>
      <c r="T1139" s="4">
        <v>2.14</v>
      </c>
    </row>
    <row r="1140" spans="1:30" hidden="1" outlineLevel="1" collapsed="1" x14ac:dyDescent="0.2">
      <c r="A1140" t="s">
        <v>41</v>
      </c>
      <c r="B1140" s="4" t="s">
        <v>30</v>
      </c>
      <c r="C1140" s="4" t="s">
        <v>2530</v>
      </c>
      <c r="D1140" s="4" t="s">
        <v>41</v>
      </c>
      <c r="E1140" s="4">
        <v>6.9201799999999994E-2</v>
      </c>
      <c r="F1140" s="4">
        <v>4.8908199999999997E-3</v>
      </c>
      <c r="G1140" s="4">
        <v>1</v>
      </c>
      <c r="H1140" s="4">
        <v>1</v>
      </c>
      <c r="I1140" s="4">
        <v>1</v>
      </c>
      <c r="J1140" s="4">
        <v>1</v>
      </c>
      <c r="K1140" s="4" t="s">
        <v>2516</v>
      </c>
      <c r="L1140" s="4" t="s">
        <v>2531</v>
      </c>
      <c r="M1140" s="4" t="s">
        <v>41</v>
      </c>
      <c r="N1140" s="4">
        <v>0</v>
      </c>
      <c r="O1140" s="4">
        <v>1070.5153</v>
      </c>
      <c r="P1140" s="4" t="s">
        <v>30</v>
      </c>
      <c r="Q1140" s="4" t="s">
        <v>30</v>
      </c>
      <c r="R1140" s="4">
        <v>3.7160000000000001E-3</v>
      </c>
      <c r="S1140" s="4">
        <v>4.8160000000000001E-2</v>
      </c>
      <c r="T1140" s="4">
        <v>1.04</v>
      </c>
    </row>
    <row r="1141" spans="1:30" hidden="1" outlineLevel="1" collapsed="1" x14ac:dyDescent="0.2">
      <c r="A1141" t="s">
        <v>41</v>
      </c>
      <c r="B1141" s="4" t="s">
        <v>30</v>
      </c>
      <c r="C1141" s="4" t="s">
        <v>2532</v>
      </c>
      <c r="D1141" s="4" t="s">
        <v>41</v>
      </c>
      <c r="E1141" s="4">
        <v>6.3874600000000004E-2</v>
      </c>
      <c r="F1141" s="4">
        <v>3.95853E-3</v>
      </c>
      <c r="G1141" s="4">
        <v>1</v>
      </c>
      <c r="H1141" s="4">
        <v>1</v>
      </c>
      <c r="I1141" s="4">
        <v>1</v>
      </c>
      <c r="J1141" s="4">
        <v>1</v>
      </c>
      <c r="K1141" s="4" t="s">
        <v>2516</v>
      </c>
      <c r="L1141" s="4" t="s">
        <v>2533</v>
      </c>
      <c r="M1141" s="4" t="s">
        <v>41</v>
      </c>
      <c r="N1141" s="4">
        <v>0</v>
      </c>
      <c r="O1141" s="4">
        <v>942.53670999999997</v>
      </c>
      <c r="P1141" s="4" t="s">
        <v>30</v>
      </c>
      <c r="Q1141" s="4" t="s">
        <v>30</v>
      </c>
      <c r="R1141" s="4">
        <v>3.026E-3</v>
      </c>
      <c r="S1141" s="4">
        <v>4.3880000000000002E-2</v>
      </c>
      <c r="T1141" s="4">
        <v>1.8</v>
      </c>
    </row>
    <row r="1142" spans="1:30" hidden="1" outlineLevel="1" collapsed="1" x14ac:dyDescent="0.2">
      <c r="A1142" t="s">
        <v>41</v>
      </c>
      <c r="B1142" s="4" t="s">
        <v>30</v>
      </c>
      <c r="C1142" s="4" t="s">
        <v>2534</v>
      </c>
      <c r="D1142" s="4" t="s">
        <v>41</v>
      </c>
      <c r="E1142" s="4">
        <v>8.7024100000000007E-3</v>
      </c>
      <c r="F1142" s="4">
        <v>9.4156000000000003E-4</v>
      </c>
      <c r="G1142" s="4">
        <v>1</v>
      </c>
      <c r="H1142" s="4">
        <v>1</v>
      </c>
      <c r="I1142" s="4">
        <v>1</v>
      </c>
      <c r="J1142" s="4">
        <v>1</v>
      </c>
      <c r="K1142" s="4" t="s">
        <v>2516</v>
      </c>
      <c r="L1142" s="4" t="s">
        <v>2535</v>
      </c>
      <c r="M1142" s="4" t="s">
        <v>41</v>
      </c>
      <c r="N1142" s="4">
        <v>1</v>
      </c>
      <c r="O1142" s="4">
        <v>1270.68622</v>
      </c>
      <c r="P1142" s="4" t="s">
        <v>30</v>
      </c>
      <c r="Q1142" s="4" t="s">
        <v>30</v>
      </c>
      <c r="R1142" s="4">
        <v>7.6860000000000003E-4</v>
      </c>
      <c r="S1142" s="4">
        <v>5.0330000000000001E-3</v>
      </c>
      <c r="T1142" s="4">
        <v>1.57</v>
      </c>
    </row>
    <row r="1143" spans="1:30" x14ac:dyDescent="0.2">
      <c r="A1143" s="3" t="s">
        <v>30</v>
      </c>
      <c r="B1143" s="3" t="s">
        <v>31</v>
      </c>
      <c r="C1143" s="3" t="s">
        <v>2536</v>
      </c>
      <c r="D1143" s="3" t="s">
        <v>2537</v>
      </c>
      <c r="E1143" s="3">
        <v>0</v>
      </c>
      <c r="F1143" s="3">
        <v>12.715999999999999</v>
      </c>
      <c r="G1143" s="3">
        <v>15</v>
      </c>
      <c r="H1143" s="3">
        <v>4</v>
      </c>
      <c r="I1143" s="3">
        <v>4</v>
      </c>
      <c r="J1143" s="3">
        <v>5</v>
      </c>
      <c r="K1143" s="3">
        <v>1</v>
      </c>
      <c r="L1143" s="3">
        <v>362</v>
      </c>
      <c r="M1143" s="3">
        <v>39</v>
      </c>
      <c r="N1143" s="3">
        <v>10.64</v>
      </c>
      <c r="O1143" s="3">
        <v>12.49</v>
      </c>
      <c r="P1143" s="3">
        <v>4</v>
      </c>
      <c r="Q1143" s="3" t="s">
        <v>1592</v>
      </c>
      <c r="R1143" s="3" t="s">
        <v>2538</v>
      </c>
      <c r="S1143" s="3" t="s">
        <v>1062</v>
      </c>
      <c r="T1143" s="3" t="s">
        <v>2539</v>
      </c>
      <c r="U1143" s="3" t="s">
        <v>2540</v>
      </c>
      <c r="V1143" s="3" t="s">
        <v>2536</v>
      </c>
      <c r="W1143" s="3" t="s">
        <v>2541</v>
      </c>
      <c r="X1143" s="3" t="s">
        <v>2542</v>
      </c>
      <c r="Y1143" s="3" t="s">
        <v>1599</v>
      </c>
      <c r="Z1143" s="3" t="s">
        <v>41</v>
      </c>
      <c r="AA1143" s="3">
        <v>6</v>
      </c>
      <c r="AB1143" s="3" t="s">
        <v>30</v>
      </c>
      <c r="AC1143" s="3">
        <v>1</v>
      </c>
      <c r="AD1143" s="3" t="s">
        <v>41</v>
      </c>
    </row>
    <row r="1144" spans="1:30" hidden="1" outlineLevel="1" collapsed="1" x14ac:dyDescent="0.2">
      <c r="A1144" t="s">
        <v>41</v>
      </c>
      <c r="B1144" s="2" t="s">
        <v>43</v>
      </c>
      <c r="C1144" s="2" t="s">
        <v>44</v>
      </c>
      <c r="D1144" s="2" t="s">
        <v>29</v>
      </c>
      <c r="E1144" s="2" t="s">
        <v>45</v>
      </c>
      <c r="F1144" s="2" t="s">
        <v>46</v>
      </c>
      <c r="G1144" s="2" t="s">
        <v>28</v>
      </c>
      <c r="H1144" s="2" t="s">
        <v>47</v>
      </c>
      <c r="I1144" s="2" t="s">
        <v>8</v>
      </c>
      <c r="J1144" s="2" t="s">
        <v>9</v>
      </c>
      <c r="K1144" s="2" t="s">
        <v>48</v>
      </c>
      <c r="L1144" s="2" t="s">
        <v>49</v>
      </c>
      <c r="M1144" s="2" t="s">
        <v>50</v>
      </c>
      <c r="N1144" s="2" t="s">
        <v>51</v>
      </c>
      <c r="O1144" s="2" t="s">
        <v>52</v>
      </c>
      <c r="P1144" s="2" t="s">
        <v>27</v>
      </c>
      <c r="Q1144" s="2" t="s">
        <v>53</v>
      </c>
      <c r="R1144" s="2" t="s">
        <v>54</v>
      </c>
      <c r="S1144" s="2" t="s">
        <v>55</v>
      </c>
      <c r="T1144" s="2" t="s">
        <v>56</v>
      </c>
    </row>
    <row r="1145" spans="1:30" hidden="1" outlineLevel="1" collapsed="1" x14ac:dyDescent="0.2">
      <c r="A1145" t="s">
        <v>41</v>
      </c>
      <c r="B1145" s="4" t="s">
        <v>30</v>
      </c>
      <c r="C1145" s="4" t="s">
        <v>2543</v>
      </c>
      <c r="D1145" s="4" t="s">
        <v>41</v>
      </c>
      <c r="E1145" s="4">
        <v>4.7703399999999999E-4</v>
      </c>
      <c r="F1145" s="4">
        <v>9.4156000000000003E-4</v>
      </c>
      <c r="G1145" s="4">
        <v>2</v>
      </c>
      <c r="H1145" s="4">
        <v>2</v>
      </c>
      <c r="I1145" s="4">
        <v>1</v>
      </c>
      <c r="J1145" s="4">
        <v>1</v>
      </c>
      <c r="K1145" s="4" t="s">
        <v>2544</v>
      </c>
      <c r="L1145" s="4" t="s">
        <v>2545</v>
      </c>
      <c r="M1145" s="4" t="s">
        <v>41</v>
      </c>
      <c r="N1145" s="4">
        <v>0</v>
      </c>
      <c r="O1145" s="4">
        <v>1444.6563799999999</v>
      </c>
      <c r="P1145" s="4" t="s">
        <v>30</v>
      </c>
      <c r="Q1145" s="4" t="s">
        <v>30</v>
      </c>
      <c r="R1145" s="4">
        <v>7.6860000000000003E-4</v>
      </c>
      <c r="S1145" s="4">
        <v>2.152E-4</v>
      </c>
      <c r="T1145" s="4">
        <v>3.55</v>
      </c>
    </row>
    <row r="1146" spans="1:30" hidden="1" outlineLevel="1" collapsed="1" x14ac:dyDescent="0.2">
      <c r="A1146" t="s">
        <v>41</v>
      </c>
      <c r="B1146" s="4" t="s">
        <v>30</v>
      </c>
      <c r="C1146" s="4" t="s">
        <v>2546</v>
      </c>
      <c r="D1146" s="4" t="s">
        <v>41</v>
      </c>
      <c r="E1146" s="4">
        <v>3.2095499999999999E-2</v>
      </c>
      <c r="F1146" s="4">
        <v>1.57544E-3</v>
      </c>
      <c r="G1146" s="4">
        <v>2</v>
      </c>
      <c r="H1146" s="4">
        <v>2</v>
      </c>
      <c r="I1146" s="4">
        <v>1</v>
      </c>
      <c r="J1146" s="4">
        <v>1</v>
      </c>
      <c r="K1146" s="4" t="s">
        <v>2544</v>
      </c>
      <c r="L1146" s="4" t="s">
        <v>2547</v>
      </c>
      <c r="M1146" s="4" t="s">
        <v>41</v>
      </c>
      <c r="N1146" s="4">
        <v>1</v>
      </c>
      <c r="O1146" s="4">
        <v>1629.89588</v>
      </c>
      <c r="P1146" s="4" t="s">
        <v>30</v>
      </c>
      <c r="Q1146" s="4" t="s">
        <v>30</v>
      </c>
      <c r="R1146" s="4">
        <v>1.245E-3</v>
      </c>
      <c r="S1146" s="4">
        <v>2.0729999999999998E-2</v>
      </c>
      <c r="T1146" s="4">
        <v>2.17</v>
      </c>
    </row>
    <row r="1147" spans="1:30" hidden="1" outlineLevel="1" collapsed="1" x14ac:dyDescent="0.2">
      <c r="A1147" t="s">
        <v>41</v>
      </c>
      <c r="B1147" s="4" t="s">
        <v>30</v>
      </c>
      <c r="C1147" s="4" t="s">
        <v>2548</v>
      </c>
      <c r="D1147" s="4" t="s">
        <v>2549</v>
      </c>
      <c r="E1147" s="4">
        <v>5.9739399999999998E-2</v>
      </c>
      <c r="F1147" s="4">
        <v>3.95853E-3</v>
      </c>
      <c r="G1147" s="4">
        <v>2</v>
      </c>
      <c r="H1147" s="4">
        <v>2</v>
      </c>
      <c r="I1147" s="4">
        <v>1</v>
      </c>
      <c r="J1147" s="4">
        <v>1</v>
      </c>
      <c r="K1147" s="4" t="s">
        <v>2544</v>
      </c>
      <c r="L1147" s="4" t="s">
        <v>2550</v>
      </c>
      <c r="M1147" s="4" t="s">
        <v>41</v>
      </c>
      <c r="N1147" s="4">
        <v>0</v>
      </c>
      <c r="O1147" s="4">
        <v>1184.4935399999999</v>
      </c>
      <c r="P1147" s="4" t="s">
        <v>30</v>
      </c>
      <c r="Q1147" s="4" t="s">
        <v>30</v>
      </c>
      <c r="R1147" s="4">
        <v>3.026E-3</v>
      </c>
      <c r="S1147" s="4">
        <v>4.0890000000000003E-2</v>
      </c>
      <c r="T1147" s="4">
        <v>1.47</v>
      </c>
    </row>
    <row r="1148" spans="1:30" hidden="1" outlineLevel="1" collapsed="1" x14ac:dyDescent="0.2">
      <c r="A1148" t="s">
        <v>41</v>
      </c>
      <c r="B1148" s="4" t="s">
        <v>30</v>
      </c>
      <c r="C1148" s="4" t="s">
        <v>2551</v>
      </c>
      <c r="D1148" s="4" t="s">
        <v>41</v>
      </c>
      <c r="E1148" s="4">
        <v>6.02496E-4</v>
      </c>
      <c r="F1148" s="4">
        <v>9.4156000000000003E-4</v>
      </c>
      <c r="G1148" s="4">
        <v>1</v>
      </c>
      <c r="H1148" s="4">
        <v>1</v>
      </c>
      <c r="I1148" s="4">
        <v>1</v>
      </c>
      <c r="J1148" s="4">
        <v>2</v>
      </c>
      <c r="K1148" s="4" t="s">
        <v>2536</v>
      </c>
      <c r="L1148" s="4" t="s">
        <v>2552</v>
      </c>
      <c r="M1148" s="4" t="s">
        <v>41</v>
      </c>
      <c r="N1148" s="4">
        <v>1</v>
      </c>
      <c r="O1148" s="4">
        <v>1685.88571</v>
      </c>
      <c r="P1148" s="4" t="s">
        <v>30</v>
      </c>
      <c r="Q1148" s="4" t="s">
        <v>30</v>
      </c>
      <c r="R1148" s="4">
        <v>7.6860000000000003E-4</v>
      </c>
      <c r="S1148" s="4">
        <v>2.7779999999999998E-4</v>
      </c>
      <c r="T1148" s="4">
        <v>3.43</v>
      </c>
    </row>
    <row r="1149" spans="1:30" x14ac:dyDescent="0.2">
      <c r="A1149" s="3" t="s">
        <v>30</v>
      </c>
      <c r="B1149" s="3" t="s">
        <v>31</v>
      </c>
      <c r="C1149" s="3" t="s">
        <v>2553</v>
      </c>
      <c r="D1149" s="3" t="s">
        <v>2554</v>
      </c>
      <c r="E1149" s="3">
        <v>0</v>
      </c>
      <c r="F1149" s="3">
        <v>12.544</v>
      </c>
      <c r="G1149" s="3">
        <v>16</v>
      </c>
      <c r="H1149" s="3">
        <v>5</v>
      </c>
      <c r="I1149" s="3">
        <v>5</v>
      </c>
      <c r="J1149" s="3">
        <v>6</v>
      </c>
      <c r="K1149" s="3">
        <v>1</v>
      </c>
      <c r="L1149" s="3">
        <v>244</v>
      </c>
      <c r="M1149" s="3">
        <v>27.6</v>
      </c>
      <c r="N1149" s="3">
        <v>10.15</v>
      </c>
      <c r="O1149" s="3">
        <v>7</v>
      </c>
      <c r="P1149" s="3">
        <v>5</v>
      </c>
      <c r="Q1149" s="3" t="s">
        <v>2555</v>
      </c>
      <c r="R1149" s="3" t="s">
        <v>1619</v>
      </c>
      <c r="S1149" s="3" t="s">
        <v>1062</v>
      </c>
      <c r="T1149" s="3" t="s">
        <v>2556</v>
      </c>
      <c r="U1149" s="3" t="s">
        <v>2557</v>
      </c>
      <c r="V1149" s="3" t="s">
        <v>2553</v>
      </c>
      <c r="W1149" s="3" t="s">
        <v>2558</v>
      </c>
      <c r="X1149" s="3" t="s">
        <v>2559</v>
      </c>
      <c r="Y1149" s="3" t="s">
        <v>1599</v>
      </c>
      <c r="Z1149" s="3" t="s">
        <v>41</v>
      </c>
      <c r="AA1149" s="3">
        <v>6</v>
      </c>
      <c r="AB1149" s="3" t="s">
        <v>30</v>
      </c>
      <c r="AC1149" s="3">
        <v>1</v>
      </c>
      <c r="AD1149" s="3" t="s">
        <v>41</v>
      </c>
    </row>
    <row r="1150" spans="1:30" hidden="1" outlineLevel="1" collapsed="1" x14ac:dyDescent="0.2">
      <c r="A1150" t="s">
        <v>41</v>
      </c>
      <c r="B1150" s="2" t="s">
        <v>43</v>
      </c>
      <c r="C1150" s="2" t="s">
        <v>44</v>
      </c>
      <c r="D1150" s="2" t="s">
        <v>29</v>
      </c>
      <c r="E1150" s="2" t="s">
        <v>45</v>
      </c>
      <c r="F1150" s="2" t="s">
        <v>46</v>
      </c>
      <c r="G1150" s="2" t="s">
        <v>28</v>
      </c>
      <c r="H1150" s="2" t="s">
        <v>47</v>
      </c>
      <c r="I1150" s="2" t="s">
        <v>8</v>
      </c>
      <c r="J1150" s="2" t="s">
        <v>9</v>
      </c>
      <c r="K1150" s="2" t="s">
        <v>48</v>
      </c>
      <c r="L1150" s="2" t="s">
        <v>49</v>
      </c>
      <c r="M1150" s="2" t="s">
        <v>50</v>
      </c>
      <c r="N1150" s="2" t="s">
        <v>51</v>
      </c>
      <c r="O1150" s="2" t="s">
        <v>52</v>
      </c>
      <c r="P1150" s="2" t="s">
        <v>27</v>
      </c>
      <c r="Q1150" s="2" t="s">
        <v>53</v>
      </c>
      <c r="R1150" s="2" t="s">
        <v>54</v>
      </c>
      <c r="S1150" s="2" t="s">
        <v>55</v>
      </c>
      <c r="T1150" s="2" t="s">
        <v>56</v>
      </c>
    </row>
    <row r="1151" spans="1:30" hidden="1" outlineLevel="1" collapsed="1" x14ac:dyDescent="0.2">
      <c r="A1151" t="s">
        <v>41</v>
      </c>
      <c r="B1151" s="4" t="s">
        <v>30</v>
      </c>
      <c r="C1151" s="4" t="s">
        <v>2560</v>
      </c>
      <c r="D1151" s="4" t="s">
        <v>41</v>
      </c>
      <c r="E1151" s="4">
        <v>4.0145100000000003E-2</v>
      </c>
      <c r="F1151" s="4">
        <v>1.57544E-3</v>
      </c>
      <c r="G1151" s="4">
        <v>2</v>
      </c>
      <c r="H1151" s="4">
        <v>2</v>
      </c>
      <c r="I1151" s="4">
        <v>1</v>
      </c>
      <c r="J1151" s="4">
        <v>1</v>
      </c>
      <c r="K1151" s="4" t="s">
        <v>2561</v>
      </c>
      <c r="L1151" s="4" t="s">
        <v>2562</v>
      </c>
      <c r="M1151" s="4" t="s">
        <v>41</v>
      </c>
      <c r="N1151" s="4">
        <v>1</v>
      </c>
      <c r="O1151" s="4">
        <v>1564.79656</v>
      </c>
      <c r="P1151" s="4" t="s">
        <v>30</v>
      </c>
      <c r="Q1151" s="4" t="s">
        <v>30</v>
      </c>
      <c r="R1151" s="4">
        <v>1.245E-3</v>
      </c>
      <c r="S1151" s="4">
        <v>2.657E-2</v>
      </c>
      <c r="T1151" s="4">
        <v>1.5</v>
      </c>
    </row>
    <row r="1152" spans="1:30" hidden="1" outlineLevel="1" collapsed="1" x14ac:dyDescent="0.2">
      <c r="A1152" t="s">
        <v>41</v>
      </c>
      <c r="B1152" s="4" t="s">
        <v>30</v>
      </c>
      <c r="C1152" s="4" t="s">
        <v>2563</v>
      </c>
      <c r="D1152" s="4" t="s">
        <v>41</v>
      </c>
      <c r="E1152" s="4">
        <v>2.63492E-2</v>
      </c>
      <c r="F1152" s="4">
        <v>1.57544E-3</v>
      </c>
      <c r="G1152" s="4">
        <v>2</v>
      </c>
      <c r="H1152" s="4">
        <v>2</v>
      </c>
      <c r="I1152" s="4">
        <v>1</v>
      </c>
      <c r="J1152" s="4">
        <v>1</v>
      </c>
      <c r="K1152" s="4" t="s">
        <v>2561</v>
      </c>
      <c r="L1152" s="4" t="s">
        <v>2564</v>
      </c>
      <c r="M1152" s="4" t="s">
        <v>41</v>
      </c>
      <c r="N1152" s="4">
        <v>0</v>
      </c>
      <c r="O1152" s="4">
        <v>1028.5986399999999</v>
      </c>
      <c r="P1152" s="4" t="s">
        <v>30</v>
      </c>
      <c r="Q1152" s="4" t="s">
        <v>30</v>
      </c>
      <c r="R1152" s="4">
        <v>1.245E-3</v>
      </c>
      <c r="S1152" s="4">
        <v>1.67E-2</v>
      </c>
      <c r="T1152" s="4">
        <v>1</v>
      </c>
    </row>
    <row r="1153" spans="1:30" hidden="1" outlineLevel="1" collapsed="1" x14ac:dyDescent="0.2">
      <c r="A1153" t="s">
        <v>41</v>
      </c>
      <c r="B1153" s="4" t="s">
        <v>30</v>
      </c>
      <c r="C1153" s="4" t="s">
        <v>2565</v>
      </c>
      <c r="D1153" s="4" t="s">
        <v>41</v>
      </c>
      <c r="E1153" s="4">
        <v>9.8239499999999993E-2</v>
      </c>
      <c r="F1153" s="4">
        <v>8.4442000000000007E-3</v>
      </c>
      <c r="G1153" s="4">
        <v>2</v>
      </c>
      <c r="H1153" s="4">
        <v>2</v>
      </c>
      <c r="I1153" s="4">
        <v>1</v>
      </c>
      <c r="J1153" s="4">
        <v>1</v>
      </c>
      <c r="K1153" s="4" t="s">
        <v>2561</v>
      </c>
      <c r="L1153" s="4" t="s">
        <v>2566</v>
      </c>
      <c r="M1153" s="4" t="s">
        <v>41</v>
      </c>
      <c r="N1153" s="4">
        <v>1</v>
      </c>
      <c r="O1153" s="4">
        <v>1156.6936000000001</v>
      </c>
      <c r="P1153" s="4" t="s">
        <v>30</v>
      </c>
      <c r="Q1153" s="4" t="s">
        <v>30</v>
      </c>
      <c r="R1153" s="4">
        <v>6.3559999999999997E-3</v>
      </c>
      <c r="S1153" s="4">
        <v>7.0720000000000005E-2</v>
      </c>
      <c r="T1153" s="4">
        <v>1.02</v>
      </c>
    </row>
    <row r="1154" spans="1:30" hidden="1" outlineLevel="1" collapsed="1" x14ac:dyDescent="0.2">
      <c r="A1154" t="s">
        <v>41</v>
      </c>
      <c r="B1154" s="4" t="s">
        <v>30</v>
      </c>
      <c r="C1154" s="4" t="s">
        <v>2567</v>
      </c>
      <c r="D1154" s="4" t="s">
        <v>41</v>
      </c>
      <c r="E1154" s="4">
        <v>4.7586399999999997E-3</v>
      </c>
      <c r="F1154" s="4">
        <v>9.4156000000000003E-4</v>
      </c>
      <c r="G1154" s="4">
        <v>2</v>
      </c>
      <c r="H1154" s="4">
        <v>2</v>
      </c>
      <c r="I1154" s="4">
        <v>1</v>
      </c>
      <c r="J1154" s="4">
        <v>2</v>
      </c>
      <c r="K1154" s="4" t="s">
        <v>2561</v>
      </c>
      <c r="L1154" s="4" t="s">
        <v>2568</v>
      </c>
      <c r="M1154" s="4" t="s">
        <v>41</v>
      </c>
      <c r="N1154" s="4">
        <v>1</v>
      </c>
      <c r="O1154" s="4">
        <v>1572.7288799999999</v>
      </c>
      <c r="P1154" s="4" t="s">
        <v>30</v>
      </c>
      <c r="Q1154" s="4" t="s">
        <v>30</v>
      </c>
      <c r="R1154" s="4">
        <v>7.6860000000000003E-4</v>
      </c>
      <c r="S1154" s="4">
        <v>2.6120000000000002E-3</v>
      </c>
      <c r="T1154" s="4">
        <v>2.72</v>
      </c>
    </row>
    <row r="1155" spans="1:30" hidden="1" outlineLevel="1" collapsed="1" x14ac:dyDescent="0.2">
      <c r="A1155" t="s">
        <v>41</v>
      </c>
      <c r="B1155" s="4" t="s">
        <v>30</v>
      </c>
      <c r="C1155" s="4" t="s">
        <v>2569</v>
      </c>
      <c r="D1155" s="4" t="s">
        <v>41</v>
      </c>
      <c r="E1155" s="4">
        <v>8.6107299999999996E-4</v>
      </c>
      <c r="F1155" s="4">
        <v>9.4156000000000003E-4</v>
      </c>
      <c r="G1155" s="4">
        <v>1</v>
      </c>
      <c r="H1155" s="4">
        <v>1</v>
      </c>
      <c r="I1155" s="4">
        <v>1</v>
      </c>
      <c r="J1155" s="4">
        <v>1</v>
      </c>
      <c r="K1155" s="4" t="s">
        <v>2553</v>
      </c>
      <c r="L1155" s="4" t="s">
        <v>2570</v>
      </c>
      <c r="M1155" s="4" t="s">
        <v>41</v>
      </c>
      <c r="N1155" s="4">
        <v>0</v>
      </c>
      <c r="O1155" s="4">
        <v>974.49014999999997</v>
      </c>
      <c r="P1155" s="4" t="s">
        <v>30</v>
      </c>
      <c r="Q1155" s="4" t="s">
        <v>30</v>
      </c>
      <c r="R1155" s="4">
        <v>7.6860000000000003E-4</v>
      </c>
      <c r="S1155" s="4">
        <v>4.0850000000000001E-4</v>
      </c>
      <c r="T1155" s="4">
        <v>1.96</v>
      </c>
    </row>
    <row r="1156" spans="1:30" x14ac:dyDescent="0.2">
      <c r="A1156" s="3" t="s">
        <v>30</v>
      </c>
      <c r="B1156" s="3" t="s">
        <v>31</v>
      </c>
      <c r="C1156" s="3" t="s">
        <v>2571</v>
      </c>
      <c r="D1156" s="3" t="s">
        <v>2572</v>
      </c>
      <c r="E1156" s="3">
        <v>0</v>
      </c>
      <c r="F1156" s="3">
        <v>12.523999999999999</v>
      </c>
      <c r="G1156" s="3">
        <v>16</v>
      </c>
      <c r="H1156" s="3">
        <v>5</v>
      </c>
      <c r="I1156" s="3">
        <v>5</v>
      </c>
      <c r="J1156" s="3">
        <v>6</v>
      </c>
      <c r="K1156" s="3">
        <v>1</v>
      </c>
      <c r="L1156" s="3">
        <v>244</v>
      </c>
      <c r="M1156" s="3">
        <v>27.7</v>
      </c>
      <c r="N1156" s="3">
        <v>10.15</v>
      </c>
      <c r="O1156" s="3">
        <v>7.19</v>
      </c>
      <c r="P1156" s="3">
        <v>5</v>
      </c>
      <c r="Q1156" s="3" t="s">
        <v>2555</v>
      </c>
      <c r="R1156" s="3" t="s">
        <v>1160</v>
      </c>
      <c r="S1156" s="3" t="s">
        <v>1062</v>
      </c>
      <c r="T1156" s="3" t="s">
        <v>2556</v>
      </c>
      <c r="U1156" s="3" t="s">
        <v>2573</v>
      </c>
      <c r="V1156" s="3" t="s">
        <v>2571</v>
      </c>
      <c r="W1156" s="3" t="s">
        <v>2574</v>
      </c>
      <c r="X1156" s="3" t="s">
        <v>2575</v>
      </c>
      <c r="Y1156" s="3" t="s">
        <v>41</v>
      </c>
      <c r="Z1156" s="3" t="s">
        <v>41</v>
      </c>
      <c r="AA1156" s="3">
        <v>0</v>
      </c>
      <c r="AB1156" s="3" t="s">
        <v>30</v>
      </c>
      <c r="AC1156" s="3">
        <v>1</v>
      </c>
      <c r="AD1156" s="3" t="s">
        <v>41</v>
      </c>
    </row>
    <row r="1157" spans="1:30" hidden="1" outlineLevel="1" collapsed="1" x14ac:dyDescent="0.2">
      <c r="A1157" t="s">
        <v>41</v>
      </c>
      <c r="B1157" s="2" t="s">
        <v>43</v>
      </c>
      <c r="C1157" s="2" t="s">
        <v>44</v>
      </c>
      <c r="D1157" s="2" t="s">
        <v>29</v>
      </c>
      <c r="E1157" s="2" t="s">
        <v>45</v>
      </c>
      <c r="F1157" s="2" t="s">
        <v>46</v>
      </c>
      <c r="G1157" s="2" t="s">
        <v>28</v>
      </c>
      <c r="H1157" s="2" t="s">
        <v>47</v>
      </c>
      <c r="I1157" s="2" t="s">
        <v>8</v>
      </c>
      <c r="J1157" s="2" t="s">
        <v>9</v>
      </c>
      <c r="K1157" s="2" t="s">
        <v>48</v>
      </c>
      <c r="L1157" s="2" t="s">
        <v>49</v>
      </c>
      <c r="M1157" s="2" t="s">
        <v>50</v>
      </c>
      <c r="N1157" s="2" t="s">
        <v>51</v>
      </c>
      <c r="O1157" s="2" t="s">
        <v>52</v>
      </c>
      <c r="P1157" s="2" t="s">
        <v>27</v>
      </c>
      <c r="Q1157" s="2" t="s">
        <v>53</v>
      </c>
      <c r="R1157" s="2" t="s">
        <v>54</v>
      </c>
      <c r="S1157" s="2" t="s">
        <v>55</v>
      </c>
      <c r="T1157" s="2" t="s">
        <v>56</v>
      </c>
    </row>
    <row r="1158" spans="1:30" hidden="1" outlineLevel="1" collapsed="1" x14ac:dyDescent="0.2">
      <c r="A1158" t="s">
        <v>41</v>
      </c>
      <c r="B1158" s="4" t="s">
        <v>30</v>
      </c>
      <c r="C1158" s="4" t="s">
        <v>2560</v>
      </c>
      <c r="D1158" s="4" t="s">
        <v>41</v>
      </c>
      <c r="E1158" s="4">
        <v>4.0145100000000003E-2</v>
      </c>
      <c r="F1158" s="4">
        <v>1.57544E-3</v>
      </c>
      <c r="G1158" s="4">
        <v>2</v>
      </c>
      <c r="H1158" s="4">
        <v>2</v>
      </c>
      <c r="I1158" s="4">
        <v>1</v>
      </c>
      <c r="J1158" s="4">
        <v>1</v>
      </c>
      <c r="K1158" s="4" t="s">
        <v>2561</v>
      </c>
      <c r="L1158" s="4" t="s">
        <v>2562</v>
      </c>
      <c r="M1158" s="4" t="s">
        <v>41</v>
      </c>
      <c r="N1158" s="4">
        <v>1</v>
      </c>
      <c r="O1158" s="4">
        <v>1564.79656</v>
      </c>
      <c r="P1158" s="4" t="s">
        <v>30</v>
      </c>
      <c r="Q1158" s="4" t="s">
        <v>30</v>
      </c>
      <c r="R1158" s="4">
        <v>1.245E-3</v>
      </c>
      <c r="S1158" s="4">
        <v>2.657E-2</v>
      </c>
      <c r="T1158" s="4">
        <v>1.5</v>
      </c>
    </row>
    <row r="1159" spans="1:30" hidden="1" outlineLevel="1" collapsed="1" x14ac:dyDescent="0.2">
      <c r="A1159" t="s">
        <v>41</v>
      </c>
      <c r="B1159" s="4" t="s">
        <v>30</v>
      </c>
      <c r="C1159" s="4" t="s">
        <v>2563</v>
      </c>
      <c r="D1159" s="4" t="s">
        <v>41</v>
      </c>
      <c r="E1159" s="4">
        <v>2.63492E-2</v>
      </c>
      <c r="F1159" s="4">
        <v>1.57544E-3</v>
      </c>
      <c r="G1159" s="4">
        <v>2</v>
      </c>
      <c r="H1159" s="4">
        <v>2</v>
      </c>
      <c r="I1159" s="4">
        <v>1</v>
      </c>
      <c r="J1159" s="4">
        <v>1</v>
      </c>
      <c r="K1159" s="4" t="s">
        <v>2561</v>
      </c>
      <c r="L1159" s="4" t="s">
        <v>2564</v>
      </c>
      <c r="M1159" s="4" t="s">
        <v>41</v>
      </c>
      <c r="N1159" s="4">
        <v>0</v>
      </c>
      <c r="O1159" s="4">
        <v>1028.5986399999999</v>
      </c>
      <c r="P1159" s="4" t="s">
        <v>30</v>
      </c>
      <c r="Q1159" s="4" t="s">
        <v>30</v>
      </c>
      <c r="R1159" s="4">
        <v>1.245E-3</v>
      </c>
      <c r="S1159" s="4">
        <v>1.67E-2</v>
      </c>
      <c r="T1159" s="4">
        <v>1</v>
      </c>
    </row>
    <row r="1160" spans="1:30" hidden="1" outlineLevel="1" collapsed="1" x14ac:dyDescent="0.2">
      <c r="A1160" t="s">
        <v>41</v>
      </c>
      <c r="B1160" s="4" t="s">
        <v>30</v>
      </c>
      <c r="C1160" s="4" t="s">
        <v>2565</v>
      </c>
      <c r="D1160" s="4" t="s">
        <v>41</v>
      </c>
      <c r="E1160" s="4">
        <v>9.8239499999999993E-2</v>
      </c>
      <c r="F1160" s="4">
        <v>8.4442000000000007E-3</v>
      </c>
      <c r="G1160" s="4">
        <v>2</v>
      </c>
      <c r="H1160" s="4">
        <v>2</v>
      </c>
      <c r="I1160" s="4">
        <v>1</v>
      </c>
      <c r="J1160" s="4">
        <v>1</v>
      </c>
      <c r="K1160" s="4" t="s">
        <v>2561</v>
      </c>
      <c r="L1160" s="4" t="s">
        <v>2566</v>
      </c>
      <c r="M1160" s="4" t="s">
        <v>41</v>
      </c>
      <c r="N1160" s="4">
        <v>1</v>
      </c>
      <c r="O1160" s="4">
        <v>1156.6936000000001</v>
      </c>
      <c r="P1160" s="4" t="s">
        <v>30</v>
      </c>
      <c r="Q1160" s="4" t="s">
        <v>30</v>
      </c>
      <c r="R1160" s="4">
        <v>6.3559999999999997E-3</v>
      </c>
      <c r="S1160" s="4">
        <v>7.0720000000000005E-2</v>
      </c>
      <c r="T1160" s="4">
        <v>1.02</v>
      </c>
    </row>
    <row r="1161" spans="1:30" hidden="1" outlineLevel="1" collapsed="1" x14ac:dyDescent="0.2">
      <c r="A1161" t="s">
        <v>41</v>
      </c>
      <c r="B1161" s="4" t="s">
        <v>30</v>
      </c>
      <c r="C1161" s="4" t="s">
        <v>2567</v>
      </c>
      <c r="D1161" s="4" t="s">
        <v>41</v>
      </c>
      <c r="E1161" s="4">
        <v>4.7586399999999997E-3</v>
      </c>
      <c r="F1161" s="4">
        <v>9.4156000000000003E-4</v>
      </c>
      <c r="G1161" s="4">
        <v>2</v>
      </c>
      <c r="H1161" s="4">
        <v>2</v>
      </c>
      <c r="I1161" s="4">
        <v>1</v>
      </c>
      <c r="J1161" s="4">
        <v>2</v>
      </c>
      <c r="K1161" s="4" t="s">
        <v>2561</v>
      </c>
      <c r="L1161" s="4" t="s">
        <v>2568</v>
      </c>
      <c r="M1161" s="4" t="s">
        <v>41</v>
      </c>
      <c r="N1161" s="4">
        <v>1</v>
      </c>
      <c r="O1161" s="4">
        <v>1572.7288799999999</v>
      </c>
      <c r="P1161" s="4" t="s">
        <v>30</v>
      </c>
      <c r="Q1161" s="4" t="s">
        <v>30</v>
      </c>
      <c r="R1161" s="4">
        <v>7.6860000000000003E-4</v>
      </c>
      <c r="S1161" s="4">
        <v>2.6120000000000002E-3</v>
      </c>
      <c r="T1161" s="4">
        <v>2.72</v>
      </c>
    </row>
    <row r="1162" spans="1:30" hidden="1" outlineLevel="1" collapsed="1" x14ac:dyDescent="0.2">
      <c r="A1162" t="s">
        <v>41</v>
      </c>
      <c r="B1162" s="4" t="s">
        <v>30</v>
      </c>
      <c r="C1162" s="4" t="s">
        <v>2576</v>
      </c>
      <c r="D1162" s="4" t="s">
        <v>41</v>
      </c>
      <c r="E1162" s="4">
        <v>8.9729199999999995E-4</v>
      </c>
      <c r="F1162" s="4">
        <v>9.4156000000000003E-4</v>
      </c>
      <c r="G1162" s="4">
        <v>1</v>
      </c>
      <c r="H1162" s="4">
        <v>1</v>
      </c>
      <c r="I1162" s="4">
        <v>1</v>
      </c>
      <c r="J1162" s="4">
        <v>1</v>
      </c>
      <c r="K1162" s="4" t="s">
        <v>2571</v>
      </c>
      <c r="L1162" s="4" t="s">
        <v>2577</v>
      </c>
      <c r="M1162" s="4" t="s">
        <v>41</v>
      </c>
      <c r="N1162" s="4">
        <v>0</v>
      </c>
      <c r="O1162" s="4">
        <v>988.50580000000002</v>
      </c>
      <c r="P1162" s="4" t="s">
        <v>30</v>
      </c>
      <c r="Q1162" s="4" t="s">
        <v>30</v>
      </c>
      <c r="R1162" s="4">
        <v>7.6860000000000003E-4</v>
      </c>
      <c r="S1162" s="4">
        <v>4.2749999999999998E-4</v>
      </c>
      <c r="T1162" s="4">
        <v>2.14</v>
      </c>
    </row>
    <row r="1163" spans="1:30" x14ac:dyDescent="0.2">
      <c r="A1163" s="3" t="s">
        <v>30</v>
      </c>
      <c r="B1163" s="3" t="s">
        <v>31</v>
      </c>
      <c r="C1163" s="3" t="s">
        <v>2578</v>
      </c>
      <c r="D1163" s="3" t="s">
        <v>2579</v>
      </c>
      <c r="E1163" s="3">
        <v>0</v>
      </c>
      <c r="F1163" s="3">
        <v>12.462999999999999</v>
      </c>
      <c r="G1163" s="3">
        <v>14</v>
      </c>
      <c r="H1163" s="3">
        <v>5</v>
      </c>
      <c r="I1163" s="3">
        <v>5</v>
      </c>
      <c r="J1163" s="3">
        <v>6</v>
      </c>
      <c r="K1163" s="3">
        <v>5</v>
      </c>
      <c r="L1163" s="3">
        <v>409</v>
      </c>
      <c r="M1163" s="3">
        <v>44.6</v>
      </c>
      <c r="N1163" s="3">
        <v>6.3</v>
      </c>
      <c r="O1163" s="3">
        <v>9.3699999999999992</v>
      </c>
      <c r="P1163" s="3">
        <v>5</v>
      </c>
      <c r="Q1163" s="3" t="s">
        <v>2580</v>
      </c>
      <c r="R1163" s="3" t="s">
        <v>978</v>
      </c>
      <c r="S1163" s="3" t="s">
        <v>36</v>
      </c>
      <c r="T1163" s="3" t="s">
        <v>2581</v>
      </c>
      <c r="U1163" s="3" t="s">
        <v>2582</v>
      </c>
      <c r="V1163" s="3" t="s">
        <v>2578</v>
      </c>
      <c r="W1163" s="3" t="s">
        <v>2583</v>
      </c>
      <c r="X1163" s="3" t="s">
        <v>2584</v>
      </c>
      <c r="Y1163" s="3" t="s">
        <v>2585</v>
      </c>
      <c r="Z1163" s="3" t="s">
        <v>41</v>
      </c>
      <c r="AA1163" s="3">
        <v>1</v>
      </c>
      <c r="AB1163" s="3" t="s">
        <v>30</v>
      </c>
      <c r="AC1163" s="3">
        <v>1</v>
      </c>
      <c r="AD1163" s="3" t="s">
        <v>41</v>
      </c>
    </row>
    <row r="1164" spans="1:30" hidden="1" outlineLevel="1" collapsed="1" x14ac:dyDescent="0.2">
      <c r="A1164" t="s">
        <v>41</v>
      </c>
      <c r="B1164" s="2" t="s">
        <v>43</v>
      </c>
      <c r="C1164" s="2" t="s">
        <v>44</v>
      </c>
      <c r="D1164" s="2" t="s">
        <v>29</v>
      </c>
      <c r="E1164" s="2" t="s">
        <v>45</v>
      </c>
      <c r="F1164" s="2" t="s">
        <v>46</v>
      </c>
      <c r="G1164" s="2" t="s">
        <v>28</v>
      </c>
      <c r="H1164" s="2" t="s">
        <v>47</v>
      </c>
      <c r="I1164" s="2" t="s">
        <v>8</v>
      </c>
      <c r="J1164" s="2" t="s">
        <v>9</v>
      </c>
      <c r="K1164" s="2" t="s">
        <v>48</v>
      </c>
      <c r="L1164" s="2" t="s">
        <v>49</v>
      </c>
      <c r="M1164" s="2" t="s">
        <v>50</v>
      </c>
      <c r="N1164" s="2" t="s">
        <v>51</v>
      </c>
      <c r="O1164" s="2" t="s">
        <v>52</v>
      </c>
      <c r="P1164" s="2" t="s">
        <v>27</v>
      </c>
      <c r="Q1164" s="2" t="s">
        <v>53</v>
      </c>
      <c r="R1164" s="2" t="s">
        <v>54</v>
      </c>
      <c r="S1164" s="2" t="s">
        <v>55</v>
      </c>
      <c r="T1164" s="2" t="s">
        <v>56</v>
      </c>
    </row>
    <row r="1165" spans="1:30" hidden="1" outlineLevel="1" collapsed="1" x14ac:dyDescent="0.2">
      <c r="A1165" t="s">
        <v>41</v>
      </c>
      <c r="B1165" s="4" t="s">
        <v>30</v>
      </c>
      <c r="C1165" s="4" t="s">
        <v>2586</v>
      </c>
      <c r="D1165" s="4" t="s">
        <v>41</v>
      </c>
      <c r="E1165" s="4">
        <v>2.5132800000000001E-3</v>
      </c>
      <c r="F1165" s="4">
        <v>9.4156000000000003E-4</v>
      </c>
      <c r="G1165" s="4">
        <v>1</v>
      </c>
      <c r="H1165" s="4">
        <v>1</v>
      </c>
      <c r="I1165" s="4">
        <v>1</v>
      </c>
      <c r="J1165" s="4">
        <v>1</v>
      </c>
      <c r="K1165" s="4" t="s">
        <v>2578</v>
      </c>
      <c r="L1165" s="4" t="s">
        <v>2587</v>
      </c>
      <c r="M1165" s="4" t="s">
        <v>41</v>
      </c>
      <c r="N1165" s="4">
        <v>1</v>
      </c>
      <c r="O1165" s="4">
        <v>1678.82826</v>
      </c>
      <c r="P1165" s="4" t="s">
        <v>30</v>
      </c>
      <c r="Q1165" s="4" t="s">
        <v>30</v>
      </c>
      <c r="R1165" s="4">
        <v>7.6860000000000003E-4</v>
      </c>
      <c r="S1165" s="4">
        <v>1.3090000000000001E-3</v>
      </c>
      <c r="T1165" s="4">
        <v>2.5</v>
      </c>
    </row>
    <row r="1166" spans="1:30" hidden="1" outlineLevel="1" collapsed="1" x14ac:dyDescent="0.2">
      <c r="A1166" t="s">
        <v>41</v>
      </c>
      <c r="B1166" s="4" t="s">
        <v>30</v>
      </c>
      <c r="C1166" s="4" t="s">
        <v>2588</v>
      </c>
      <c r="D1166" s="4" t="s">
        <v>41</v>
      </c>
      <c r="E1166" s="4">
        <v>8.5252499999999998E-3</v>
      </c>
      <c r="F1166" s="4">
        <v>9.4156000000000003E-4</v>
      </c>
      <c r="G1166" s="4">
        <v>1</v>
      </c>
      <c r="H1166" s="4">
        <v>1</v>
      </c>
      <c r="I1166" s="4">
        <v>1</v>
      </c>
      <c r="J1166" s="4">
        <v>2</v>
      </c>
      <c r="K1166" s="4" t="s">
        <v>2578</v>
      </c>
      <c r="L1166" s="4" t="s">
        <v>2589</v>
      </c>
      <c r="M1166" s="4" t="s">
        <v>41</v>
      </c>
      <c r="N1166" s="4">
        <v>1</v>
      </c>
      <c r="O1166" s="4">
        <v>1379.77153</v>
      </c>
      <c r="P1166" s="4" t="s">
        <v>30</v>
      </c>
      <c r="Q1166" s="4" t="s">
        <v>30</v>
      </c>
      <c r="R1166" s="4">
        <v>7.6860000000000003E-4</v>
      </c>
      <c r="S1166" s="4">
        <v>4.9300000000000004E-3</v>
      </c>
      <c r="T1166" s="4">
        <v>1.9</v>
      </c>
    </row>
    <row r="1167" spans="1:30" hidden="1" outlineLevel="1" collapsed="1" x14ac:dyDescent="0.2">
      <c r="A1167" t="s">
        <v>41</v>
      </c>
      <c r="B1167" s="4" t="s">
        <v>30</v>
      </c>
      <c r="C1167" s="4" t="s">
        <v>2590</v>
      </c>
      <c r="D1167" s="4" t="s">
        <v>41</v>
      </c>
      <c r="E1167" s="4">
        <v>6.1761400000000001E-3</v>
      </c>
      <c r="F1167" s="4">
        <v>9.4156000000000003E-4</v>
      </c>
      <c r="G1167" s="4">
        <v>1</v>
      </c>
      <c r="H1167" s="4">
        <v>1</v>
      </c>
      <c r="I1167" s="4">
        <v>1</v>
      </c>
      <c r="J1167" s="4">
        <v>1</v>
      </c>
      <c r="K1167" s="4" t="s">
        <v>2578</v>
      </c>
      <c r="L1167" s="4" t="s">
        <v>2591</v>
      </c>
      <c r="M1167" s="4" t="s">
        <v>41</v>
      </c>
      <c r="N1167" s="4">
        <v>0</v>
      </c>
      <c r="O1167" s="4">
        <v>1251.6765700000001</v>
      </c>
      <c r="P1167" s="4" t="s">
        <v>30</v>
      </c>
      <c r="Q1167" s="4" t="s">
        <v>30</v>
      </c>
      <c r="R1167" s="4">
        <v>7.6860000000000003E-4</v>
      </c>
      <c r="S1167" s="4">
        <v>3.4559999999999999E-3</v>
      </c>
      <c r="T1167" s="4">
        <v>1.99</v>
      </c>
    </row>
    <row r="1168" spans="1:30" hidden="1" outlineLevel="1" collapsed="1" x14ac:dyDescent="0.2">
      <c r="A1168" t="s">
        <v>41</v>
      </c>
      <c r="B1168" s="4" t="s">
        <v>30</v>
      </c>
      <c r="C1168" s="4" t="s">
        <v>2592</v>
      </c>
      <c r="D1168" s="4" t="s">
        <v>41</v>
      </c>
      <c r="E1168" s="4">
        <v>2.6710600000000001E-2</v>
      </c>
      <c r="F1168" s="4">
        <v>1.57544E-3</v>
      </c>
      <c r="G1168" s="4">
        <v>1</v>
      </c>
      <c r="H1168" s="4">
        <v>1</v>
      </c>
      <c r="I1168" s="4">
        <v>1</v>
      </c>
      <c r="J1168" s="4">
        <v>1</v>
      </c>
      <c r="K1168" s="4" t="s">
        <v>2578</v>
      </c>
      <c r="L1168" s="4" t="s">
        <v>2593</v>
      </c>
      <c r="M1168" s="4" t="s">
        <v>41</v>
      </c>
      <c r="N1168" s="4">
        <v>1</v>
      </c>
      <c r="O1168" s="4">
        <v>1522.8773900000001</v>
      </c>
      <c r="P1168" s="4" t="s">
        <v>30</v>
      </c>
      <c r="Q1168" s="4" t="s">
        <v>30</v>
      </c>
      <c r="R1168" s="4">
        <v>1.245E-3</v>
      </c>
      <c r="S1168" s="4">
        <v>1.6969999999999999E-2</v>
      </c>
      <c r="T1168" s="4">
        <v>1.35</v>
      </c>
    </row>
    <row r="1169" spans="1:30" hidden="1" outlineLevel="1" collapsed="1" x14ac:dyDescent="0.2">
      <c r="A1169" t="s">
        <v>41</v>
      </c>
      <c r="B1169" s="4" t="s">
        <v>30</v>
      </c>
      <c r="C1169" s="4" t="s">
        <v>2594</v>
      </c>
      <c r="D1169" s="4" t="s">
        <v>41</v>
      </c>
      <c r="E1169" s="4">
        <v>5.1882400000000002E-2</v>
      </c>
      <c r="F1169" s="4">
        <v>3.61743E-3</v>
      </c>
      <c r="G1169" s="4">
        <v>1</v>
      </c>
      <c r="H1169" s="4">
        <v>1</v>
      </c>
      <c r="I1169" s="4">
        <v>1</v>
      </c>
      <c r="J1169" s="4">
        <v>1</v>
      </c>
      <c r="K1169" s="4" t="s">
        <v>2578</v>
      </c>
      <c r="L1169" s="4" t="s">
        <v>2595</v>
      </c>
      <c r="M1169" s="4" t="s">
        <v>41</v>
      </c>
      <c r="N1169" s="4">
        <v>1</v>
      </c>
      <c r="O1169" s="4">
        <v>1614.7394400000001</v>
      </c>
      <c r="P1169" s="4" t="s">
        <v>30</v>
      </c>
      <c r="Q1169" s="4" t="s">
        <v>30</v>
      </c>
      <c r="R1169" s="4">
        <v>2.7789999999999998E-3</v>
      </c>
      <c r="S1169" s="4">
        <v>3.5040000000000002E-2</v>
      </c>
      <c r="T1169" s="4">
        <v>2</v>
      </c>
    </row>
    <row r="1170" spans="1:30" x14ac:dyDescent="0.2">
      <c r="A1170" s="3" t="s">
        <v>30</v>
      </c>
      <c r="B1170" s="3" t="s">
        <v>31</v>
      </c>
      <c r="C1170" s="3" t="s">
        <v>2596</v>
      </c>
      <c r="D1170" s="3" t="s">
        <v>2597</v>
      </c>
      <c r="E1170" s="3">
        <v>0</v>
      </c>
      <c r="F1170" s="3">
        <v>12.41</v>
      </c>
      <c r="G1170" s="3">
        <v>17</v>
      </c>
      <c r="H1170" s="3">
        <v>4</v>
      </c>
      <c r="I1170" s="3">
        <v>4</v>
      </c>
      <c r="J1170" s="3">
        <v>5</v>
      </c>
      <c r="K1170" s="3">
        <v>4</v>
      </c>
      <c r="L1170" s="3">
        <v>303</v>
      </c>
      <c r="M1170" s="3">
        <v>34</v>
      </c>
      <c r="N1170" s="3">
        <v>6.52</v>
      </c>
      <c r="O1170" s="3">
        <v>12.78</v>
      </c>
      <c r="P1170" s="3">
        <v>4</v>
      </c>
      <c r="Q1170" s="3" t="s">
        <v>851</v>
      </c>
      <c r="R1170" s="3" t="s">
        <v>2598</v>
      </c>
      <c r="S1170" s="3" t="s">
        <v>41</v>
      </c>
      <c r="T1170" s="3" t="s">
        <v>1670</v>
      </c>
      <c r="U1170" s="3" t="s">
        <v>2599</v>
      </c>
      <c r="V1170" s="3" t="s">
        <v>2596</v>
      </c>
      <c r="W1170" s="3" t="s">
        <v>2600</v>
      </c>
      <c r="X1170" s="3" t="s">
        <v>2601</v>
      </c>
      <c r="Y1170" s="3" t="s">
        <v>1799</v>
      </c>
      <c r="Z1170" s="3" t="s">
        <v>41</v>
      </c>
      <c r="AA1170" s="3">
        <v>6</v>
      </c>
      <c r="AB1170" s="3" t="s">
        <v>30</v>
      </c>
      <c r="AC1170" s="3">
        <v>1</v>
      </c>
      <c r="AD1170" s="3" t="s">
        <v>41</v>
      </c>
    </row>
    <row r="1171" spans="1:30" hidden="1" outlineLevel="1" collapsed="1" x14ac:dyDescent="0.2">
      <c r="A1171" t="s">
        <v>41</v>
      </c>
      <c r="B1171" s="2" t="s">
        <v>43</v>
      </c>
      <c r="C1171" s="2" t="s">
        <v>44</v>
      </c>
      <c r="D1171" s="2" t="s">
        <v>29</v>
      </c>
      <c r="E1171" s="2" t="s">
        <v>45</v>
      </c>
      <c r="F1171" s="2" t="s">
        <v>46</v>
      </c>
      <c r="G1171" s="2" t="s">
        <v>28</v>
      </c>
      <c r="H1171" s="2" t="s">
        <v>47</v>
      </c>
      <c r="I1171" s="2" t="s">
        <v>8</v>
      </c>
      <c r="J1171" s="2" t="s">
        <v>9</v>
      </c>
      <c r="K1171" s="2" t="s">
        <v>48</v>
      </c>
      <c r="L1171" s="2" t="s">
        <v>49</v>
      </c>
      <c r="M1171" s="2" t="s">
        <v>50</v>
      </c>
      <c r="N1171" s="2" t="s">
        <v>51</v>
      </c>
      <c r="O1171" s="2" t="s">
        <v>52</v>
      </c>
      <c r="P1171" s="2" t="s">
        <v>27</v>
      </c>
      <c r="Q1171" s="2" t="s">
        <v>53</v>
      </c>
      <c r="R1171" s="2" t="s">
        <v>54</v>
      </c>
      <c r="S1171" s="2" t="s">
        <v>55</v>
      </c>
      <c r="T1171" s="2" t="s">
        <v>56</v>
      </c>
    </row>
    <row r="1172" spans="1:30" hidden="1" outlineLevel="1" collapsed="1" x14ac:dyDescent="0.2">
      <c r="A1172" t="s">
        <v>41</v>
      </c>
      <c r="B1172" s="4" t="s">
        <v>30</v>
      </c>
      <c r="C1172" s="4" t="s">
        <v>2602</v>
      </c>
      <c r="D1172" s="4" t="s">
        <v>2603</v>
      </c>
      <c r="E1172" s="4">
        <v>0.10419100000000001</v>
      </c>
      <c r="F1172" s="4">
        <v>9.1506199999999999E-3</v>
      </c>
      <c r="G1172" s="4">
        <v>1</v>
      </c>
      <c r="H1172" s="4">
        <v>1</v>
      </c>
      <c r="I1172" s="4">
        <v>1</v>
      </c>
      <c r="J1172" s="4">
        <v>1</v>
      </c>
      <c r="K1172" s="4" t="s">
        <v>2596</v>
      </c>
      <c r="L1172" s="4" t="s">
        <v>2604</v>
      </c>
      <c r="M1172" s="4" t="s">
        <v>41</v>
      </c>
      <c r="N1172" s="4">
        <v>1</v>
      </c>
      <c r="O1172" s="4">
        <v>3053.4969900000001</v>
      </c>
      <c r="P1172" s="4" t="s">
        <v>30</v>
      </c>
      <c r="Q1172" s="4" t="s">
        <v>30</v>
      </c>
      <c r="R1172" s="4">
        <v>6.8910000000000004E-3</v>
      </c>
      <c r="S1172" s="4">
        <v>7.5450000000000003E-2</v>
      </c>
      <c r="T1172" s="4">
        <v>2.52</v>
      </c>
    </row>
    <row r="1173" spans="1:30" hidden="1" outlineLevel="1" collapsed="1" x14ac:dyDescent="0.2">
      <c r="A1173" t="s">
        <v>41</v>
      </c>
      <c r="B1173" s="4" t="s">
        <v>30</v>
      </c>
      <c r="C1173" s="4" t="s">
        <v>2605</v>
      </c>
      <c r="D1173" s="4" t="s">
        <v>41</v>
      </c>
      <c r="E1173" s="4">
        <v>4.33306E-4</v>
      </c>
      <c r="F1173" s="4">
        <v>9.4156000000000003E-4</v>
      </c>
      <c r="G1173" s="4">
        <v>1</v>
      </c>
      <c r="H1173" s="4">
        <v>1</v>
      </c>
      <c r="I1173" s="4">
        <v>1</v>
      </c>
      <c r="J1173" s="4">
        <v>2</v>
      </c>
      <c r="K1173" s="4" t="s">
        <v>2596</v>
      </c>
      <c r="L1173" s="4" t="s">
        <v>2606</v>
      </c>
      <c r="M1173" s="4" t="s">
        <v>41</v>
      </c>
      <c r="N1173" s="4">
        <v>0</v>
      </c>
      <c r="O1173" s="4">
        <v>1179.6592800000001</v>
      </c>
      <c r="P1173" s="4" t="s">
        <v>30</v>
      </c>
      <c r="Q1173" s="4" t="s">
        <v>30</v>
      </c>
      <c r="R1173" s="4">
        <v>7.6860000000000003E-4</v>
      </c>
      <c r="S1173" s="4">
        <v>1.9330000000000001E-4</v>
      </c>
      <c r="T1173" s="4">
        <v>2.09</v>
      </c>
    </row>
    <row r="1174" spans="1:30" hidden="1" outlineLevel="1" collapsed="1" x14ac:dyDescent="0.2">
      <c r="A1174" t="s">
        <v>41</v>
      </c>
      <c r="B1174" s="4" t="s">
        <v>30</v>
      </c>
      <c r="C1174" s="4" t="s">
        <v>2607</v>
      </c>
      <c r="D1174" s="4" t="s">
        <v>2608</v>
      </c>
      <c r="E1174" s="4">
        <v>2.1609400000000001E-3</v>
      </c>
      <c r="F1174" s="4">
        <v>9.4156000000000003E-4</v>
      </c>
      <c r="G1174" s="4">
        <v>1</v>
      </c>
      <c r="H1174" s="4">
        <v>1</v>
      </c>
      <c r="I1174" s="4">
        <v>1</v>
      </c>
      <c r="J1174" s="4">
        <v>1</v>
      </c>
      <c r="K1174" s="4" t="s">
        <v>2596</v>
      </c>
      <c r="L1174" s="4" t="s">
        <v>2609</v>
      </c>
      <c r="M1174" s="4" t="s">
        <v>41</v>
      </c>
      <c r="N1174" s="4">
        <v>1</v>
      </c>
      <c r="O1174" s="4">
        <v>2903.4216999999999</v>
      </c>
      <c r="P1174" s="4" t="s">
        <v>30</v>
      </c>
      <c r="Q1174" s="4" t="s">
        <v>30</v>
      </c>
      <c r="R1174" s="4">
        <v>7.6860000000000003E-4</v>
      </c>
      <c r="S1174" s="4">
        <v>1.1050000000000001E-3</v>
      </c>
      <c r="T1174" s="4">
        <v>3.28</v>
      </c>
    </row>
    <row r="1175" spans="1:30" hidden="1" outlineLevel="1" collapsed="1" x14ac:dyDescent="0.2">
      <c r="A1175" t="s">
        <v>41</v>
      </c>
      <c r="B1175" s="4" t="s">
        <v>30</v>
      </c>
      <c r="C1175" s="4" t="s">
        <v>2610</v>
      </c>
      <c r="D1175" s="4" t="s">
        <v>41</v>
      </c>
      <c r="E1175" s="4">
        <v>3.10233E-2</v>
      </c>
      <c r="F1175" s="4">
        <v>1.57544E-3</v>
      </c>
      <c r="G1175" s="4">
        <v>1</v>
      </c>
      <c r="H1175" s="4">
        <v>1</v>
      </c>
      <c r="I1175" s="4">
        <v>1</v>
      </c>
      <c r="J1175" s="4">
        <v>1</v>
      </c>
      <c r="K1175" s="4" t="s">
        <v>2596</v>
      </c>
      <c r="L1175" s="4" t="s">
        <v>2611</v>
      </c>
      <c r="M1175" s="4" t="s">
        <v>41</v>
      </c>
      <c r="N1175" s="4">
        <v>0</v>
      </c>
      <c r="O1175" s="4">
        <v>1284.6291000000001</v>
      </c>
      <c r="P1175" s="4" t="s">
        <v>30</v>
      </c>
      <c r="Q1175" s="4" t="s">
        <v>30</v>
      </c>
      <c r="R1175" s="4">
        <v>1.245E-3</v>
      </c>
      <c r="S1175" s="4">
        <v>2.009E-2</v>
      </c>
      <c r="T1175" s="4">
        <v>2.31</v>
      </c>
    </row>
    <row r="1176" spans="1:30" x14ac:dyDescent="0.2">
      <c r="A1176" s="3" t="s">
        <v>30</v>
      </c>
      <c r="B1176" s="3" t="s">
        <v>31</v>
      </c>
      <c r="C1176" s="3" t="s">
        <v>2612</v>
      </c>
      <c r="D1176" s="3" t="s">
        <v>2613</v>
      </c>
      <c r="E1176" s="3">
        <v>0</v>
      </c>
      <c r="F1176" s="3">
        <v>12.345000000000001</v>
      </c>
      <c r="G1176" s="3">
        <v>3</v>
      </c>
      <c r="H1176" s="3">
        <v>6</v>
      </c>
      <c r="I1176" s="3">
        <v>6</v>
      </c>
      <c r="J1176" s="3">
        <v>6</v>
      </c>
      <c r="K1176" s="3">
        <v>6</v>
      </c>
      <c r="L1176" s="3">
        <v>2231</v>
      </c>
      <c r="M1176" s="3">
        <v>252.3</v>
      </c>
      <c r="N1176" s="3">
        <v>8.59</v>
      </c>
      <c r="O1176" s="3">
        <v>6.94</v>
      </c>
      <c r="P1176" s="3">
        <v>6</v>
      </c>
      <c r="Q1176" s="3" t="s">
        <v>2614</v>
      </c>
      <c r="R1176" s="3" t="s">
        <v>35</v>
      </c>
      <c r="S1176" s="3" t="s">
        <v>1062</v>
      </c>
      <c r="T1176" s="3" t="s">
        <v>2615</v>
      </c>
      <c r="U1176" s="3" t="s">
        <v>2616</v>
      </c>
      <c r="V1176" s="3" t="s">
        <v>2612</v>
      </c>
      <c r="W1176" s="3" t="s">
        <v>2617</v>
      </c>
      <c r="X1176" s="3" t="s">
        <v>2618</v>
      </c>
      <c r="Y1176" s="3" t="s">
        <v>41</v>
      </c>
      <c r="Z1176" s="3" t="s">
        <v>41</v>
      </c>
      <c r="AA1176" s="3">
        <v>0</v>
      </c>
      <c r="AB1176" s="3" t="s">
        <v>30</v>
      </c>
      <c r="AC1176" s="3">
        <v>1</v>
      </c>
      <c r="AD1176" s="3" t="s">
        <v>41</v>
      </c>
    </row>
    <row r="1177" spans="1:30" hidden="1" outlineLevel="1" collapsed="1" x14ac:dyDescent="0.2">
      <c r="A1177" t="s">
        <v>41</v>
      </c>
      <c r="B1177" s="2" t="s">
        <v>43</v>
      </c>
      <c r="C1177" s="2" t="s">
        <v>44</v>
      </c>
      <c r="D1177" s="2" t="s">
        <v>29</v>
      </c>
      <c r="E1177" s="2" t="s">
        <v>45</v>
      </c>
      <c r="F1177" s="2" t="s">
        <v>46</v>
      </c>
      <c r="G1177" s="2" t="s">
        <v>28</v>
      </c>
      <c r="H1177" s="2" t="s">
        <v>47</v>
      </c>
      <c r="I1177" s="2" t="s">
        <v>8</v>
      </c>
      <c r="J1177" s="2" t="s">
        <v>9</v>
      </c>
      <c r="K1177" s="2" t="s">
        <v>48</v>
      </c>
      <c r="L1177" s="2" t="s">
        <v>49</v>
      </c>
      <c r="M1177" s="2" t="s">
        <v>50</v>
      </c>
      <c r="N1177" s="2" t="s">
        <v>51</v>
      </c>
      <c r="O1177" s="2" t="s">
        <v>52</v>
      </c>
      <c r="P1177" s="2" t="s">
        <v>27</v>
      </c>
      <c r="Q1177" s="2" t="s">
        <v>53</v>
      </c>
      <c r="R1177" s="2" t="s">
        <v>54</v>
      </c>
      <c r="S1177" s="2" t="s">
        <v>55</v>
      </c>
      <c r="T1177" s="2" t="s">
        <v>56</v>
      </c>
    </row>
    <row r="1178" spans="1:30" hidden="1" outlineLevel="1" collapsed="1" x14ac:dyDescent="0.2">
      <c r="A1178" t="s">
        <v>41</v>
      </c>
      <c r="B1178" s="4" t="s">
        <v>30</v>
      </c>
      <c r="C1178" s="4" t="s">
        <v>2619</v>
      </c>
      <c r="D1178" s="4" t="s">
        <v>41</v>
      </c>
      <c r="E1178" s="4">
        <v>1.5542100000000001E-3</v>
      </c>
      <c r="F1178" s="4">
        <v>9.4156000000000003E-4</v>
      </c>
      <c r="G1178" s="4">
        <v>1</v>
      </c>
      <c r="H1178" s="4">
        <v>1</v>
      </c>
      <c r="I1178" s="4">
        <v>1</v>
      </c>
      <c r="J1178" s="4">
        <v>1</v>
      </c>
      <c r="K1178" s="4" t="s">
        <v>2612</v>
      </c>
      <c r="L1178" s="4" t="s">
        <v>2620</v>
      </c>
      <c r="M1178" s="4" t="s">
        <v>41</v>
      </c>
      <c r="N1178" s="4">
        <v>1</v>
      </c>
      <c r="O1178" s="4">
        <v>1723.8497199999999</v>
      </c>
      <c r="P1178" s="4" t="s">
        <v>30</v>
      </c>
      <c r="Q1178" s="4" t="s">
        <v>30</v>
      </c>
      <c r="R1178" s="4">
        <v>7.6860000000000003E-4</v>
      </c>
      <c r="S1178" s="4">
        <v>7.7169999999999995E-4</v>
      </c>
      <c r="T1178" s="4">
        <v>2.57</v>
      </c>
    </row>
    <row r="1179" spans="1:30" hidden="1" outlineLevel="1" collapsed="1" x14ac:dyDescent="0.2">
      <c r="A1179" t="s">
        <v>41</v>
      </c>
      <c r="B1179" s="4" t="s">
        <v>30</v>
      </c>
      <c r="C1179" s="4" t="s">
        <v>2621</v>
      </c>
      <c r="D1179" s="4" t="s">
        <v>41</v>
      </c>
      <c r="E1179" s="4">
        <v>1.4746799999999999E-2</v>
      </c>
      <c r="F1179" s="4">
        <v>9.4156000000000003E-4</v>
      </c>
      <c r="G1179" s="4">
        <v>1</v>
      </c>
      <c r="H1179" s="4">
        <v>1</v>
      </c>
      <c r="I1179" s="4">
        <v>1</v>
      </c>
      <c r="J1179" s="4">
        <v>1</v>
      </c>
      <c r="K1179" s="4" t="s">
        <v>2612</v>
      </c>
      <c r="L1179" s="4" t="s">
        <v>2622</v>
      </c>
      <c r="M1179" s="4" t="s">
        <v>41</v>
      </c>
      <c r="N1179" s="4">
        <v>2</v>
      </c>
      <c r="O1179" s="4">
        <v>1980.9872700000001</v>
      </c>
      <c r="P1179" s="4" t="s">
        <v>30</v>
      </c>
      <c r="Q1179" s="4" t="s">
        <v>30</v>
      </c>
      <c r="R1179" s="4">
        <v>7.6860000000000003E-4</v>
      </c>
      <c r="S1179" s="4">
        <v>8.8940000000000009E-3</v>
      </c>
      <c r="T1179" s="4">
        <v>2.77</v>
      </c>
    </row>
    <row r="1180" spans="1:30" hidden="1" outlineLevel="1" collapsed="1" x14ac:dyDescent="0.2">
      <c r="A1180" t="s">
        <v>41</v>
      </c>
      <c r="B1180" s="4" t="s">
        <v>30</v>
      </c>
      <c r="C1180" s="4" t="s">
        <v>2623</v>
      </c>
      <c r="D1180" s="4" t="s">
        <v>41</v>
      </c>
      <c r="E1180" s="4">
        <v>2.8592099999999999E-2</v>
      </c>
      <c r="F1180" s="4">
        <v>1.57544E-3</v>
      </c>
      <c r="G1180" s="4">
        <v>1</v>
      </c>
      <c r="H1180" s="4">
        <v>1</v>
      </c>
      <c r="I1180" s="4">
        <v>1</v>
      </c>
      <c r="J1180" s="4">
        <v>1</v>
      </c>
      <c r="K1180" s="4" t="s">
        <v>2612</v>
      </c>
      <c r="L1180" s="4" t="s">
        <v>2624</v>
      </c>
      <c r="M1180" s="4" t="s">
        <v>41</v>
      </c>
      <c r="N1180" s="4">
        <v>0</v>
      </c>
      <c r="O1180" s="4">
        <v>930.50031999999999</v>
      </c>
      <c r="P1180" s="4" t="s">
        <v>30</v>
      </c>
      <c r="Q1180" s="4" t="s">
        <v>30</v>
      </c>
      <c r="R1180" s="4">
        <v>1.245E-3</v>
      </c>
      <c r="S1180" s="4">
        <v>1.8329999999999999E-2</v>
      </c>
      <c r="T1180" s="4">
        <v>1.6</v>
      </c>
    </row>
    <row r="1181" spans="1:30" hidden="1" outlineLevel="1" collapsed="1" x14ac:dyDescent="0.2">
      <c r="A1181" t="s">
        <v>41</v>
      </c>
      <c r="B1181" s="4" t="s">
        <v>30</v>
      </c>
      <c r="C1181" s="4" t="s">
        <v>2625</v>
      </c>
      <c r="D1181" s="4" t="s">
        <v>41</v>
      </c>
      <c r="E1181" s="4">
        <v>8.1700999999999996E-2</v>
      </c>
      <c r="F1181" s="4">
        <v>5.41684E-3</v>
      </c>
      <c r="G1181" s="4">
        <v>1</v>
      </c>
      <c r="H1181" s="4">
        <v>1</v>
      </c>
      <c r="I1181" s="4">
        <v>1</v>
      </c>
      <c r="J1181" s="4">
        <v>1</v>
      </c>
      <c r="K1181" s="4" t="s">
        <v>2612</v>
      </c>
      <c r="L1181" s="4" t="s">
        <v>2626</v>
      </c>
      <c r="M1181" s="4" t="s">
        <v>41</v>
      </c>
      <c r="N1181" s="4">
        <v>0</v>
      </c>
      <c r="O1181" s="4">
        <v>1143.60916</v>
      </c>
      <c r="P1181" s="4" t="s">
        <v>30</v>
      </c>
      <c r="Q1181" s="4" t="s">
        <v>30</v>
      </c>
      <c r="R1181" s="4">
        <v>4.1079999999999997E-3</v>
      </c>
      <c r="S1181" s="4">
        <v>5.7700000000000001E-2</v>
      </c>
      <c r="T1181" s="4">
        <v>1.4</v>
      </c>
    </row>
    <row r="1182" spans="1:30" hidden="1" outlineLevel="1" collapsed="1" x14ac:dyDescent="0.2">
      <c r="A1182" t="s">
        <v>41</v>
      </c>
      <c r="B1182" s="4" t="s">
        <v>30</v>
      </c>
      <c r="C1182" s="4" t="s">
        <v>2627</v>
      </c>
      <c r="D1182" s="4" t="s">
        <v>41</v>
      </c>
      <c r="E1182" s="4">
        <v>2.08969E-2</v>
      </c>
      <c r="F1182" s="4">
        <v>9.4156000000000003E-4</v>
      </c>
      <c r="G1182" s="4">
        <v>1</v>
      </c>
      <c r="H1182" s="4">
        <v>1</v>
      </c>
      <c r="I1182" s="4">
        <v>1</v>
      </c>
      <c r="J1182" s="4">
        <v>1</v>
      </c>
      <c r="K1182" s="4" t="s">
        <v>2612</v>
      </c>
      <c r="L1182" s="4" t="s">
        <v>2628</v>
      </c>
      <c r="M1182" s="4" t="s">
        <v>41</v>
      </c>
      <c r="N1182" s="4">
        <v>1</v>
      </c>
      <c r="O1182" s="4">
        <v>1200.6218899999999</v>
      </c>
      <c r="P1182" s="4" t="s">
        <v>30</v>
      </c>
      <c r="Q1182" s="4" t="s">
        <v>30</v>
      </c>
      <c r="R1182" s="4">
        <v>7.6860000000000003E-4</v>
      </c>
      <c r="S1182" s="4">
        <v>1.2970000000000001E-2</v>
      </c>
      <c r="T1182" s="4">
        <v>1.79</v>
      </c>
    </row>
    <row r="1183" spans="1:30" hidden="1" outlineLevel="1" collapsed="1" x14ac:dyDescent="0.2">
      <c r="A1183" t="s">
        <v>41</v>
      </c>
      <c r="B1183" s="4" t="s">
        <v>30</v>
      </c>
      <c r="C1183" s="4" t="s">
        <v>2629</v>
      </c>
      <c r="D1183" s="4" t="s">
        <v>41</v>
      </c>
      <c r="E1183" s="4">
        <v>8.3516900000000002E-3</v>
      </c>
      <c r="F1183" s="4">
        <v>9.4156000000000003E-4</v>
      </c>
      <c r="G1183" s="4">
        <v>1</v>
      </c>
      <c r="H1183" s="4">
        <v>1</v>
      </c>
      <c r="I1183" s="4">
        <v>1</v>
      </c>
      <c r="J1183" s="4">
        <v>1</v>
      </c>
      <c r="K1183" s="4" t="s">
        <v>2612</v>
      </c>
      <c r="L1183" s="4" t="s">
        <v>2630</v>
      </c>
      <c r="M1183" s="4" t="s">
        <v>41</v>
      </c>
      <c r="N1183" s="4">
        <v>0</v>
      </c>
      <c r="O1183" s="4">
        <v>1137.54945</v>
      </c>
      <c r="P1183" s="4" t="s">
        <v>30</v>
      </c>
      <c r="Q1183" s="4" t="s">
        <v>30</v>
      </c>
      <c r="R1183" s="4">
        <v>7.6860000000000003E-4</v>
      </c>
      <c r="S1183" s="4">
        <v>4.7990000000000003E-3</v>
      </c>
      <c r="T1183" s="4">
        <v>1.33</v>
      </c>
    </row>
    <row r="1184" spans="1:30" x14ac:dyDescent="0.2">
      <c r="A1184" s="3" t="s">
        <v>30</v>
      </c>
      <c r="B1184" s="3" t="s">
        <v>31</v>
      </c>
      <c r="C1184" s="3" t="s">
        <v>2631</v>
      </c>
      <c r="D1184" s="3" t="s">
        <v>2632</v>
      </c>
      <c r="E1184" s="3">
        <v>0</v>
      </c>
      <c r="F1184" s="3">
        <v>12.298</v>
      </c>
      <c r="G1184" s="3">
        <v>14</v>
      </c>
      <c r="H1184" s="3">
        <v>7</v>
      </c>
      <c r="I1184" s="3">
        <v>7</v>
      </c>
      <c r="J1184" s="3">
        <v>7</v>
      </c>
      <c r="K1184" s="3">
        <v>7</v>
      </c>
      <c r="L1184" s="3">
        <v>545</v>
      </c>
      <c r="M1184" s="3">
        <v>58.6</v>
      </c>
      <c r="N1184" s="3">
        <v>9.0399999999999991</v>
      </c>
      <c r="O1184" s="3">
        <v>7.07</v>
      </c>
      <c r="P1184" s="3">
        <v>7</v>
      </c>
      <c r="Q1184" s="3" t="s">
        <v>2633</v>
      </c>
      <c r="R1184" s="3" t="s">
        <v>2634</v>
      </c>
      <c r="S1184" s="3" t="s">
        <v>1491</v>
      </c>
      <c r="T1184" s="3" t="s">
        <v>2635</v>
      </c>
      <c r="U1184" s="3" t="s">
        <v>41</v>
      </c>
      <c r="V1184" s="3" t="s">
        <v>2631</v>
      </c>
      <c r="W1184" s="3" t="s">
        <v>2636</v>
      </c>
      <c r="X1184" s="3" t="s">
        <v>2637</v>
      </c>
      <c r="Y1184" s="3" t="s">
        <v>41</v>
      </c>
      <c r="Z1184" s="3" t="s">
        <v>41</v>
      </c>
      <c r="AA1184" s="3">
        <v>0</v>
      </c>
      <c r="AB1184" s="3" t="s">
        <v>30</v>
      </c>
      <c r="AC1184" s="3">
        <v>1</v>
      </c>
      <c r="AD1184" s="3" t="s">
        <v>41</v>
      </c>
    </row>
    <row r="1185" spans="1:30" hidden="1" outlineLevel="1" collapsed="1" x14ac:dyDescent="0.2">
      <c r="A1185" t="s">
        <v>41</v>
      </c>
      <c r="B1185" s="2" t="s">
        <v>43</v>
      </c>
      <c r="C1185" s="2" t="s">
        <v>44</v>
      </c>
      <c r="D1185" s="2" t="s">
        <v>29</v>
      </c>
      <c r="E1185" s="2" t="s">
        <v>45</v>
      </c>
      <c r="F1185" s="2" t="s">
        <v>46</v>
      </c>
      <c r="G1185" s="2" t="s">
        <v>28</v>
      </c>
      <c r="H1185" s="2" t="s">
        <v>47</v>
      </c>
      <c r="I1185" s="2" t="s">
        <v>8</v>
      </c>
      <c r="J1185" s="2" t="s">
        <v>9</v>
      </c>
      <c r="K1185" s="2" t="s">
        <v>48</v>
      </c>
      <c r="L1185" s="2" t="s">
        <v>49</v>
      </c>
      <c r="M1185" s="2" t="s">
        <v>50</v>
      </c>
      <c r="N1185" s="2" t="s">
        <v>51</v>
      </c>
      <c r="O1185" s="2" t="s">
        <v>52</v>
      </c>
      <c r="P1185" s="2" t="s">
        <v>27</v>
      </c>
      <c r="Q1185" s="2" t="s">
        <v>53</v>
      </c>
      <c r="R1185" s="2" t="s">
        <v>54</v>
      </c>
      <c r="S1185" s="2" t="s">
        <v>55</v>
      </c>
      <c r="T1185" s="2" t="s">
        <v>56</v>
      </c>
    </row>
    <row r="1186" spans="1:30" hidden="1" outlineLevel="1" collapsed="1" x14ac:dyDescent="0.2">
      <c r="A1186" t="s">
        <v>41</v>
      </c>
      <c r="B1186" s="4" t="s">
        <v>30</v>
      </c>
      <c r="C1186" s="4" t="s">
        <v>2638</v>
      </c>
      <c r="D1186" s="4" t="s">
        <v>41</v>
      </c>
      <c r="E1186" s="4">
        <v>1.20915E-2</v>
      </c>
      <c r="F1186" s="4">
        <v>9.4156000000000003E-4</v>
      </c>
      <c r="G1186" s="4">
        <v>1</v>
      </c>
      <c r="H1186" s="4">
        <v>1</v>
      </c>
      <c r="I1186" s="4">
        <v>1</v>
      </c>
      <c r="J1186" s="4">
        <v>1</v>
      </c>
      <c r="K1186" s="4" t="s">
        <v>2631</v>
      </c>
      <c r="L1186" s="4" t="s">
        <v>2639</v>
      </c>
      <c r="M1186" s="4" t="s">
        <v>41</v>
      </c>
      <c r="N1186" s="4">
        <v>1</v>
      </c>
      <c r="O1186" s="4">
        <v>1149.7102500000001</v>
      </c>
      <c r="P1186" s="4" t="s">
        <v>30</v>
      </c>
      <c r="Q1186" s="4" t="s">
        <v>30</v>
      </c>
      <c r="R1186" s="4">
        <v>7.6860000000000003E-4</v>
      </c>
      <c r="S1186" s="4">
        <v>7.1650000000000004E-3</v>
      </c>
      <c r="T1186" s="4">
        <v>1.56</v>
      </c>
    </row>
    <row r="1187" spans="1:30" hidden="1" outlineLevel="1" collapsed="1" x14ac:dyDescent="0.2">
      <c r="A1187" t="s">
        <v>41</v>
      </c>
      <c r="B1187" s="4" t="s">
        <v>30</v>
      </c>
      <c r="C1187" s="4" t="s">
        <v>2640</v>
      </c>
      <c r="D1187" s="4" t="s">
        <v>41</v>
      </c>
      <c r="E1187" s="4">
        <v>2.5466900000000001E-2</v>
      </c>
      <c r="F1187" s="4">
        <v>9.4156000000000003E-4</v>
      </c>
      <c r="G1187" s="4">
        <v>1</v>
      </c>
      <c r="H1187" s="4">
        <v>1</v>
      </c>
      <c r="I1187" s="4">
        <v>1</v>
      </c>
      <c r="J1187" s="4">
        <v>1</v>
      </c>
      <c r="K1187" s="4" t="s">
        <v>2631</v>
      </c>
      <c r="L1187" s="4" t="s">
        <v>2641</v>
      </c>
      <c r="M1187" s="4" t="s">
        <v>41</v>
      </c>
      <c r="N1187" s="4">
        <v>0</v>
      </c>
      <c r="O1187" s="4">
        <v>1010.5993099999999</v>
      </c>
      <c r="P1187" s="4" t="s">
        <v>30</v>
      </c>
      <c r="Q1187" s="4" t="s">
        <v>30</v>
      </c>
      <c r="R1187" s="4">
        <v>7.6860000000000003E-4</v>
      </c>
      <c r="S1187" s="4">
        <v>1.6140000000000002E-2</v>
      </c>
      <c r="T1187" s="4">
        <v>1.62</v>
      </c>
    </row>
    <row r="1188" spans="1:30" hidden="1" outlineLevel="1" collapsed="1" x14ac:dyDescent="0.2">
      <c r="A1188" t="s">
        <v>41</v>
      </c>
      <c r="B1188" s="4" t="s">
        <v>30</v>
      </c>
      <c r="C1188" s="4" t="s">
        <v>2642</v>
      </c>
      <c r="D1188" s="4" t="s">
        <v>41</v>
      </c>
      <c r="E1188" s="4">
        <v>5.7272E-3</v>
      </c>
      <c r="F1188" s="4">
        <v>9.4156000000000003E-4</v>
      </c>
      <c r="G1188" s="4">
        <v>1</v>
      </c>
      <c r="H1188" s="4">
        <v>1</v>
      </c>
      <c r="I1188" s="4">
        <v>1</v>
      </c>
      <c r="J1188" s="4">
        <v>1</v>
      </c>
      <c r="K1188" s="4" t="s">
        <v>2631</v>
      </c>
      <c r="L1188" s="4" t="s">
        <v>2643</v>
      </c>
      <c r="M1188" s="4" t="s">
        <v>41</v>
      </c>
      <c r="N1188" s="4">
        <v>1</v>
      </c>
      <c r="O1188" s="4">
        <v>1602.80819</v>
      </c>
      <c r="P1188" s="4" t="s">
        <v>30</v>
      </c>
      <c r="Q1188" s="4" t="s">
        <v>30</v>
      </c>
      <c r="R1188" s="4">
        <v>7.6860000000000003E-4</v>
      </c>
      <c r="S1188" s="4">
        <v>3.1979999999999999E-3</v>
      </c>
      <c r="T1188" s="4">
        <v>3.19</v>
      </c>
    </row>
    <row r="1189" spans="1:30" hidden="1" outlineLevel="1" collapsed="1" x14ac:dyDescent="0.2">
      <c r="A1189" t="s">
        <v>41</v>
      </c>
      <c r="B1189" s="4" t="s">
        <v>30</v>
      </c>
      <c r="C1189" s="4" t="s">
        <v>2644</v>
      </c>
      <c r="D1189" s="4" t="s">
        <v>41</v>
      </c>
      <c r="E1189" s="4">
        <v>0.11486200000000001</v>
      </c>
      <c r="F1189" s="4">
        <v>9.6284500000000002E-3</v>
      </c>
      <c r="G1189" s="4">
        <v>1</v>
      </c>
      <c r="H1189" s="4">
        <v>1</v>
      </c>
      <c r="I1189" s="4">
        <v>1</v>
      </c>
      <c r="J1189" s="4">
        <v>1</v>
      </c>
      <c r="K1189" s="4" t="s">
        <v>2631</v>
      </c>
      <c r="L1189" s="4" t="s">
        <v>2645</v>
      </c>
      <c r="M1189" s="4" t="s">
        <v>41</v>
      </c>
      <c r="N1189" s="4">
        <v>2</v>
      </c>
      <c r="O1189" s="4">
        <v>1392.84339</v>
      </c>
      <c r="P1189" s="4" t="s">
        <v>30</v>
      </c>
      <c r="Q1189" s="4" t="s">
        <v>30</v>
      </c>
      <c r="R1189" s="4">
        <v>7.2350000000000001E-3</v>
      </c>
      <c r="S1189" s="4">
        <v>8.3510000000000001E-2</v>
      </c>
      <c r="T1189" s="4">
        <v>2.2599999999999998</v>
      </c>
    </row>
    <row r="1190" spans="1:30" hidden="1" outlineLevel="1" collapsed="1" x14ac:dyDescent="0.2">
      <c r="A1190" t="s">
        <v>41</v>
      </c>
      <c r="B1190" s="4" t="s">
        <v>30</v>
      </c>
      <c r="C1190" s="4" t="s">
        <v>2646</v>
      </c>
      <c r="D1190" s="4" t="s">
        <v>41</v>
      </c>
      <c r="E1190" s="4">
        <v>1.7496500000000002E-2</v>
      </c>
      <c r="F1190" s="4">
        <v>9.4156000000000003E-4</v>
      </c>
      <c r="G1190" s="4">
        <v>1</v>
      </c>
      <c r="H1190" s="4">
        <v>1</v>
      </c>
      <c r="I1190" s="4">
        <v>1</v>
      </c>
      <c r="J1190" s="4">
        <v>1</v>
      </c>
      <c r="K1190" s="4" t="s">
        <v>2631</v>
      </c>
      <c r="L1190" s="4" t="s">
        <v>2647</v>
      </c>
      <c r="M1190" s="4" t="s">
        <v>41</v>
      </c>
      <c r="N1190" s="4">
        <v>1</v>
      </c>
      <c r="O1190" s="4">
        <v>1442.8325500000001</v>
      </c>
      <c r="P1190" s="4" t="s">
        <v>30</v>
      </c>
      <c r="Q1190" s="4" t="s">
        <v>30</v>
      </c>
      <c r="R1190" s="4">
        <v>7.6860000000000003E-4</v>
      </c>
      <c r="S1190" s="4">
        <v>1.074E-2</v>
      </c>
      <c r="T1190" s="4">
        <v>1.44</v>
      </c>
    </row>
    <row r="1191" spans="1:30" hidden="1" outlineLevel="1" collapsed="1" x14ac:dyDescent="0.2">
      <c r="A1191" t="s">
        <v>41</v>
      </c>
      <c r="B1191" s="4" t="s">
        <v>30</v>
      </c>
      <c r="C1191" s="4" t="s">
        <v>2648</v>
      </c>
      <c r="D1191" s="4" t="s">
        <v>41</v>
      </c>
      <c r="E1191" s="4">
        <v>3.10233E-2</v>
      </c>
      <c r="F1191" s="4">
        <v>1.57544E-3</v>
      </c>
      <c r="G1191" s="4">
        <v>1</v>
      </c>
      <c r="H1191" s="4">
        <v>1</v>
      </c>
      <c r="I1191" s="4">
        <v>1</v>
      </c>
      <c r="J1191" s="4">
        <v>1</v>
      </c>
      <c r="K1191" s="4" t="s">
        <v>2631</v>
      </c>
      <c r="L1191" s="4" t="s">
        <v>2649</v>
      </c>
      <c r="M1191" s="4" t="s">
        <v>41</v>
      </c>
      <c r="N1191" s="4">
        <v>0</v>
      </c>
      <c r="O1191" s="4">
        <v>1563.8853200000001</v>
      </c>
      <c r="P1191" s="4" t="s">
        <v>30</v>
      </c>
      <c r="Q1191" s="4" t="s">
        <v>30</v>
      </c>
      <c r="R1191" s="4">
        <v>1.245E-3</v>
      </c>
      <c r="S1191" s="4">
        <v>2.0060000000000001E-2</v>
      </c>
      <c r="T1191" s="4">
        <v>1.83</v>
      </c>
    </row>
    <row r="1192" spans="1:30" hidden="1" outlineLevel="1" collapsed="1" x14ac:dyDescent="0.2">
      <c r="A1192" t="s">
        <v>41</v>
      </c>
      <c r="B1192" s="4" t="s">
        <v>30</v>
      </c>
      <c r="C1192" s="4" t="s">
        <v>2650</v>
      </c>
      <c r="D1192" s="4" t="s">
        <v>41</v>
      </c>
      <c r="E1192" s="4">
        <v>0.10487299999999999</v>
      </c>
      <c r="F1192" s="4">
        <v>9.1506199999999999E-3</v>
      </c>
      <c r="G1192" s="4">
        <v>1</v>
      </c>
      <c r="H1192" s="4">
        <v>1</v>
      </c>
      <c r="I1192" s="4">
        <v>1</v>
      </c>
      <c r="J1192" s="4">
        <v>1</v>
      </c>
      <c r="K1192" s="4" t="s">
        <v>2631</v>
      </c>
      <c r="L1192" s="4" t="s">
        <v>2651</v>
      </c>
      <c r="M1192" s="4" t="s">
        <v>41</v>
      </c>
      <c r="N1192" s="4">
        <v>0</v>
      </c>
      <c r="O1192" s="4">
        <v>1197.6473800000001</v>
      </c>
      <c r="P1192" s="4" t="s">
        <v>30</v>
      </c>
      <c r="Q1192" s="4" t="s">
        <v>30</v>
      </c>
      <c r="R1192" s="4">
        <v>6.8910000000000004E-3</v>
      </c>
      <c r="S1192" s="4">
        <v>7.5660000000000005E-2</v>
      </c>
      <c r="T1192" s="4">
        <v>1.31</v>
      </c>
    </row>
    <row r="1193" spans="1:30" x14ac:dyDescent="0.2">
      <c r="A1193" s="3" t="s">
        <v>30</v>
      </c>
      <c r="B1193" s="3" t="s">
        <v>31</v>
      </c>
      <c r="C1193" s="3" t="s">
        <v>2652</v>
      </c>
      <c r="D1193" s="3" t="s">
        <v>2653</v>
      </c>
      <c r="E1193" s="3">
        <v>0</v>
      </c>
      <c r="F1193" s="3">
        <v>12.282</v>
      </c>
      <c r="G1193" s="3">
        <v>17</v>
      </c>
      <c r="H1193" s="3">
        <v>5</v>
      </c>
      <c r="I1193" s="3">
        <v>5</v>
      </c>
      <c r="J1193" s="3">
        <v>5</v>
      </c>
      <c r="K1193" s="3">
        <v>5</v>
      </c>
      <c r="L1193" s="3">
        <v>189</v>
      </c>
      <c r="M1193" s="3">
        <v>21.7</v>
      </c>
      <c r="N1193" s="3">
        <v>11.36</v>
      </c>
      <c r="O1193" s="3">
        <v>7.61</v>
      </c>
      <c r="P1193" s="3">
        <v>5</v>
      </c>
      <c r="Q1193" s="3" t="s">
        <v>1592</v>
      </c>
      <c r="R1193" s="3" t="s">
        <v>1593</v>
      </c>
      <c r="S1193" s="3" t="s">
        <v>1062</v>
      </c>
      <c r="T1193" s="3" t="s">
        <v>2654</v>
      </c>
      <c r="U1193" s="3" t="s">
        <v>2655</v>
      </c>
      <c r="V1193" s="3" t="s">
        <v>2656</v>
      </c>
      <c r="W1193" s="3" t="s">
        <v>2657</v>
      </c>
      <c r="X1193" s="3" t="s">
        <v>2658</v>
      </c>
      <c r="Y1193" s="3" t="s">
        <v>2463</v>
      </c>
      <c r="Z1193" s="3" t="s">
        <v>41</v>
      </c>
      <c r="AA1193" s="3">
        <v>6</v>
      </c>
      <c r="AB1193" s="3" t="s">
        <v>30</v>
      </c>
      <c r="AC1193" s="3">
        <v>1</v>
      </c>
      <c r="AD1193" s="3" t="s">
        <v>41</v>
      </c>
    </row>
    <row r="1194" spans="1:30" hidden="1" outlineLevel="1" collapsed="1" x14ac:dyDescent="0.2">
      <c r="A1194" t="s">
        <v>41</v>
      </c>
      <c r="B1194" s="2" t="s">
        <v>43</v>
      </c>
      <c r="C1194" s="2" t="s">
        <v>44</v>
      </c>
      <c r="D1194" s="2" t="s">
        <v>29</v>
      </c>
      <c r="E1194" s="2" t="s">
        <v>45</v>
      </c>
      <c r="F1194" s="2" t="s">
        <v>46</v>
      </c>
      <c r="G1194" s="2" t="s">
        <v>28</v>
      </c>
      <c r="H1194" s="2" t="s">
        <v>47</v>
      </c>
      <c r="I1194" s="2" t="s">
        <v>8</v>
      </c>
      <c r="J1194" s="2" t="s">
        <v>9</v>
      </c>
      <c r="K1194" s="2" t="s">
        <v>48</v>
      </c>
      <c r="L1194" s="2" t="s">
        <v>49</v>
      </c>
      <c r="M1194" s="2" t="s">
        <v>50</v>
      </c>
      <c r="N1194" s="2" t="s">
        <v>51</v>
      </c>
      <c r="O1194" s="2" t="s">
        <v>52</v>
      </c>
      <c r="P1194" s="2" t="s">
        <v>27</v>
      </c>
      <c r="Q1194" s="2" t="s">
        <v>53</v>
      </c>
      <c r="R1194" s="2" t="s">
        <v>54</v>
      </c>
      <c r="S1194" s="2" t="s">
        <v>55</v>
      </c>
      <c r="T1194" s="2" t="s">
        <v>56</v>
      </c>
    </row>
    <row r="1195" spans="1:30" hidden="1" outlineLevel="1" collapsed="1" x14ac:dyDescent="0.2">
      <c r="A1195" t="s">
        <v>41</v>
      </c>
      <c r="B1195" s="4" t="s">
        <v>30</v>
      </c>
      <c r="C1195" s="4" t="s">
        <v>2659</v>
      </c>
      <c r="D1195" s="4" t="s">
        <v>41</v>
      </c>
      <c r="E1195" s="4">
        <v>3.7168800000000001E-3</v>
      </c>
      <c r="F1195" s="4">
        <v>9.4156000000000003E-4</v>
      </c>
      <c r="G1195" s="4">
        <v>1</v>
      </c>
      <c r="H1195" s="4">
        <v>1</v>
      </c>
      <c r="I1195" s="4">
        <v>1</v>
      </c>
      <c r="J1195" s="4">
        <v>1</v>
      </c>
      <c r="K1195" s="4" t="s">
        <v>2652</v>
      </c>
      <c r="L1195" s="4" t="s">
        <v>2660</v>
      </c>
      <c r="M1195" s="4" t="s">
        <v>41</v>
      </c>
      <c r="N1195" s="4">
        <v>0</v>
      </c>
      <c r="O1195" s="4">
        <v>1002.48506</v>
      </c>
      <c r="P1195" s="4" t="s">
        <v>30</v>
      </c>
      <c r="Q1195" s="4" t="s">
        <v>30</v>
      </c>
      <c r="R1195" s="4">
        <v>7.6860000000000003E-4</v>
      </c>
      <c r="S1195" s="4">
        <v>1.9889999999999999E-3</v>
      </c>
      <c r="T1195" s="4">
        <v>1.47</v>
      </c>
    </row>
    <row r="1196" spans="1:30" hidden="1" outlineLevel="1" collapsed="1" x14ac:dyDescent="0.2">
      <c r="A1196" t="s">
        <v>41</v>
      </c>
      <c r="B1196" s="4" t="s">
        <v>30</v>
      </c>
      <c r="C1196" s="4" t="s">
        <v>2661</v>
      </c>
      <c r="D1196" s="4" t="s">
        <v>41</v>
      </c>
      <c r="E1196" s="4">
        <v>4.88315E-2</v>
      </c>
      <c r="F1196" s="4">
        <v>2.21053E-3</v>
      </c>
      <c r="G1196" s="4">
        <v>1</v>
      </c>
      <c r="H1196" s="4">
        <v>1</v>
      </c>
      <c r="I1196" s="4">
        <v>1</v>
      </c>
      <c r="J1196" s="4">
        <v>1</v>
      </c>
      <c r="K1196" s="4" t="s">
        <v>2652</v>
      </c>
      <c r="L1196" s="4" t="s">
        <v>2662</v>
      </c>
      <c r="M1196" s="4" t="s">
        <v>41</v>
      </c>
      <c r="N1196" s="4">
        <v>0</v>
      </c>
      <c r="O1196" s="4">
        <v>1121.6677199999999</v>
      </c>
      <c r="P1196" s="4" t="s">
        <v>30</v>
      </c>
      <c r="Q1196" s="4" t="s">
        <v>30</v>
      </c>
      <c r="R1196" s="4">
        <v>1.714E-3</v>
      </c>
      <c r="S1196" s="4">
        <v>3.2730000000000002E-2</v>
      </c>
      <c r="T1196" s="4">
        <v>1.64</v>
      </c>
    </row>
    <row r="1197" spans="1:30" hidden="1" outlineLevel="1" collapsed="1" x14ac:dyDescent="0.2">
      <c r="A1197" t="s">
        <v>41</v>
      </c>
      <c r="B1197" s="4" t="s">
        <v>30</v>
      </c>
      <c r="C1197" s="4" t="s">
        <v>2663</v>
      </c>
      <c r="D1197" s="4" t="s">
        <v>41</v>
      </c>
      <c r="E1197" s="4">
        <v>4.5044300000000002E-3</v>
      </c>
      <c r="F1197" s="4">
        <v>9.4156000000000003E-4</v>
      </c>
      <c r="G1197" s="4">
        <v>1</v>
      </c>
      <c r="H1197" s="4">
        <v>1</v>
      </c>
      <c r="I1197" s="4">
        <v>1</v>
      </c>
      <c r="J1197" s="4">
        <v>1</v>
      </c>
      <c r="K1197" s="4" t="s">
        <v>2652</v>
      </c>
      <c r="L1197" s="4" t="s">
        <v>2664</v>
      </c>
      <c r="M1197" s="4" t="s">
        <v>41</v>
      </c>
      <c r="N1197" s="4">
        <v>1</v>
      </c>
      <c r="O1197" s="4">
        <v>1259.6226200000001</v>
      </c>
      <c r="P1197" s="4" t="s">
        <v>30</v>
      </c>
      <c r="Q1197" s="4" t="s">
        <v>30</v>
      </c>
      <c r="R1197" s="4">
        <v>7.6860000000000003E-4</v>
      </c>
      <c r="S1197" s="4">
        <v>2.454E-3</v>
      </c>
      <c r="T1197" s="4">
        <v>2.23</v>
      </c>
    </row>
    <row r="1198" spans="1:30" hidden="1" outlineLevel="1" collapsed="1" x14ac:dyDescent="0.2">
      <c r="A1198" t="s">
        <v>41</v>
      </c>
      <c r="B1198" s="4" t="s">
        <v>30</v>
      </c>
      <c r="C1198" s="4" t="s">
        <v>2665</v>
      </c>
      <c r="D1198" s="4" t="s">
        <v>41</v>
      </c>
      <c r="E1198" s="4">
        <v>3.2623999999999999E-3</v>
      </c>
      <c r="F1198" s="4">
        <v>9.4156000000000003E-4</v>
      </c>
      <c r="G1198" s="4">
        <v>1</v>
      </c>
      <c r="H1198" s="4">
        <v>1</v>
      </c>
      <c r="I1198" s="4">
        <v>1</v>
      </c>
      <c r="J1198" s="4">
        <v>1</v>
      </c>
      <c r="K1198" s="4" t="s">
        <v>2652</v>
      </c>
      <c r="L1198" s="4" t="s">
        <v>2666</v>
      </c>
      <c r="M1198" s="4" t="s">
        <v>41</v>
      </c>
      <c r="N1198" s="4">
        <v>0</v>
      </c>
      <c r="O1198" s="4">
        <v>900.55128999999999</v>
      </c>
      <c r="P1198" s="4" t="s">
        <v>30</v>
      </c>
      <c r="Q1198" s="4" t="s">
        <v>30</v>
      </c>
      <c r="R1198" s="4">
        <v>7.6860000000000003E-4</v>
      </c>
      <c r="S1198" s="4">
        <v>1.738E-3</v>
      </c>
      <c r="T1198" s="4">
        <v>1.67</v>
      </c>
    </row>
    <row r="1199" spans="1:30" hidden="1" outlineLevel="1" collapsed="1" x14ac:dyDescent="0.2">
      <c r="A1199" t="s">
        <v>41</v>
      </c>
      <c r="B1199" s="4" t="s">
        <v>30</v>
      </c>
      <c r="C1199" s="4" t="s">
        <v>2667</v>
      </c>
      <c r="D1199" s="4" t="s">
        <v>41</v>
      </c>
      <c r="E1199" s="4">
        <v>3.5182799999999999E-3</v>
      </c>
      <c r="F1199" s="4">
        <v>9.4156000000000003E-4</v>
      </c>
      <c r="G1199" s="4">
        <v>1</v>
      </c>
      <c r="H1199" s="4">
        <v>1</v>
      </c>
      <c r="I1199" s="4">
        <v>1</v>
      </c>
      <c r="J1199" s="4">
        <v>1</v>
      </c>
      <c r="K1199" s="4" t="s">
        <v>2652</v>
      </c>
      <c r="L1199" s="4" t="s">
        <v>2668</v>
      </c>
      <c r="M1199" s="4" t="s">
        <v>41</v>
      </c>
      <c r="N1199" s="4">
        <v>2</v>
      </c>
      <c r="O1199" s="4">
        <v>1184.74737</v>
      </c>
      <c r="P1199" s="4" t="s">
        <v>30</v>
      </c>
      <c r="Q1199" s="4" t="s">
        <v>30</v>
      </c>
      <c r="R1199" s="4">
        <v>7.6860000000000003E-4</v>
      </c>
      <c r="S1199" s="4">
        <v>1.8829999999999999E-3</v>
      </c>
      <c r="T1199" s="4">
        <v>2.0699999999999998</v>
      </c>
    </row>
    <row r="1200" spans="1:30" x14ac:dyDescent="0.2">
      <c r="A1200" s="3" t="s">
        <v>30</v>
      </c>
      <c r="B1200" s="3" t="s">
        <v>31</v>
      </c>
      <c r="C1200" s="3" t="s">
        <v>2669</v>
      </c>
      <c r="D1200" s="3" t="s">
        <v>2670</v>
      </c>
      <c r="E1200" s="3">
        <v>0</v>
      </c>
      <c r="F1200" s="3">
        <v>12.256</v>
      </c>
      <c r="G1200" s="3">
        <v>17</v>
      </c>
      <c r="H1200" s="3">
        <v>4</v>
      </c>
      <c r="I1200" s="3">
        <v>4</v>
      </c>
      <c r="J1200" s="3">
        <v>5</v>
      </c>
      <c r="K1200" s="3">
        <v>4</v>
      </c>
      <c r="L1200" s="3">
        <v>245</v>
      </c>
      <c r="M1200" s="3">
        <v>28</v>
      </c>
      <c r="N1200" s="3">
        <v>5.21</v>
      </c>
      <c r="O1200" s="3">
        <v>9.25</v>
      </c>
      <c r="P1200" s="3">
        <v>4</v>
      </c>
      <c r="Q1200" s="3" t="s">
        <v>34</v>
      </c>
      <c r="R1200" s="3" t="s">
        <v>35</v>
      </c>
      <c r="S1200" s="3" t="s">
        <v>41</v>
      </c>
      <c r="T1200" s="3" t="s">
        <v>41</v>
      </c>
      <c r="U1200" s="3" t="s">
        <v>2671</v>
      </c>
      <c r="V1200" s="3" t="s">
        <v>2669</v>
      </c>
      <c r="W1200" s="3" t="s">
        <v>2672</v>
      </c>
      <c r="X1200" s="3" t="s">
        <v>2673</v>
      </c>
      <c r="Y1200" s="3" t="s">
        <v>41</v>
      </c>
      <c r="Z1200" s="3" t="s">
        <v>41</v>
      </c>
      <c r="AA1200" s="3">
        <v>0</v>
      </c>
      <c r="AB1200" s="3" t="s">
        <v>30</v>
      </c>
      <c r="AC1200" s="3">
        <v>1</v>
      </c>
      <c r="AD1200" s="3" t="s">
        <v>41</v>
      </c>
    </row>
    <row r="1201" spans="1:30" hidden="1" outlineLevel="1" collapsed="1" x14ac:dyDescent="0.2">
      <c r="A1201" t="s">
        <v>41</v>
      </c>
      <c r="B1201" s="2" t="s">
        <v>43</v>
      </c>
      <c r="C1201" s="2" t="s">
        <v>44</v>
      </c>
      <c r="D1201" s="2" t="s">
        <v>29</v>
      </c>
      <c r="E1201" s="2" t="s">
        <v>45</v>
      </c>
      <c r="F1201" s="2" t="s">
        <v>46</v>
      </c>
      <c r="G1201" s="2" t="s">
        <v>28</v>
      </c>
      <c r="H1201" s="2" t="s">
        <v>47</v>
      </c>
      <c r="I1201" s="2" t="s">
        <v>8</v>
      </c>
      <c r="J1201" s="2" t="s">
        <v>9</v>
      </c>
      <c r="K1201" s="2" t="s">
        <v>48</v>
      </c>
      <c r="L1201" s="2" t="s">
        <v>49</v>
      </c>
      <c r="M1201" s="2" t="s">
        <v>50</v>
      </c>
      <c r="N1201" s="2" t="s">
        <v>51</v>
      </c>
      <c r="O1201" s="2" t="s">
        <v>52</v>
      </c>
      <c r="P1201" s="2" t="s">
        <v>27</v>
      </c>
      <c r="Q1201" s="2" t="s">
        <v>53</v>
      </c>
      <c r="R1201" s="2" t="s">
        <v>54</v>
      </c>
      <c r="S1201" s="2" t="s">
        <v>55</v>
      </c>
      <c r="T1201" s="2" t="s">
        <v>56</v>
      </c>
    </row>
    <row r="1202" spans="1:30" hidden="1" outlineLevel="1" collapsed="1" x14ac:dyDescent="0.2">
      <c r="A1202" t="s">
        <v>41</v>
      </c>
      <c r="B1202" s="4" t="s">
        <v>30</v>
      </c>
      <c r="C1202" s="4" t="s">
        <v>2674</v>
      </c>
      <c r="D1202" s="4" t="s">
        <v>41</v>
      </c>
      <c r="E1202" s="4">
        <v>4.3245600000000002E-2</v>
      </c>
      <c r="F1202" s="4">
        <v>2.21053E-3</v>
      </c>
      <c r="G1202" s="4">
        <v>1</v>
      </c>
      <c r="H1202" s="4">
        <v>1</v>
      </c>
      <c r="I1202" s="4">
        <v>1</v>
      </c>
      <c r="J1202" s="4">
        <v>1</v>
      </c>
      <c r="K1202" s="4" t="s">
        <v>2669</v>
      </c>
      <c r="L1202" s="4" t="s">
        <v>2675</v>
      </c>
      <c r="M1202" s="4" t="s">
        <v>41</v>
      </c>
      <c r="N1202" s="4">
        <v>0</v>
      </c>
      <c r="O1202" s="4">
        <v>1454.70093</v>
      </c>
      <c r="P1202" s="4" t="s">
        <v>30</v>
      </c>
      <c r="Q1202" s="4" t="s">
        <v>30</v>
      </c>
      <c r="R1202" s="4">
        <v>1.714E-3</v>
      </c>
      <c r="S1202" s="4">
        <v>2.879E-2</v>
      </c>
      <c r="T1202" s="4">
        <v>1.74</v>
      </c>
    </row>
    <row r="1203" spans="1:30" hidden="1" outlineLevel="1" collapsed="1" x14ac:dyDescent="0.2">
      <c r="A1203" t="s">
        <v>41</v>
      </c>
      <c r="B1203" s="4" t="s">
        <v>30</v>
      </c>
      <c r="C1203" s="4" t="s">
        <v>2676</v>
      </c>
      <c r="D1203" s="4" t="s">
        <v>41</v>
      </c>
      <c r="E1203" s="4">
        <v>1.8862400000000001E-2</v>
      </c>
      <c r="F1203" s="4">
        <v>9.4156000000000003E-4</v>
      </c>
      <c r="G1203" s="4">
        <v>1</v>
      </c>
      <c r="H1203" s="4">
        <v>1</v>
      </c>
      <c r="I1203" s="4">
        <v>1</v>
      </c>
      <c r="J1203" s="4">
        <v>1</v>
      </c>
      <c r="K1203" s="4" t="s">
        <v>2669</v>
      </c>
      <c r="L1203" s="4" t="s">
        <v>2677</v>
      </c>
      <c r="M1203" s="4" t="s">
        <v>41</v>
      </c>
      <c r="N1203" s="4">
        <v>0</v>
      </c>
      <c r="O1203" s="4">
        <v>1269.5997600000001</v>
      </c>
      <c r="P1203" s="4" t="s">
        <v>30</v>
      </c>
      <c r="Q1203" s="4" t="s">
        <v>30</v>
      </c>
      <c r="R1203" s="4">
        <v>7.6860000000000003E-4</v>
      </c>
      <c r="S1203" s="4">
        <v>1.162E-2</v>
      </c>
      <c r="T1203" s="4">
        <v>1.24</v>
      </c>
    </row>
    <row r="1204" spans="1:30" hidden="1" outlineLevel="1" collapsed="1" x14ac:dyDescent="0.2">
      <c r="A1204" t="s">
        <v>41</v>
      </c>
      <c r="B1204" s="4" t="s">
        <v>30</v>
      </c>
      <c r="C1204" s="4" t="s">
        <v>2678</v>
      </c>
      <c r="D1204" s="4" t="s">
        <v>41</v>
      </c>
      <c r="E1204" s="4">
        <v>2.3304599999999999E-3</v>
      </c>
      <c r="F1204" s="4">
        <v>9.4156000000000003E-4</v>
      </c>
      <c r="G1204" s="4">
        <v>1</v>
      </c>
      <c r="H1204" s="4">
        <v>1</v>
      </c>
      <c r="I1204" s="4">
        <v>1</v>
      </c>
      <c r="J1204" s="4">
        <v>2</v>
      </c>
      <c r="K1204" s="4" t="s">
        <v>2669</v>
      </c>
      <c r="L1204" s="4" t="s">
        <v>2679</v>
      </c>
      <c r="M1204" s="4" t="s">
        <v>41</v>
      </c>
      <c r="N1204" s="4">
        <v>1</v>
      </c>
      <c r="O1204" s="4">
        <v>1652.8278600000001</v>
      </c>
      <c r="P1204" s="4" t="s">
        <v>30</v>
      </c>
      <c r="Q1204" s="4" t="s">
        <v>30</v>
      </c>
      <c r="R1204" s="4">
        <v>7.6860000000000003E-4</v>
      </c>
      <c r="S1204" s="4">
        <v>1.1999999999999999E-3</v>
      </c>
      <c r="T1204" s="4">
        <v>2.17</v>
      </c>
    </row>
    <row r="1205" spans="1:30" hidden="1" outlineLevel="1" collapsed="1" x14ac:dyDescent="0.2">
      <c r="A1205" t="s">
        <v>41</v>
      </c>
      <c r="B1205" s="4" t="s">
        <v>30</v>
      </c>
      <c r="C1205" s="4" t="s">
        <v>2680</v>
      </c>
      <c r="D1205" s="4" t="s">
        <v>41</v>
      </c>
      <c r="E1205" s="4">
        <v>4.5642500000000004E-6</v>
      </c>
      <c r="F1205" s="4">
        <v>9.4156000000000003E-4</v>
      </c>
      <c r="G1205" s="4">
        <v>1</v>
      </c>
      <c r="H1205" s="4">
        <v>1</v>
      </c>
      <c r="I1205" s="4">
        <v>1</v>
      </c>
      <c r="J1205" s="4">
        <v>1</v>
      </c>
      <c r="K1205" s="4" t="s">
        <v>2669</v>
      </c>
      <c r="L1205" s="4" t="s">
        <v>2681</v>
      </c>
      <c r="M1205" s="4" t="s">
        <v>41</v>
      </c>
      <c r="N1205" s="4">
        <v>0</v>
      </c>
      <c r="O1205" s="4">
        <v>1662.7605699999999</v>
      </c>
      <c r="P1205" s="4" t="s">
        <v>30</v>
      </c>
      <c r="Q1205" s="4" t="s">
        <v>30</v>
      </c>
      <c r="R1205" s="4">
        <v>7.6860000000000003E-4</v>
      </c>
      <c r="S1205" s="4">
        <v>1.3799999999999999E-6</v>
      </c>
      <c r="T1205" s="4">
        <v>2.9</v>
      </c>
    </row>
    <row r="1206" spans="1:30" x14ac:dyDescent="0.2">
      <c r="A1206" s="3" t="s">
        <v>30</v>
      </c>
      <c r="B1206" s="3" t="s">
        <v>31</v>
      </c>
      <c r="C1206" s="3" t="s">
        <v>2682</v>
      </c>
      <c r="D1206" s="3" t="s">
        <v>2683</v>
      </c>
      <c r="E1206" s="3">
        <v>0</v>
      </c>
      <c r="F1206" s="3">
        <v>12.215</v>
      </c>
      <c r="G1206" s="3">
        <v>11</v>
      </c>
      <c r="H1206" s="3">
        <v>6</v>
      </c>
      <c r="I1206" s="3">
        <v>6</v>
      </c>
      <c r="J1206" s="3">
        <v>6</v>
      </c>
      <c r="K1206" s="3">
        <v>6</v>
      </c>
      <c r="L1206" s="3">
        <v>852</v>
      </c>
      <c r="M1206" s="3">
        <v>96.3</v>
      </c>
      <c r="N1206" s="3">
        <v>8</v>
      </c>
      <c r="O1206" s="3">
        <v>5.32</v>
      </c>
      <c r="P1206" s="3">
        <v>6</v>
      </c>
      <c r="Q1206" s="3" t="s">
        <v>2684</v>
      </c>
      <c r="R1206" s="3" t="s">
        <v>2685</v>
      </c>
      <c r="S1206" s="3" t="s">
        <v>41</v>
      </c>
      <c r="T1206" s="3" t="s">
        <v>2686</v>
      </c>
      <c r="U1206" s="3" t="s">
        <v>2687</v>
      </c>
      <c r="V1206" s="3" t="s">
        <v>2682</v>
      </c>
      <c r="W1206" s="3" t="s">
        <v>2688</v>
      </c>
      <c r="X1206" s="3" t="s">
        <v>2689</v>
      </c>
      <c r="Y1206" s="3" t="s">
        <v>41</v>
      </c>
      <c r="Z1206" s="3" t="s">
        <v>41</v>
      </c>
      <c r="AA1206" s="3">
        <v>0</v>
      </c>
      <c r="AB1206" s="3" t="s">
        <v>30</v>
      </c>
      <c r="AC1206" s="3">
        <v>1</v>
      </c>
      <c r="AD1206" s="3" t="s">
        <v>41</v>
      </c>
    </row>
    <row r="1207" spans="1:30" hidden="1" outlineLevel="1" collapsed="1" x14ac:dyDescent="0.2">
      <c r="A1207" t="s">
        <v>41</v>
      </c>
      <c r="B1207" s="2" t="s">
        <v>43</v>
      </c>
      <c r="C1207" s="2" t="s">
        <v>44</v>
      </c>
      <c r="D1207" s="2" t="s">
        <v>29</v>
      </c>
      <c r="E1207" s="2" t="s">
        <v>45</v>
      </c>
      <c r="F1207" s="2" t="s">
        <v>46</v>
      </c>
      <c r="G1207" s="2" t="s">
        <v>28</v>
      </c>
      <c r="H1207" s="2" t="s">
        <v>47</v>
      </c>
      <c r="I1207" s="2" t="s">
        <v>8</v>
      </c>
      <c r="J1207" s="2" t="s">
        <v>9</v>
      </c>
      <c r="K1207" s="2" t="s">
        <v>48</v>
      </c>
      <c r="L1207" s="2" t="s">
        <v>49</v>
      </c>
      <c r="M1207" s="2" t="s">
        <v>50</v>
      </c>
      <c r="N1207" s="2" t="s">
        <v>51</v>
      </c>
      <c r="O1207" s="2" t="s">
        <v>52</v>
      </c>
      <c r="P1207" s="2" t="s">
        <v>27</v>
      </c>
      <c r="Q1207" s="2" t="s">
        <v>53</v>
      </c>
      <c r="R1207" s="2" t="s">
        <v>54</v>
      </c>
      <c r="S1207" s="2" t="s">
        <v>55</v>
      </c>
      <c r="T1207" s="2" t="s">
        <v>56</v>
      </c>
    </row>
    <row r="1208" spans="1:30" hidden="1" outlineLevel="1" collapsed="1" x14ac:dyDescent="0.2">
      <c r="A1208" t="s">
        <v>41</v>
      </c>
      <c r="B1208" s="4" t="s">
        <v>30</v>
      </c>
      <c r="C1208" s="4" t="s">
        <v>2690</v>
      </c>
      <c r="D1208" s="4" t="s">
        <v>41</v>
      </c>
      <c r="E1208" s="4">
        <v>4.88315E-2</v>
      </c>
      <c r="F1208" s="4">
        <v>2.21053E-3</v>
      </c>
      <c r="G1208" s="4">
        <v>1</v>
      </c>
      <c r="H1208" s="4">
        <v>1</v>
      </c>
      <c r="I1208" s="4">
        <v>1</v>
      </c>
      <c r="J1208" s="4">
        <v>1</v>
      </c>
      <c r="K1208" s="4" t="s">
        <v>2682</v>
      </c>
      <c r="L1208" s="4" t="s">
        <v>2691</v>
      </c>
      <c r="M1208" s="4" t="s">
        <v>41</v>
      </c>
      <c r="N1208" s="4">
        <v>0</v>
      </c>
      <c r="O1208" s="4">
        <v>1006.46222</v>
      </c>
      <c r="P1208" s="4" t="s">
        <v>30</v>
      </c>
      <c r="Q1208" s="4" t="s">
        <v>30</v>
      </c>
      <c r="R1208" s="4">
        <v>1.714E-3</v>
      </c>
      <c r="S1208" s="4">
        <v>3.2840000000000001E-2</v>
      </c>
      <c r="T1208" s="4">
        <v>1.03</v>
      </c>
    </row>
    <row r="1209" spans="1:30" hidden="1" outlineLevel="1" collapsed="1" x14ac:dyDescent="0.2">
      <c r="A1209" t="s">
        <v>41</v>
      </c>
      <c r="B1209" s="4" t="s">
        <v>30</v>
      </c>
      <c r="C1209" s="4" t="s">
        <v>2692</v>
      </c>
      <c r="D1209" s="4" t="s">
        <v>41</v>
      </c>
      <c r="E1209" s="4">
        <v>1.04715E-2</v>
      </c>
      <c r="F1209" s="4">
        <v>9.4156000000000003E-4</v>
      </c>
      <c r="G1209" s="4">
        <v>1</v>
      </c>
      <c r="H1209" s="4">
        <v>1</v>
      </c>
      <c r="I1209" s="4">
        <v>1</v>
      </c>
      <c r="J1209" s="4">
        <v>1</v>
      </c>
      <c r="K1209" s="4" t="s">
        <v>2682</v>
      </c>
      <c r="L1209" s="4" t="s">
        <v>2693</v>
      </c>
      <c r="M1209" s="4" t="s">
        <v>41</v>
      </c>
      <c r="N1209" s="4">
        <v>1</v>
      </c>
      <c r="O1209" s="4">
        <v>1794.87291</v>
      </c>
      <c r="P1209" s="4" t="s">
        <v>30</v>
      </c>
      <c r="Q1209" s="4" t="s">
        <v>30</v>
      </c>
      <c r="R1209" s="4">
        <v>7.6860000000000003E-4</v>
      </c>
      <c r="S1209" s="4">
        <v>6.1370000000000001E-3</v>
      </c>
      <c r="T1209" s="4">
        <v>1.51</v>
      </c>
    </row>
    <row r="1210" spans="1:30" hidden="1" outlineLevel="1" collapsed="1" x14ac:dyDescent="0.2">
      <c r="A1210" t="s">
        <v>41</v>
      </c>
      <c r="B1210" s="4" t="s">
        <v>30</v>
      </c>
      <c r="C1210" s="4" t="s">
        <v>2694</v>
      </c>
      <c r="D1210" s="4" t="s">
        <v>41</v>
      </c>
      <c r="E1210" s="4">
        <v>3.1307599999999998E-3</v>
      </c>
      <c r="F1210" s="4">
        <v>9.4156000000000003E-4</v>
      </c>
      <c r="G1210" s="4">
        <v>1</v>
      </c>
      <c r="H1210" s="4">
        <v>1</v>
      </c>
      <c r="I1210" s="4">
        <v>1</v>
      </c>
      <c r="J1210" s="4">
        <v>1</v>
      </c>
      <c r="K1210" s="4" t="s">
        <v>2682</v>
      </c>
      <c r="L1210" s="4" t="s">
        <v>2695</v>
      </c>
      <c r="M1210" s="4" t="s">
        <v>41</v>
      </c>
      <c r="N1210" s="4">
        <v>1</v>
      </c>
      <c r="O1210" s="4">
        <v>2318.03602</v>
      </c>
      <c r="P1210" s="4" t="s">
        <v>30</v>
      </c>
      <c r="Q1210" s="4" t="s">
        <v>30</v>
      </c>
      <c r="R1210" s="4">
        <v>7.6860000000000003E-4</v>
      </c>
      <c r="S1210" s="4">
        <v>1.653E-3</v>
      </c>
      <c r="T1210" s="4">
        <v>2.75</v>
      </c>
    </row>
    <row r="1211" spans="1:30" hidden="1" outlineLevel="1" collapsed="1" x14ac:dyDescent="0.2">
      <c r="A1211" t="s">
        <v>41</v>
      </c>
      <c r="B1211" s="4" t="s">
        <v>30</v>
      </c>
      <c r="C1211" s="4" t="s">
        <v>2696</v>
      </c>
      <c r="D1211" s="4" t="s">
        <v>41</v>
      </c>
      <c r="E1211" s="4">
        <v>2.22206E-2</v>
      </c>
      <c r="F1211" s="4">
        <v>9.4156000000000003E-4</v>
      </c>
      <c r="G1211" s="4">
        <v>1</v>
      </c>
      <c r="H1211" s="4">
        <v>1</v>
      </c>
      <c r="I1211" s="4">
        <v>1</v>
      </c>
      <c r="J1211" s="4">
        <v>1</v>
      </c>
      <c r="K1211" s="4" t="s">
        <v>2682</v>
      </c>
      <c r="L1211" s="4" t="s">
        <v>2697</v>
      </c>
      <c r="M1211" s="4" t="s">
        <v>41</v>
      </c>
      <c r="N1211" s="4">
        <v>1</v>
      </c>
      <c r="O1211" s="4">
        <v>2166.07069</v>
      </c>
      <c r="P1211" s="4" t="s">
        <v>30</v>
      </c>
      <c r="Q1211" s="4" t="s">
        <v>30</v>
      </c>
      <c r="R1211" s="4">
        <v>7.6860000000000003E-4</v>
      </c>
      <c r="S1211" s="4">
        <v>1.387E-2</v>
      </c>
      <c r="T1211" s="4">
        <v>1.62</v>
      </c>
    </row>
    <row r="1212" spans="1:30" hidden="1" outlineLevel="1" collapsed="1" x14ac:dyDescent="0.2">
      <c r="A1212" t="s">
        <v>41</v>
      </c>
      <c r="B1212" s="4" t="s">
        <v>30</v>
      </c>
      <c r="C1212" s="4" t="s">
        <v>2698</v>
      </c>
      <c r="D1212" s="4" t="s">
        <v>41</v>
      </c>
      <c r="E1212" s="4">
        <v>4.9586600000000002E-3</v>
      </c>
      <c r="F1212" s="4">
        <v>9.4156000000000003E-4</v>
      </c>
      <c r="G1212" s="4">
        <v>1</v>
      </c>
      <c r="H1212" s="4">
        <v>1</v>
      </c>
      <c r="I1212" s="4">
        <v>1</v>
      </c>
      <c r="J1212" s="4">
        <v>1</v>
      </c>
      <c r="K1212" s="4" t="s">
        <v>2682</v>
      </c>
      <c r="L1212" s="4" t="s">
        <v>2699</v>
      </c>
      <c r="M1212" s="4" t="s">
        <v>41</v>
      </c>
      <c r="N1212" s="4">
        <v>0</v>
      </c>
      <c r="O1212" s="4">
        <v>1934.05663</v>
      </c>
      <c r="P1212" s="4" t="s">
        <v>30</v>
      </c>
      <c r="Q1212" s="4" t="s">
        <v>30</v>
      </c>
      <c r="R1212" s="4">
        <v>7.6860000000000003E-4</v>
      </c>
      <c r="S1212" s="4">
        <v>2.722E-3</v>
      </c>
      <c r="T1212" s="4">
        <v>2.57</v>
      </c>
    </row>
    <row r="1213" spans="1:30" hidden="1" outlineLevel="1" collapsed="1" x14ac:dyDescent="0.2">
      <c r="A1213" t="s">
        <v>41</v>
      </c>
      <c r="B1213" s="4" t="s">
        <v>30</v>
      </c>
      <c r="C1213" s="4" t="s">
        <v>2700</v>
      </c>
      <c r="D1213" s="4" t="s">
        <v>41</v>
      </c>
      <c r="E1213" s="4">
        <v>6.9664599999999993E-2</v>
      </c>
      <c r="F1213" s="4">
        <v>4.8908199999999997E-3</v>
      </c>
      <c r="G1213" s="4">
        <v>1</v>
      </c>
      <c r="H1213" s="4">
        <v>1</v>
      </c>
      <c r="I1213" s="4">
        <v>1</v>
      </c>
      <c r="J1213" s="4">
        <v>1</v>
      </c>
      <c r="K1213" s="4" t="s">
        <v>2682</v>
      </c>
      <c r="L1213" s="4" t="s">
        <v>2701</v>
      </c>
      <c r="M1213" s="4" t="s">
        <v>41</v>
      </c>
      <c r="N1213" s="4">
        <v>0</v>
      </c>
      <c r="O1213" s="4">
        <v>1235.6300100000001</v>
      </c>
      <c r="P1213" s="4" t="s">
        <v>30</v>
      </c>
      <c r="Q1213" s="4" t="s">
        <v>30</v>
      </c>
      <c r="R1213" s="4">
        <v>3.7160000000000001E-3</v>
      </c>
      <c r="S1213" s="4">
        <v>4.8410000000000002E-2</v>
      </c>
      <c r="T1213" s="4">
        <v>1.2</v>
      </c>
    </row>
    <row r="1214" spans="1:30" x14ac:dyDescent="0.2">
      <c r="A1214" s="3" t="s">
        <v>30</v>
      </c>
      <c r="B1214" s="3" t="s">
        <v>31</v>
      </c>
      <c r="C1214" s="3" t="s">
        <v>2702</v>
      </c>
      <c r="D1214" s="3" t="s">
        <v>2703</v>
      </c>
      <c r="E1214" s="3">
        <v>0</v>
      </c>
      <c r="F1214" s="3">
        <v>12.146000000000001</v>
      </c>
      <c r="G1214" s="3">
        <v>15</v>
      </c>
      <c r="H1214" s="3">
        <v>6</v>
      </c>
      <c r="I1214" s="3">
        <v>6</v>
      </c>
      <c r="J1214" s="3">
        <v>6</v>
      </c>
      <c r="K1214" s="3">
        <v>6</v>
      </c>
      <c r="L1214" s="3">
        <v>471</v>
      </c>
      <c r="M1214" s="3">
        <v>52.4</v>
      </c>
      <c r="N1214" s="3">
        <v>8.2200000000000006</v>
      </c>
      <c r="O1214" s="3">
        <v>8.0399999999999991</v>
      </c>
      <c r="P1214" s="3">
        <v>6</v>
      </c>
      <c r="Q1214" s="3" t="s">
        <v>2704</v>
      </c>
      <c r="R1214" s="3" t="s">
        <v>2705</v>
      </c>
      <c r="S1214" s="3" t="s">
        <v>1062</v>
      </c>
      <c r="T1214" s="3" t="s">
        <v>2706</v>
      </c>
      <c r="U1214" s="3" t="s">
        <v>2707</v>
      </c>
      <c r="V1214" s="3" t="s">
        <v>2702</v>
      </c>
      <c r="W1214" s="3" t="s">
        <v>2708</v>
      </c>
      <c r="X1214" s="3" t="s">
        <v>2709</v>
      </c>
      <c r="Y1214" s="3" t="s">
        <v>2710</v>
      </c>
      <c r="Z1214" s="3" t="s">
        <v>41</v>
      </c>
      <c r="AA1214" s="3">
        <v>2</v>
      </c>
      <c r="AB1214" s="3" t="s">
        <v>30</v>
      </c>
      <c r="AC1214" s="3">
        <v>1</v>
      </c>
      <c r="AD1214" s="3" t="s">
        <v>41</v>
      </c>
    </row>
    <row r="1215" spans="1:30" hidden="1" outlineLevel="1" collapsed="1" x14ac:dyDescent="0.2">
      <c r="A1215" t="s">
        <v>41</v>
      </c>
      <c r="B1215" s="2" t="s">
        <v>43</v>
      </c>
      <c r="C1215" s="2" t="s">
        <v>44</v>
      </c>
      <c r="D1215" s="2" t="s">
        <v>29</v>
      </c>
      <c r="E1215" s="2" t="s">
        <v>45</v>
      </c>
      <c r="F1215" s="2" t="s">
        <v>46</v>
      </c>
      <c r="G1215" s="2" t="s">
        <v>28</v>
      </c>
      <c r="H1215" s="2" t="s">
        <v>47</v>
      </c>
      <c r="I1215" s="2" t="s">
        <v>8</v>
      </c>
      <c r="J1215" s="2" t="s">
        <v>9</v>
      </c>
      <c r="K1215" s="2" t="s">
        <v>48</v>
      </c>
      <c r="L1215" s="2" t="s">
        <v>49</v>
      </c>
      <c r="M1215" s="2" t="s">
        <v>50</v>
      </c>
      <c r="N1215" s="2" t="s">
        <v>51</v>
      </c>
      <c r="O1215" s="2" t="s">
        <v>52</v>
      </c>
      <c r="P1215" s="2" t="s">
        <v>27</v>
      </c>
      <c r="Q1215" s="2" t="s">
        <v>53</v>
      </c>
      <c r="R1215" s="2" t="s">
        <v>54</v>
      </c>
      <c r="S1215" s="2" t="s">
        <v>55</v>
      </c>
      <c r="T1215" s="2" t="s">
        <v>56</v>
      </c>
    </row>
    <row r="1216" spans="1:30" hidden="1" outlineLevel="1" collapsed="1" x14ac:dyDescent="0.2">
      <c r="A1216" t="s">
        <v>41</v>
      </c>
      <c r="B1216" s="4" t="s">
        <v>30</v>
      </c>
      <c r="C1216" s="4" t="s">
        <v>2711</v>
      </c>
      <c r="D1216" s="4" t="s">
        <v>41</v>
      </c>
      <c r="E1216" s="4">
        <v>3.10233E-2</v>
      </c>
      <c r="F1216" s="4">
        <v>1.57544E-3</v>
      </c>
      <c r="G1216" s="4">
        <v>1</v>
      </c>
      <c r="H1216" s="4">
        <v>1</v>
      </c>
      <c r="I1216" s="4">
        <v>1</v>
      </c>
      <c r="J1216" s="4">
        <v>1</v>
      </c>
      <c r="K1216" s="4" t="s">
        <v>2702</v>
      </c>
      <c r="L1216" s="4" t="s">
        <v>2712</v>
      </c>
      <c r="M1216" s="4" t="s">
        <v>41</v>
      </c>
      <c r="N1216" s="4">
        <v>0</v>
      </c>
      <c r="O1216" s="4">
        <v>1381.62301</v>
      </c>
      <c r="P1216" s="4" t="s">
        <v>30</v>
      </c>
      <c r="Q1216" s="4" t="s">
        <v>30</v>
      </c>
      <c r="R1216" s="4">
        <v>1.245E-3</v>
      </c>
      <c r="S1216" s="4">
        <v>1.9949999999999999E-2</v>
      </c>
      <c r="T1216" s="4">
        <v>1.44</v>
      </c>
    </row>
    <row r="1217" spans="1:30" hidden="1" outlineLevel="1" collapsed="1" x14ac:dyDescent="0.2">
      <c r="A1217" t="s">
        <v>41</v>
      </c>
      <c r="B1217" s="4" t="s">
        <v>30</v>
      </c>
      <c r="C1217" s="4" t="s">
        <v>2713</v>
      </c>
      <c r="D1217" s="4" t="s">
        <v>41</v>
      </c>
      <c r="E1217" s="4">
        <v>7.9059100000000004E-3</v>
      </c>
      <c r="F1217" s="4">
        <v>9.4156000000000003E-4</v>
      </c>
      <c r="G1217" s="4">
        <v>1</v>
      </c>
      <c r="H1217" s="4">
        <v>1</v>
      </c>
      <c r="I1217" s="4">
        <v>1</v>
      </c>
      <c r="J1217" s="4">
        <v>1</v>
      </c>
      <c r="K1217" s="4" t="s">
        <v>2702</v>
      </c>
      <c r="L1217" s="4" t="s">
        <v>2714</v>
      </c>
      <c r="M1217" s="4" t="s">
        <v>41</v>
      </c>
      <c r="N1217" s="4">
        <v>0</v>
      </c>
      <c r="O1217" s="4">
        <v>2106.0349500000002</v>
      </c>
      <c r="P1217" s="4" t="s">
        <v>30</v>
      </c>
      <c r="Q1217" s="4" t="s">
        <v>30</v>
      </c>
      <c r="R1217" s="4">
        <v>7.6860000000000003E-4</v>
      </c>
      <c r="S1217" s="4">
        <v>4.522E-3</v>
      </c>
      <c r="T1217" s="4">
        <v>2.78</v>
      </c>
    </row>
    <row r="1218" spans="1:30" hidden="1" outlineLevel="1" collapsed="1" x14ac:dyDescent="0.2">
      <c r="A1218" t="s">
        <v>41</v>
      </c>
      <c r="B1218" s="4" t="s">
        <v>30</v>
      </c>
      <c r="C1218" s="4" t="s">
        <v>2715</v>
      </c>
      <c r="D1218" s="4" t="s">
        <v>41</v>
      </c>
      <c r="E1218" s="4">
        <v>7.0843099999999999E-3</v>
      </c>
      <c r="F1218" s="4">
        <v>9.4156000000000003E-4</v>
      </c>
      <c r="G1218" s="4">
        <v>1</v>
      </c>
      <c r="H1218" s="4">
        <v>1</v>
      </c>
      <c r="I1218" s="4">
        <v>1</v>
      </c>
      <c r="J1218" s="4">
        <v>1</v>
      </c>
      <c r="K1218" s="4" t="s">
        <v>2702</v>
      </c>
      <c r="L1218" s="4" t="s">
        <v>2716</v>
      </c>
      <c r="M1218" s="4" t="s">
        <v>41</v>
      </c>
      <c r="N1218" s="4">
        <v>1</v>
      </c>
      <c r="O1218" s="4">
        <v>2128.0166199999999</v>
      </c>
      <c r="P1218" s="4" t="s">
        <v>30</v>
      </c>
      <c r="Q1218" s="4" t="s">
        <v>30</v>
      </c>
      <c r="R1218" s="4">
        <v>7.6860000000000003E-4</v>
      </c>
      <c r="S1218" s="4">
        <v>4.0150000000000003E-3</v>
      </c>
      <c r="T1218" s="4">
        <v>3.05</v>
      </c>
    </row>
    <row r="1219" spans="1:30" hidden="1" outlineLevel="1" collapsed="1" x14ac:dyDescent="0.2">
      <c r="A1219" t="s">
        <v>41</v>
      </c>
      <c r="B1219" s="4" t="s">
        <v>30</v>
      </c>
      <c r="C1219" s="4" t="s">
        <v>2717</v>
      </c>
      <c r="D1219" s="4" t="s">
        <v>41</v>
      </c>
      <c r="E1219" s="4">
        <v>4.3227099999999996E-3</v>
      </c>
      <c r="F1219" s="4">
        <v>9.4156000000000003E-4</v>
      </c>
      <c r="G1219" s="4">
        <v>1</v>
      </c>
      <c r="H1219" s="4">
        <v>1</v>
      </c>
      <c r="I1219" s="4">
        <v>1</v>
      </c>
      <c r="J1219" s="4">
        <v>1</v>
      </c>
      <c r="K1219" s="4" t="s">
        <v>2702</v>
      </c>
      <c r="L1219" s="4" t="s">
        <v>2718</v>
      </c>
      <c r="M1219" s="4" t="s">
        <v>41</v>
      </c>
      <c r="N1219" s="4">
        <v>2</v>
      </c>
      <c r="O1219" s="4">
        <v>2284.1177299999999</v>
      </c>
      <c r="P1219" s="4" t="s">
        <v>30</v>
      </c>
      <c r="Q1219" s="4" t="s">
        <v>30</v>
      </c>
      <c r="R1219" s="4">
        <v>7.6860000000000003E-4</v>
      </c>
      <c r="S1219" s="4">
        <v>2.3509999999999998E-3</v>
      </c>
      <c r="T1219" s="4">
        <v>1.84</v>
      </c>
    </row>
    <row r="1220" spans="1:30" hidden="1" outlineLevel="1" collapsed="1" x14ac:dyDescent="0.2">
      <c r="A1220" t="s">
        <v>41</v>
      </c>
      <c r="B1220" s="4" t="s">
        <v>30</v>
      </c>
      <c r="C1220" s="4" t="s">
        <v>2719</v>
      </c>
      <c r="D1220" s="4" t="s">
        <v>41</v>
      </c>
      <c r="E1220" s="4">
        <v>5.2940000000000001E-2</v>
      </c>
      <c r="F1220" s="4">
        <v>3.61743E-3</v>
      </c>
      <c r="G1220" s="4">
        <v>1</v>
      </c>
      <c r="H1220" s="4">
        <v>1</v>
      </c>
      <c r="I1220" s="4">
        <v>1</v>
      </c>
      <c r="J1220" s="4">
        <v>1</v>
      </c>
      <c r="K1220" s="4" t="s">
        <v>2702</v>
      </c>
      <c r="L1220" s="4" t="s">
        <v>2720</v>
      </c>
      <c r="M1220" s="4" t="s">
        <v>41</v>
      </c>
      <c r="N1220" s="4">
        <v>1</v>
      </c>
      <c r="O1220" s="4">
        <v>1530.8122100000001</v>
      </c>
      <c r="P1220" s="4" t="s">
        <v>30</v>
      </c>
      <c r="Q1220" s="4" t="s">
        <v>30</v>
      </c>
      <c r="R1220" s="4">
        <v>2.7789999999999998E-3</v>
      </c>
      <c r="S1220" s="4">
        <v>3.594E-2</v>
      </c>
      <c r="T1220" s="4">
        <v>2.21</v>
      </c>
    </row>
    <row r="1221" spans="1:30" hidden="1" outlineLevel="1" collapsed="1" x14ac:dyDescent="0.2">
      <c r="A1221" t="s">
        <v>41</v>
      </c>
      <c r="B1221" s="4" t="s">
        <v>30</v>
      </c>
      <c r="C1221" s="4" t="s">
        <v>2721</v>
      </c>
      <c r="D1221" s="4" t="s">
        <v>41</v>
      </c>
      <c r="E1221" s="4">
        <v>3.57776E-2</v>
      </c>
      <c r="F1221" s="4">
        <v>1.57544E-3</v>
      </c>
      <c r="G1221" s="4">
        <v>1</v>
      </c>
      <c r="H1221" s="4">
        <v>1</v>
      </c>
      <c r="I1221" s="4">
        <v>1</v>
      </c>
      <c r="J1221" s="4">
        <v>1</v>
      </c>
      <c r="K1221" s="4" t="s">
        <v>2702</v>
      </c>
      <c r="L1221" s="4" t="s">
        <v>2722</v>
      </c>
      <c r="M1221" s="4" t="s">
        <v>41</v>
      </c>
      <c r="N1221" s="4">
        <v>0</v>
      </c>
      <c r="O1221" s="4">
        <v>865.45263999999997</v>
      </c>
      <c r="P1221" s="4" t="s">
        <v>30</v>
      </c>
      <c r="Q1221" s="4" t="s">
        <v>30</v>
      </c>
      <c r="R1221" s="4">
        <v>1.245E-3</v>
      </c>
      <c r="S1221" s="4">
        <v>2.332E-2</v>
      </c>
      <c r="T1221" s="4">
        <v>1.1599999999999999</v>
      </c>
    </row>
    <row r="1222" spans="1:30" x14ac:dyDescent="0.2">
      <c r="A1222" s="3" t="s">
        <v>30</v>
      </c>
      <c r="B1222" s="3" t="s">
        <v>31</v>
      </c>
      <c r="C1222" s="3" t="s">
        <v>2723</v>
      </c>
      <c r="D1222" s="3" t="s">
        <v>2724</v>
      </c>
      <c r="E1222" s="3">
        <v>0</v>
      </c>
      <c r="F1222" s="3">
        <v>12.145</v>
      </c>
      <c r="G1222" s="3">
        <v>4</v>
      </c>
      <c r="H1222" s="3">
        <v>4</v>
      </c>
      <c r="I1222" s="3">
        <v>4</v>
      </c>
      <c r="J1222" s="3">
        <v>5</v>
      </c>
      <c r="K1222" s="3">
        <v>4</v>
      </c>
      <c r="L1222" s="3">
        <v>1237</v>
      </c>
      <c r="M1222" s="3">
        <v>140.4</v>
      </c>
      <c r="N1222" s="3">
        <v>8.4600000000000009</v>
      </c>
      <c r="O1222" s="3">
        <v>9.36</v>
      </c>
      <c r="P1222" s="3">
        <v>4</v>
      </c>
      <c r="Q1222" s="3" t="s">
        <v>2725</v>
      </c>
      <c r="R1222" s="3" t="s">
        <v>35</v>
      </c>
      <c r="S1222" s="3" t="s">
        <v>1766</v>
      </c>
      <c r="T1222" s="3" t="s">
        <v>2726</v>
      </c>
      <c r="U1222" s="3" t="s">
        <v>2727</v>
      </c>
      <c r="V1222" s="3" t="s">
        <v>2723</v>
      </c>
      <c r="W1222" s="3" t="s">
        <v>2728</v>
      </c>
      <c r="X1222" s="3" t="s">
        <v>2729</v>
      </c>
      <c r="Y1222" s="3" t="s">
        <v>1771</v>
      </c>
      <c r="Z1222" s="3" t="s">
        <v>41</v>
      </c>
      <c r="AA1222" s="3">
        <v>1</v>
      </c>
      <c r="AB1222" s="3" t="s">
        <v>30</v>
      </c>
      <c r="AC1222" s="3">
        <v>1</v>
      </c>
      <c r="AD1222" s="3" t="s">
        <v>41</v>
      </c>
    </row>
    <row r="1223" spans="1:30" hidden="1" outlineLevel="1" collapsed="1" x14ac:dyDescent="0.2">
      <c r="A1223" t="s">
        <v>41</v>
      </c>
      <c r="B1223" s="2" t="s">
        <v>43</v>
      </c>
      <c r="C1223" s="2" t="s">
        <v>44</v>
      </c>
      <c r="D1223" s="2" t="s">
        <v>29</v>
      </c>
      <c r="E1223" s="2" t="s">
        <v>45</v>
      </c>
      <c r="F1223" s="2" t="s">
        <v>46</v>
      </c>
      <c r="G1223" s="2" t="s">
        <v>28</v>
      </c>
      <c r="H1223" s="2" t="s">
        <v>47</v>
      </c>
      <c r="I1223" s="2" t="s">
        <v>8</v>
      </c>
      <c r="J1223" s="2" t="s">
        <v>9</v>
      </c>
      <c r="K1223" s="2" t="s">
        <v>48</v>
      </c>
      <c r="L1223" s="2" t="s">
        <v>49</v>
      </c>
      <c r="M1223" s="2" t="s">
        <v>50</v>
      </c>
      <c r="N1223" s="2" t="s">
        <v>51</v>
      </c>
      <c r="O1223" s="2" t="s">
        <v>52</v>
      </c>
      <c r="P1223" s="2" t="s">
        <v>27</v>
      </c>
      <c r="Q1223" s="2" t="s">
        <v>53</v>
      </c>
      <c r="R1223" s="2" t="s">
        <v>54</v>
      </c>
      <c r="S1223" s="2" t="s">
        <v>55</v>
      </c>
      <c r="T1223" s="2" t="s">
        <v>56</v>
      </c>
    </row>
    <row r="1224" spans="1:30" hidden="1" outlineLevel="1" collapsed="1" x14ac:dyDescent="0.2">
      <c r="A1224" t="s">
        <v>41</v>
      </c>
      <c r="B1224" s="4" t="s">
        <v>30</v>
      </c>
      <c r="C1224" s="4" t="s">
        <v>2730</v>
      </c>
      <c r="D1224" s="4" t="s">
        <v>41</v>
      </c>
      <c r="E1224" s="4">
        <v>3.9902900000000002E-4</v>
      </c>
      <c r="F1224" s="4">
        <v>9.4156000000000003E-4</v>
      </c>
      <c r="G1224" s="4">
        <v>1</v>
      </c>
      <c r="H1224" s="4">
        <v>1</v>
      </c>
      <c r="I1224" s="4">
        <v>1</v>
      </c>
      <c r="J1224" s="4">
        <v>2</v>
      </c>
      <c r="K1224" s="4" t="s">
        <v>2723</v>
      </c>
      <c r="L1224" s="4" t="s">
        <v>2731</v>
      </c>
      <c r="M1224" s="4" t="s">
        <v>41</v>
      </c>
      <c r="N1224" s="4">
        <v>1</v>
      </c>
      <c r="O1224" s="4">
        <v>2758.1895100000002</v>
      </c>
      <c r="P1224" s="4" t="s">
        <v>30</v>
      </c>
      <c r="Q1224" s="4" t="s">
        <v>30</v>
      </c>
      <c r="R1224" s="4">
        <v>7.6860000000000003E-4</v>
      </c>
      <c r="S1224" s="4">
        <v>1.772E-4</v>
      </c>
      <c r="T1224" s="4">
        <v>3.92</v>
      </c>
    </row>
    <row r="1225" spans="1:30" hidden="1" outlineLevel="1" collapsed="1" x14ac:dyDescent="0.2">
      <c r="A1225" t="s">
        <v>41</v>
      </c>
      <c r="B1225" s="4" t="s">
        <v>30</v>
      </c>
      <c r="C1225" s="4" t="s">
        <v>2732</v>
      </c>
      <c r="D1225" s="4" t="s">
        <v>41</v>
      </c>
      <c r="E1225" s="4">
        <v>1.28236E-3</v>
      </c>
      <c r="F1225" s="4">
        <v>9.4156000000000003E-4</v>
      </c>
      <c r="G1225" s="4">
        <v>1</v>
      </c>
      <c r="H1225" s="4">
        <v>1</v>
      </c>
      <c r="I1225" s="4">
        <v>1</v>
      </c>
      <c r="J1225" s="4">
        <v>1</v>
      </c>
      <c r="K1225" s="4" t="s">
        <v>2723</v>
      </c>
      <c r="L1225" s="4" t="s">
        <v>2733</v>
      </c>
      <c r="M1225" s="4" t="s">
        <v>41</v>
      </c>
      <c r="N1225" s="4">
        <v>2</v>
      </c>
      <c r="O1225" s="4">
        <v>2886.2844700000001</v>
      </c>
      <c r="P1225" s="4" t="s">
        <v>30</v>
      </c>
      <c r="Q1225" s="4" t="s">
        <v>30</v>
      </c>
      <c r="R1225" s="4">
        <v>7.6860000000000003E-4</v>
      </c>
      <c r="S1225" s="4">
        <v>6.2969999999999996E-4</v>
      </c>
      <c r="T1225" s="4">
        <v>3.08</v>
      </c>
    </row>
    <row r="1226" spans="1:30" hidden="1" outlineLevel="1" collapsed="1" x14ac:dyDescent="0.2">
      <c r="A1226" t="s">
        <v>41</v>
      </c>
      <c r="B1226" s="4" t="s">
        <v>30</v>
      </c>
      <c r="C1226" s="4" t="s">
        <v>2734</v>
      </c>
      <c r="D1226" s="4" t="s">
        <v>41</v>
      </c>
      <c r="E1226" s="4">
        <v>4.0692100000000002E-2</v>
      </c>
      <c r="F1226" s="4">
        <v>1.57544E-3</v>
      </c>
      <c r="G1226" s="4">
        <v>1</v>
      </c>
      <c r="H1226" s="4">
        <v>1</v>
      </c>
      <c r="I1226" s="4">
        <v>1</v>
      </c>
      <c r="J1226" s="4">
        <v>1</v>
      </c>
      <c r="K1226" s="4" t="s">
        <v>2723</v>
      </c>
      <c r="L1226" s="4" t="s">
        <v>2735</v>
      </c>
      <c r="M1226" s="4" t="s">
        <v>41</v>
      </c>
      <c r="N1226" s="4">
        <v>0</v>
      </c>
      <c r="O1226" s="4">
        <v>807.42470000000003</v>
      </c>
      <c r="P1226" s="4" t="s">
        <v>30</v>
      </c>
      <c r="Q1226" s="4" t="s">
        <v>30</v>
      </c>
      <c r="R1226" s="4">
        <v>1.245E-3</v>
      </c>
      <c r="S1226" s="4">
        <v>2.699E-2</v>
      </c>
      <c r="T1226" s="4">
        <v>0.88</v>
      </c>
    </row>
    <row r="1227" spans="1:30" hidden="1" outlineLevel="1" collapsed="1" x14ac:dyDescent="0.2">
      <c r="A1227" t="s">
        <v>41</v>
      </c>
      <c r="B1227" s="4" t="s">
        <v>30</v>
      </c>
      <c r="C1227" s="4" t="s">
        <v>2736</v>
      </c>
      <c r="D1227" s="4" t="s">
        <v>113</v>
      </c>
      <c r="E1227" s="4">
        <v>1.07624E-2</v>
      </c>
      <c r="F1227" s="4">
        <v>9.4156000000000003E-4</v>
      </c>
      <c r="G1227" s="4">
        <v>1</v>
      </c>
      <c r="H1227" s="4">
        <v>1</v>
      </c>
      <c r="I1227" s="4">
        <v>1</v>
      </c>
      <c r="J1227" s="4">
        <v>1</v>
      </c>
      <c r="K1227" s="4" t="s">
        <v>2723</v>
      </c>
      <c r="L1227" s="4" t="s">
        <v>2737</v>
      </c>
      <c r="M1227" s="4" t="s">
        <v>41</v>
      </c>
      <c r="N1227" s="4">
        <v>0</v>
      </c>
      <c r="O1227" s="4">
        <v>2198.1121600000001</v>
      </c>
      <c r="P1227" s="4" t="s">
        <v>30</v>
      </c>
      <c r="Q1227" s="4" t="s">
        <v>30</v>
      </c>
      <c r="R1227" s="4">
        <v>7.6860000000000003E-4</v>
      </c>
      <c r="S1227" s="4">
        <v>6.326E-3</v>
      </c>
      <c r="T1227" s="4">
        <v>2.36</v>
      </c>
    </row>
    <row r="1228" spans="1:30" x14ac:dyDescent="0.2">
      <c r="A1228" s="3" t="s">
        <v>30</v>
      </c>
      <c r="B1228" s="3" t="s">
        <v>31</v>
      </c>
      <c r="C1228" s="3" t="s">
        <v>2738</v>
      </c>
      <c r="D1228" s="3" t="s">
        <v>2739</v>
      </c>
      <c r="E1228" s="3">
        <v>0</v>
      </c>
      <c r="F1228" s="3">
        <v>11.936</v>
      </c>
      <c r="G1228" s="3">
        <v>16</v>
      </c>
      <c r="H1228" s="3">
        <v>7</v>
      </c>
      <c r="I1228" s="3">
        <v>7</v>
      </c>
      <c r="J1228" s="3">
        <v>7</v>
      </c>
      <c r="K1228" s="3">
        <v>7</v>
      </c>
      <c r="L1228" s="3">
        <v>343</v>
      </c>
      <c r="M1228" s="3">
        <v>38.4</v>
      </c>
      <c r="N1228" s="3">
        <v>9.17</v>
      </c>
      <c r="O1228" s="3">
        <v>3.28</v>
      </c>
      <c r="P1228" s="3">
        <v>7</v>
      </c>
      <c r="Q1228" s="3" t="s">
        <v>2740</v>
      </c>
      <c r="R1228" s="3" t="s">
        <v>520</v>
      </c>
      <c r="S1228" s="3" t="s">
        <v>36</v>
      </c>
      <c r="T1228" s="3" t="s">
        <v>2741</v>
      </c>
      <c r="U1228" s="3" t="s">
        <v>2742</v>
      </c>
      <c r="V1228" s="3" t="s">
        <v>2738</v>
      </c>
      <c r="W1228" s="3" t="s">
        <v>2743</v>
      </c>
      <c r="X1228" s="3" t="s">
        <v>2744</v>
      </c>
      <c r="Y1228" s="3" t="s">
        <v>41</v>
      </c>
      <c r="Z1228" s="3" t="s">
        <v>41</v>
      </c>
      <c r="AA1228" s="3">
        <v>0</v>
      </c>
      <c r="AB1228" s="3" t="s">
        <v>30</v>
      </c>
      <c r="AC1228" s="3">
        <v>1</v>
      </c>
      <c r="AD1228" s="3" t="s">
        <v>41</v>
      </c>
    </row>
    <row r="1229" spans="1:30" hidden="1" outlineLevel="1" collapsed="1" x14ac:dyDescent="0.2">
      <c r="A1229" t="s">
        <v>41</v>
      </c>
      <c r="B1229" s="2" t="s">
        <v>43</v>
      </c>
      <c r="C1229" s="2" t="s">
        <v>44</v>
      </c>
      <c r="D1229" s="2" t="s">
        <v>29</v>
      </c>
      <c r="E1229" s="2" t="s">
        <v>45</v>
      </c>
      <c r="F1229" s="2" t="s">
        <v>46</v>
      </c>
      <c r="G1229" s="2" t="s">
        <v>28</v>
      </c>
      <c r="H1229" s="2" t="s">
        <v>47</v>
      </c>
      <c r="I1229" s="2" t="s">
        <v>8</v>
      </c>
      <c r="J1229" s="2" t="s">
        <v>9</v>
      </c>
      <c r="K1229" s="2" t="s">
        <v>48</v>
      </c>
      <c r="L1229" s="2" t="s">
        <v>49</v>
      </c>
      <c r="M1229" s="2" t="s">
        <v>50</v>
      </c>
      <c r="N1229" s="2" t="s">
        <v>51</v>
      </c>
      <c r="O1229" s="2" t="s">
        <v>52</v>
      </c>
      <c r="P1229" s="2" t="s">
        <v>27</v>
      </c>
      <c r="Q1229" s="2" t="s">
        <v>53</v>
      </c>
      <c r="R1229" s="2" t="s">
        <v>54</v>
      </c>
      <c r="S1229" s="2" t="s">
        <v>55</v>
      </c>
      <c r="T1229" s="2" t="s">
        <v>56</v>
      </c>
    </row>
    <row r="1230" spans="1:30" hidden="1" outlineLevel="1" collapsed="1" x14ac:dyDescent="0.2">
      <c r="A1230" t="s">
        <v>41</v>
      </c>
      <c r="B1230" s="4" t="s">
        <v>30</v>
      </c>
      <c r="C1230" s="4" t="s">
        <v>2745</v>
      </c>
      <c r="D1230" s="4" t="s">
        <v>41</v>
      </c>
      <c r="E1230" s="4">
        <v>7.3819200000000001E-3</v>
      </c>
      <c r="F1230" s="4">
        <v>9.4156000000000003E-4</v>
      </c>
      <c r="G1230" s="4">
        <v>1</v>
      </c>
      <c r="H1230" s="4">
        <v>1</v>
      </c>
      <c r="I1230" s="4">
        <v>1</v>
      </c>
      <c r="J1230" s="4">
        <v>1</v>
      </c>
      <c r="K1230" s="4" t="s">
        <v>2738</v>
      </c>
      <c r="L1230" s="4" t="s">
        <v>2746</v>
      </c>
      <c r="M1230" s="4" t="s">
        <v>41</v>
      </c>
      <c r="N1230" s="4">
        <v>1</v>
      </c>
      <c r="O1230" s="4">
        <v>2076.0621099999998</v>
      </c>
      <c r="P1230" s="4" t="s">
        <v>30</v>
      </c>
      <c r="Q1230" s="4" t="s">
        <v>30</v>
      </c>
      <c r="R1230" s="4">
        <v>7.6860000000000003E-4</v>
      </c>
      <c r="S1230" s="4">
        <v>4.202E-3</v>
      </c>
      <c r="T1230" s="4">
        <v>3.28</v>
      </c>
    </row>
    <row r="1231" spans="1:30" hidden="1" outlineLevel="1" collapsed="1" x14ac:dyDescent="0.2">
      <c r="A1231" t="s">
        <v>41</v>
      </c>
      <c r="B1231" s="4" t="s">
        <v>30</v>
      </c>
      <c r="C1231" s="4" t="s">
        <v>2747</v>
      </c>
      <c r="D1231" s="4" t="s">
        <v>41</v>
      </c>
      <c r="E1231" s="4">
        <v>9.8884799999999995E-2</v>
      </c>
      <c r="F1231" s="4">
        <v>8.4442000000000007E-3</v>
      </c>
      <c r="G1231" s="4">
        <v>1</v>
      </c>
      <c r="H1231" s="4">
        <v>1</v>
      </c>
      <c r="I1231" s="4">
        <v>1</v>
      </c>
      <c r="J1231" s="4">
        <v>1</v>
      </c>
      <c r="K1231" s="4" t="s">
        <v>2738</v>
      </c>
      <c r="L1231" s="4" t="s">
        <v>2748</v>
      </c>
      <c r="M1231" s="4" t="s">
        <v>41</v>
      </c>
      <c r="N1231" s="4">
        <v>0</v>
      </c>
      <c r="O1231" s="4">
        <v>988.54218000000003</v>
      </c>
      <c r="P1231" s="4" t="s">
        <v>30</v>
      </c>
      <c r="Q1231" s="4" t="s">
        <v>30</v>
      </c>
      <c r="R1231" s="4">
        <v>6.3559999999999997E-3</v>
      </c>
      <c r="S1231" s="4">
        <v>7.0790000000000006E-2</v>
      </c>
      <c r="T1231" s="4">
        <v>1.47</v>
      </c>
    </row>
    <row r="1232" spans="1:30" hidden="1" outlineLevel="1" collapsed="1" x14ac:dyDescent="0.2">
      <c r="A1232" t="s">
        <v>41</v>
      </c>
      <c r="B1232" s="4" t="s">
        <v>30</v>
      </c>
      <c r="C1232" s="4" t="s">
        <v>2749</v>
      </c>
      <c r="D1232" s="4" t="s">
        <v>41</v>
      </c>
      <c r="E1232" s="4">
        <v>4.7853899999999998E-2</v>
      </c>
      <c r="F1232" s="4">
        <v>2.21053E-3</v>
      </c>
      <c r="G1232" s="4">
        <v>1</v>
      </c>
      <c r="H1232" s="4">
        <v>1</v>
      </c>
      <c r="I1232" s="4">
        <v>1</v>
      </c>
      <c r="J1232" s="4">
        <v>1</v>
      </c>
      <c r="K1232" s="4" t="s">
        <v>2738</v>
      </c>
      <c r="L1232" s="4" t="s">
        <v>2750</v>
      </c>
      <c r="M1232" s="4" t="s">
        <v>41</v>
      </c>
      <c r="N1232" s="4">
        <v>0</v>
      </c>
      <c r="O1232" s="4">
        <v>831.46829000000002</v>
      </c>
      <c r="P1232" s="4" t="s">
        <v>30</v>
      </c>
      <c r="Q1232" s="4" t="s">
        <v>30</v>
      </c>
      <c r="R1232" s="4">
        <v>1.714E-3</v>
      </c>
      <c r="S1232" s="4">
        <v>3.2160000000000001E-2</v>
      </c>
      <c r="T1232" s="4">
        <v>1.3</v>
      </c>
    </row>
    <row r="1233" spans="1:30" hidden="1" outlineLevel="1" collapsed="1" x14ac:dyDescent="0.2">
      <c r="A1233" t="s">
        <v>41</v>
      </c>
      <c r="B1233" s="4" t="s">
        <v>30</v>
      </c>
      <c r="C1233" s="4" t="s">
        <v>2751</v>
      </c>
      <c r="D1233" s="4" t="s">
        <v>41</v>
      </c>
      <c r="E1233" s="4">
        <v>5.0504199999999999E-2</v>
      </c>
      <c r="F1233" s="4">
        <v>2.9190499999999999E-3</v>
      </c>
      <c r="G1233" s="4">
        <v>1</v>
      </c>
      <c r="H1233" s="4">
        <v>1</v>
      </c>
      <c r="I1233" s="4">
        <v>1</v>
      </c>
      <c r="J1233" s="4">
        <v>1</v>
      </c>
      <c r="K1233" s="4" t="s">
        <v>2738</v>
      </c>
      <c r="L1233" s="4" t="s">
        <v>2752</v>
      </c>
      <c r="M1233" s="4" t="s">
        <v>41</v>
      </c>
      <c r="N1233" s="4">
        <v>0</v>
      </c>
      <c r="O1233" s="4">
        <v>1547.7964999999999</v>
      </c>
      <c r="P1233" s="4" t="s">
        <v>30</v>
      </c>
      <c r="Q1233" s="4" t="s">
        <v>30</v>
      </c>
      <c r="R1233" s="4">
        <v>2.251E-3</v>
      </c>
      <c r="S1233" s="4">
        <v>3.397E-2</v>
      </c>
      <c r="T1233" s="4">
        <v>1.97</v>
      </c>
    </row>
    <row r="1234" spans="1:30" hidden="1" outlineLevel="1" collapsed="1" x14ac:dyDescent="0.2">
      <c r="A1234" t="s">
        <v>41</v>
      </c>
      <c r="B1234" s="4" t="s">
        <v>30</v>
      </c>
      <c r="C1234" s="4" t="s">
        <v>2753</v>
      </c>
      <c r="D1234" s="4" t="s">
        <v>41</v>
      </c>
      <c r="E1234" s="4">
        <v>8.2946300000000008E-3</v>
      </c>
      <c r="F1234" s="4">
        <v>9.4156000000000003E-4</v>
      </c>
      <c r="G1234" s="4">
        <v>1</v>
      </c>
      <c r="H1234" s="4">
        <v>1</v>
      </c>
      <c r="I1234" s="4">
        <v>1</v>
      </c>
      <c r="J1234" s="4">
        <v>1</v>
      </c>
      <c r="K1234" s="4" t="s">
        <v>2738</v>
      </c>
      <c r="L1234" s="4" t="s">
        <v>2754</v>
      </c>
      <c r="M1234" s="4" t="s">
        <v>41</v>
      </c>
      <c r="N1234" s="4">
        <v>1</v>
      </c>
      <c r="O1234" s="4">
        <v>1299.6031499999999</v>
      </c>
      <c r="P1234" s="4" t="s">
        <v>30</v>
      </c>
      <c r="Q1234" s="4" t="s">
        <v>30</v>
      </c>
      <c r="R1234" s="4">
        <v>7.6860000000000003E-4</v>
      </c>
      <c r="S1234" s="4">
        <v>4.764E-3</v>
      </c>
      <c r="T1234" s="4">
        <v>1.45</v>
      </c>
    </row>
    <row r="1235" spans="1:30" hidden="1" outlineLevel="1" collapsed="1" x14ac:dyDescent="0.2">
      <c r="A1235" t="s">
        <v>41</v>
      </c>
      <c r="B1235" s="4" t="s">
        <v>30</v>
      </c>
      <c r="C1235" s="4" t="s">
        <v>2755</v>
      </c>
      <c r="D1235" s="4" t="s">
        <v>41</v>
      </c>
      <c r="E1235" s="4">
        <v>4.0968400000000002E-2</v>
      </c>
      <c r="F1235" s="4">
        <v>1.57544E-3</v>
      </c>
      <c r="G1235" s="4">
        <v>1</v>
      </c>
      <c r="H1235" s="4">
        <v>1</v>
      </c>
      <c r="I1235" s="4">
        <v>1</v>
      </c>
      <c r="J1235" s="4">
        <v>1</v>
      </c>
      <c r="K1235" s="4" t="s">
        <v>2738</v>
      </c>
      <c r="L1235" s="4" t="s">
        <v>2756</v>
      </c>
      <c r="M1235" s="4" t="s">
        <v>41</v>
      </c>
      <c r="N1235" s="4">
        <v>2</v>
      </c>
      <c r="O1235" s="4">
        <v>1851.9671499999999</v>
      </c>
      <c r="P1235" s="4" t="s">
        <v>30</v>
      </c>
      <c r="Q1235" s="4" t="s">
        <v>30</v>
      </c>
      <c r="R1235" s="4">
        <v>1.245E-3</v>
      </c>
      <c r="S1235" s="4">
        <v>2.7099999999999999E-2</v>
      </c>
      <c r="T1235" s="4">
        <v>1.55</v>
      </c>
    </row>
    <row r="1236" spans="1:30" hidden="1" outlineLevel="1" collapsed="1" x14ac:dyDescent="0.2">
      <c r="A1236" t="s">
        <v>41</v>
      </c>
      <c r="B1236" s="4" t="s">
        <v>30</v>
      </c>
      <c r="C1236" s="4" t="s">
        <v>2757</v>
      </c>
      <c r="D1236" s="4" t="s">
        <v>41</v>
      </c>
      <c r="E1236" s="4">
        <v>4.1808199999999997E-2</v>
      </c>
      <c r="F1236" s="4">
        <v>1.57544E-3</v>
      </c>
      <c r="G1236" s="4">
        <v>1</v>
      </c>
      <c r="H1236" s="4">
        <v>1</v>
      </c>
      <c r="I1236" s="4">
        <v>1</v>
      </c>
      <c r="J1236" s="4">
        <v>1</v>
      </c>
      <c r="K1236" s="4" t="s">
        <v>2738</v>
      </c>
      <c r="L1236" s="4" t="s">
        <v>2758</v>
      </c>
      <c r="M1236" s="4" t="s">
        <v>41</v>
      </c>
      <c r="N1236" s="4">
        <v>0</v>
      </c>
      <c r="O1236" s="4">
        <v>1143.5020400000001</v>
      </c>
      <c r="P1236" s="4" t="s">
        <v>30</v>
      </c>
      <c r="Q1236" s="4" t="s">
        <v>30</v>
      </c>
      <c r="R1236" s="4">
        <v>1.245E-3</v>
      </c>
      <c r="S1236" s="4">
        <v>2.7640000000000001E-2</v>
      </c>
      <c r="T1236" s="4">
        <v>1.35</v>
      </c>
    </row>
    <row r="1237" spans="1:30" x14ac:dyDescent="0.2">
      <c r="A1237" s="3" t="s">
        <v>30</v>
      </c>
      <c r="B1237" s="3" t="s">
        <v>31</v>
      </c>
      <c r="C1237" s="3" t="s">
        <v>2759</v>
      </c>
      <c r="D1237" s="3" t="s">
        <v>2760</v>
      </c>
      <c r="E1237" s="3">
        <v>0</v>
      </c>
      <c r="F1237" s="3">
        <v>11.497</v>
      </c>
      <c r="G1237" s="3">
        <v>10</v>
      </c>
      <c r="H1237" s="3">
        <v>6</v>
      </c>
      <c r="I1237" s="3">
        <v>6</v>
      </c>
      <c r="J1237" s="3">
        <v>6</v>
      </c>
      <c r="K1237" s="3">
        <v>6</v>
      </c>
      <c r="L1237" s="3">
        <v>676</v>
      </c>
      <c r="M1237" s="3">
        <v>76.3</v>
      </c>
      <c r="N1237" s="3">
        <v>9.35</v>
      </c>
      <c r="O1237" s="3">
        <v>4.3899999999999997</v>
      </c>
      <c r="P1237" s="3">
        <v>6</v>
      </c>
      <c r="Q1237" s="3" t="s">
        <v>2297</v>
      </c>
      <c r="R1237" s="3" t="s">
        <v>35</v>
      </c>
      <c r="S1237" s="3" t="s">
        <v>374</v>
      </c>
      <c r="T1237" s="3" t="s">
        <v>2298</v>
      </c>
      <c r="U1237" s="3" t="s">
        <v>2761</v>
      </c>
      <c r="V1237" s="3" t="s">
        <v>2759</v>
      </c>
      <c r="W1237" s="3" t="s">
        <v>2762</v>
      </c>
      <c r="X1237" s="3" t="s">
        <v>2763</v>
      </c>
      <c r="Y1237" s="3" t="s">
        <v>2302</v>
      </c>
      <c r="Z1237" s="3" t="s">
        <v>41</v>
      </c>
      <c r="AA1237" s="3">
        <v>1</v>
      </c>
      <c r="AB1237" s="3" t="s">
        <v>30</v>
      </c>
      <c r="AC1237" s="3">
        <v>1</v>
      </c>
      <c r="AD1237" s="3" t="s">
        <v>41</v>
      </c>
    </row>
    <row r="1238" spans="1:30" hidden="1" outlineLevel="1" collapsed="1" x14ac:dyDescent="0.2">
      <c r="A1238" t="s">
        <v>41</v>
      </c>
      <c r="B1238" s="2" t="s">
        <v>43</v>
      </c>
      <c r="C1238" s="2" t="s">
        <v>44</v>
      </c>
      <c r="D1238" s="2" t="s">
        <v>29</v>
      </c>
      <c r="E1238" s="2" t="s">
        <v>45</v>
      </c>
      <c r="F1238" s="2" t="s">
        <v>46</v>
      </c>
      <c r="G1238" s="2" t="s">
        <v>28</v>
      </c>
      <c r="H1238" s="2" t="s">
        <v>47</v>
      </c>
      <c r="I1238" s="2" t="s">
        <v>8</v>
      </c>
      <c r="J1238" s="2" t="s">
        <v>9</v>
      </c>
      <c r="K1238" s="2" t="s">
        <v>48</v>
      </c>
      <c r="L1238" s="2" t="s">
        <v>49</v>
      </c>
      <c r="M1238" s="2" t="s">
        <v>50</v>
      </c>
      <c r="N1238" s="2" t="s">
        <v>51</v>
      </c>
      <c r="O1238" s="2" t="s">
        <v>52</v>
      </c>
      <c r="P1238" s="2" t="s">
        <v>27</v>
      </c>
      <c r="Q1238" s="2" t="s">
        <v>53</v>
      </c>
      <c r="R1238" s="2" t="s">
        <v>54</v>
      </c>
      <c r="S1238" s="2" t="s">
        <v>55</v>
      </c>
      <c r="T1238" s="2" t="s">
        <v>56</v>
      </c>
    </row>
    <row r="1239" spans="1:30" hidden="1" outlineLevel="1" collapsed="1" x14ac:dyDescent="0.2">
      <c r="A1239" t="s">
        <v>41</v>
      </c>
      <c r="B1239" s="4" t="s">
        <v>30</v>
      </c>
      <c r="C1239" s="4" t="s">
        <v>2764</v>
      </c>
      <c r="D1239" s="4" t="s">
        <v>41</v>
      </c>
      <c r="E1239" s="4">
        <v>2.4446599999999999E-2</v>
      </c>
      <c r="F1239" s="4">
        <v>9.4156000000000003E-4</v>
      </c>
      <c r="G1239" s="4">
        <v>1</v>
      </c>
      <c r="H1239" s="4">
        <v>1</v>
      </c>
      <c r="I1239" s="4">
        <v>1</v>
      </c>
      <c r="J1239" s="4">
        <v>1</v>
      </c>
      <c r="K1239" s="4" t="s">
        <v>2759</v>
      </c>
      <c r="L1239" s="4" t="s">
        <v>2765</v>
      </c>
      <c r="M1239" s="4" t="s">
        <v>41</v>
      </c>
      <c r="N1239" s="4">
        <v>0</v>
      </c>
      <c r="O1239" s="4">
        <v>977.50507000000005</v>
      </c>
      <c r="P1239" s="4" t="s">
        <v>30</v>
      </c>
      <c r="Q1239" s="4" t="s">
        <v>30</v>
      </c>
      <c r="R1239" s="4">
        <v>7.6860000000000003E-4</v>
      </c>
      <c r="S1239" s="4">
        <v>1.5429999999999999E-2</v>
      </c>
      <c r="T1239" s="4">
        <v>1.4</v>
      </c>
    </row>
    <row r="1240" spans="1:30" hidden="1" outlineLevel="1" collapsed="1" x14ac:dyDescent="0.2">
      <c r="A1240" t="s">
        <v>41</v>
      </c>
      <c r="B1240" s="4" t="s">
        <v>30</v>
      </c>
      <c r="C1240" s="4" t="s">
        <v>2766</v>
      </c>
      <c r="D1240" s="4" t="s">
        <v>41</v>
      </c>
      <c r="E1240" s="4">
        <v>2.42805E-2</v>
      </c>
      <c r="F1240" s="4">
        <v>9.4156000000000003E-4</v>
      </c>
      <c r="G1240" s="4">
        <v>1</v>
      </c>
      <c r="H1240" s="4">
        <v>1</v>
      </c>
      <c r="I1240" s="4">
        <v>1</v>
      </c>
      <c r="J1240" s="4">
        <v>1</v>
      </c>
      <c r="K1240" s="4" t="s">
        <v>2759</v>
      </c>
      <c r="L1240" s="4" t="s">
        <v>2767</v>
      </c>
      <c r="M1240" s="4" t="s">
        <v>41</v>
      </c>
      <c r="N1240" s="4">
        <v>1</v>
      </c>
      <c r="O1240" s="4">
        <v>1555.7863299999999</v>
      </c>
      <c r="P1240" s="4" t="s">
        <v>30</v>
      </c>
      <c r="Q1240" s="4" t="s">
        <v>30</v>
      </c>
      <c r="R1240" s="4">
        <v>7.6860000000000003E-4</v>
      </c>
      <c r="S1240" s="4">
        <v>1.529E-2</v>
      </c>
      <c r="T1240" s="4">
        <v>1.98</v>
      </c>
    </row>
    <row r="1241" spans="1:30" hidden="1" outlineLevel="1" collapsed="1" x14ac:dyDescent="0.2">
      <c r="A1241" t="s">
        <v>41</v>
      </c>
      <c r="B1241" s="4" t="s">
        <v>30</v>
      </c>
      <c r="C1241" s="4" t="s">
        <v>2768</v>
      </c>
      <c r="D1241" s="4" t="s">
        <v>41</v>
      </c>
      <c r="E1241" s="4">
        <v>4.8503499999999998E-2</v>
      </c>
      <c r="F1241" s="4">
        <v>2.21053E-3</v>
      </c>
      <c r="G1241" s="4">
        <v>1</v>
      </c>
      <c r="H1241" s="4">
        <v>1</v>
      </c>
      <c r="I1241" s="4">
        <v>1</v>
      </c>
      <c r="J1241" s="4">
        <v>1</v>
      </c>
      <c r="K1241" s="4" t="s">
        <v>2759</v>
      </c>
      <c r="L1241" s="4" t="s">
        <v>2769</v>
      </c>
      <c r="M1241" s="4" t="s">
        <v>41</v>
      </c>
      <c r="N1241" s="4">
        <v>2</v>
      </c>
      <c r="O1241" s="4">
        <v>2148.0832399999999</v>
      </c>
      <c r="P1241" s="4" t="s">
        <v>30</v>
      </c>
      <c r="Q1241" s="4" t="s">
        <v>30</v>
      </c>
      <c r="R1241" s="4">
        <v>1.714E-3</v>
      </c>
      <c r="S1241" s="4">
        <v>3.2660000000000002E-2</v>
      </c>
      <c r="T1241" s="4">
        <v>2.65</v>
      </c>
    </row>
    <row r="1242" spans="1:30" hidden="1" outlineLevel="1" collapsed="1" x14ac:dyDescent="0.2">
      <c r="A1242" t="s">
        <v>41</v>
      </c>
      <c r="B1242" s="4" t="s">
        <v>30</v>
      </c>
      <c r="C1242" s="4" t="s">
        <v>2770</v>
      </c>
      <c r="D1242" s="4" t="s">
        <v>41</v>
      </c>
      <c r="E1242" s="4">
        <v>4.2091900000000002E-2</v>
      </c>
      <c r="F1242" s="4">
        <v>2.21053E-3</v>
      </c>
      <c r="G1242" s="4">
        <v>1</v>
      </c>
      <c r="H1242" s="4">
        <v>1</v>
      </c>
      <c r="I1242" s="4">
        <v>1</v>
      </c>
      <c r="J1242" s="4">
        <v>1</v>
      </c>
      <c r="K1242" s="4" t="s">
        <v>2759</v>
      </c>
      <c r="L1242" s="4" t="s">
        <v>2771</v>
      </c>
      <c r="M1242" s="4" t="s">
        <v>41</v>
      </c>
      <c r="N1242" s="4">
        <v>0</v>
      </c>
      <c r="O1242" s="4">
        <v>1461.6790900000001</v>
      </c>
      <c r="P1242" s="4" t="s">
        <v>30</v>
      </c>
      <c r="Q1242" s="4" t="s">
        <v>30</v>
      </c>
      <c r="R1242" s="4">
        <v>1.245E-3</v>
      </c>
      <c r="S1242" s="4">
        <v>2.7890000000000002E-2</v>
      </c>
      <c r="T1242" s="4">
        <v>2.0299999999999998</v>
      </c>
    </row>
    <row r="1243" spans="1:30" hidden="1" outlineLevel="1" collapsed="1" x14ac:dyDescent="0.2">
      <c r="A1243" t="s">
        <v>41</v>
      </c>
      <c r="B1243" s="4" t="s">
        <v>30</v>
      </c>
      <c r="C1243" s="4" t="s">
        <v>2772</v>
      </c>
      <c r="D1243" s="4" t="s">
        <v>41</v>
      </c>
      <c r="E1243" s="4">
        <v>3.8731500000000001E-3</v>
      </c>
      <c r="F1243" s="4">
        <v>9.4156000000000003E-4</v>
      </c>
      <c r="G1243" s="4">
        <v>1</v>
      </c>
      <c r="H1243" s="4">
        <v>1</v>
      </c>
      <c r="I1243" s="4">
        <v>1</v>
      </c>
      <c r="J1243" s="4">
        <v>1</v>
      </c>
      <c r="K1243" s="4" t="s">
        <v>2759</v>
      </c>
      <c r="L1243" s="4" t="s">
        <v>2773</v>
      </c>
      <c r="M1243" s="4" t="s">
        <v>41</v>
      </c>
      <c r="N1243" s="4">
        <v>1</v>
      </c>
      <c r="O1243" s="4">
        <v>1373.63318</v>
      </c>
      <c r="P1243" s="4" t="s">
        <v>30</v>
      </c>
      <c r="Q1243" s="4" t="s">
        <v>30</v>
      </c>
      <c r="R1243" s="4">
        <v>7.6860000000000003E-4</v>
      </c>
      <c r="S1243" s="4">
        <v>2.0860000000000002E-3</v>
      </c>
      <c r="T1243" s="4">
        <v>2.36</v>
      </c>
    </row>
    <row r="1244" spans="1:30" hidden="1" outlineLevel="1" collapsed="1" x14ac:dyDescent="0.2">
      <c r="A1244" t="s">
        <v>41</v>
      </c>
      <c r="B1244" s="4" t="s">
        <v>30</v>
      </c>
      <c r="C1244" s="4" t="s">
        <v>2774</v>
      </c>
      <c r="D1244" s="4" t="s">
        <v>41</v>
      </c>
      <c r="E1244" s="4">
        <v>1.2009000000000001E-2</v>
      </c>
      <c r="F1244" s="4">
        <v>9.4156000000000003E-4</v>
      </c>
      <c r="G1244" s="4">
        <v>1</v>
      </c>
      <c r="H1244" s="4">
        <v>1</v>
      </c>
      <c r="I1244" s="4">
        <v>1</v>
      </c>
      <c r="J1244" s="4">
        <v>1</v>
      </c>
      <c r="K1244" s="4" t="s">
        <v>2759</v>
      </c>
      <c r="L1244" s="4" t="s">
        <v>2775</v>
      </c>
      <c r="M1244" s="4" t="s">
        <v>41</v>
      </c>
      <c r="N1244" s="4">
        <v>2</v>
      </c>
      <c r="O1244" s="4">
        <v>1246.78817</v>
      </c>
      <c r="P1244" s="4" t="s">
        <v>30</v>
      </c>
      <c r="Q1244" s="4" t="s">
        <v>30</v>
      </c>
      <c r="R1244" s="4">
        <v>7.6860000000000003E-4</v>
      </c>
      <c r="S1244" s="4">
        <v>7.11E-3</v>
      </c>
      <c r="T1244" s="4">
        <v>1.52</v>
      </c>
    </row>
    <row r="1245" spans="1:30" x14ac:dyDescent="0.2">
      <c r="A1245" s="3" t="s">
        <v>30</v>
      </c>
      <c r="B1245" s="3" t="s">
        <v>31</v>
      </c>
      <c r="C1245" s="3" t="s">
        <v>2776</v>
      </c>
      <c r="D1245" s="3" t="s">
        <v>2777</v>
      </c>
      <c r="E1245" s="3">
        <v>0</v>
      </c>
      <c r="F1245" s="3">
        <v>11.346</v>
      </c>
      <c r="G1245" s="3">
        <v>10</v>
      </c>
      <c r="H1245" s="3">
        <v>4</v>
      </c>
      <c r="I1245" s="3">
        <v>4</v>
      </c>
      <c r="J1245" s="3">
        <v>6</v>
      </c>
      <c r="K1245" s="3">
        <v>4</v>
      </c>
      <c r="L1245" s="3">
        <v>458</v>
      </c>
      <c r="M1245" s="3">
        <v>50</v>
      </c>
      <c r="N1245" s="3">
        <v>9.0399999999999991</v>
      </c>
      <c r="O1245" s="3">
        <v>10.119999999999999</v>
      </c>
      <c r="P1245" s="3">
        <v>4</v>
      </c>
      <c r="Q1245" s="3" t="s">
        <v>2580</v>
      </c>
      <c r="R1245" s="3" t="s">
        <v>2778</v>
      </c>
      <c r="S1245" s="3" t="s">
        <v>2779</v>
      </c>
      <c r="T1245" s="3" t="s">
        <v>2780</v>
      </c>
      <c r="U1245" s="3" t="s">
        <v>2781</v>
      </c>
      <c r="V1245" s="3" t="s">
        <v>2782</v>
      </c>
      <c r="W1245" s="3" t="s">
        <v>2783</v>
      </c>
      <c r="X1245" s="3" t="s">
        <v>2784</v>
      </c>
      <c r="Y1245" s="3" t="s">
        <v>2785</v>
      </c>
      <c r="Z1245" s="3" t="s">
        <v>41</v>
      </c>
      <c r="AA1245" s="3">
        <v>4</v>
      </c>
      <c r="AB1245" s="3" t="s">
        <v>30</v>
      </c>
      <c r="AC1245" s="3">
        <v>1</v>
      </c>
      <c r="AD1245" s="3" t="s">
        <v>41</v>
      </c>
    </row>
    <row r="1246" spans="1:30" hidden="1" outlineLevel="1" collapsed="1" x14ac:dyDescent="0.2">
      <c r="A1246" t="s">
        <v>41</v>
      </c>
      <c r="B1246" s="2" t="s">
        <v>43</v>
      </c>
      <c r="C1246" s="2" t="s">
        <v>44</v>
      </c>
      <c r="D1246" s="2" t="s">
        <v>29</v>
      </c>
      <c r="E1246" s="2" t="s">
        <v>45</v>
      </c>
      <c r="F1246" s="2" t="s">
        <v>46</v>
      </c>
      <c r="G1246" s="2" t="s">
        <v>28</v>
      </c>
      <c r="H1246" s="2" t="s">
        <v>47</v>
      </c>
      <c r="I1246" s="2" t="s">
        <v>8</v>
      </c>
      <c r="J1246" s="2" t="s">
        <v>9</v>
      </c>
      <c r="K1246" s="2" t="s">
        <v>48</v>
      </c>
      <c r="L1246" s="2" t="s">
        <v>49</v>
      </c>
      <c r="M1246" s="2" t="s">
        <v>50</v>
      </c>
      <c r="N1246" s="2" t="s">
        <v>51</v>
      </c>
      <c r="O1246" s="2" t="s">
        <v>52</v>
      </c>
      <c r="P1246" s="2" t="s">
        <v>27</v>
      </c>
      <c r="Q1246" s="2" t="s">
        <v>53</v>
      </c>
      <c r="R1246" s="2" t="s">
        <v>54</v>
      </c>
      <c r="S1246" s="2" t="s">
        <v>55</v>
      </c>
      <c r="T1246" s="2" t="s">
        <v>56</v>
      </c>
    </row>
    <row r="1247" spans="1:30" hidden="1" outlineLevel="1" collapsed="1" x14ac:dyDescent="0.2">
      <c r="A1247" t="s">
        <v>41</v>
      </c>
      <c r="B1247" s="4" t="s">
        <v>30</v>
      </c>
      <c r="C1247" s="4" t="s">
        <v>2786</v>
      </c>
      <c r="D1247" s="4" t="s">
        <v>189</v>
      </c>
      <c r="E1247" s="4">
        <v>6.9201799999999994E-2</v>
      </c>
      <c r="F1247" s="4">
        <v>4.8908199999999997E-3</v>
      </c>
      <c r="G1247" s="4">
        <v>1</v>
      </c>
      <c r="H1247" s="4">
        <v>1</v>
      </c>
      <c r="I1247" s="4">
        <v>1</v>
      </c>
      <c r="J1247" s="4">
        <v>1</v>
      </c>
      <c r="K1247" s="4" t="s">
        <v>2776</v>
      </c>
      <c r="L1247" s="4" t="s">
        <v>2787</v>
      </c>
      <c r="M1247" s="4" t="s">
        <v>41</v>
      </c>
      <c r="N1247" s="4">
        <v>1</v>
      </c>
      <c r="O1247" s="4">
        <v>1332.7303999999999</v>
      </c>
      <c r="P1247" s="4" t="s">
        <v>30</v>
      </c>
      <c r="Q1247" s="4" t="s">
        <v>30</v>
      </c>
      <c r="R1247" s="4">
        <v>3.7160000000000001E-3</v>
      </c>
      <c r="S1247" s="4">
        <v>4.811E-2</v>
      </c>
      <c r="T1247" s="4">
        <v>1.58</v>
      </c>
    </row>
    <row r="1248" spans="1:30" hidden="1" outlineLevel="1" collapsed="1" x14ac:dyDescent="0.2">
      <c r="A1248" t="s">
        <v>41</v>
      </c>
      <c r="B1248" s="4" t="s">
        <v>30</v>
      </c>
      <c r="C1248" s="4" t="s">
        <v>2788</v>
      </c>
      <c r="D1248" s="4" t="s">
        <v>41</v>
      </c>
      <c r="E1248" s="4">
        <v>9.0058699999999992E-3</v>
      </c>
      <c r="F1248" s="4">
        <v>9.4156000000000003E-4</v>
      </c>
      <c r="G1248" s="4">
        <v>1</v>
      </c>
      <c r="H1248" s="4">
        <v>1</v>
      </c>
      <c r="I1248" s="4">
        <v>1</v>
      </c>
      <c r="J1248" s="4">
        <v>1</v>
      </c>
      <c r="K1248" s="4" t="s">
        <v>2776</v>
      </c>
      <c r="L1248" s="4" t="s">
        <v>2789</v>
      </c>
      <c r="M1248" s="4" t="s">
        <v>41</v>
      </c>
      <c r="N1248" s="4">
        <v>1</v>
      </c>
      <c r="O1248" s="4">
        <v>1278.63246</v>
      </c>
      <c r="P1248" s="4" t="s">
        <v>30</v>
      </c>
      <c r="Q1248" s="4" t="s">
        <v>30</v>
      </c>
      <c r="R1248" s="4">
        <v>7.6860000000000003E-4</v>
      </c>
      <c r="S1248" s="4">
        <v>5.2050000000000004E-3</v>
      </c>
      <c r="T1248" s="4">
        <v>2.27</v>
      </c>
    </row>
    <row r="1249" spans="1:30" hidden="1" outlineLevel="1" collapsed="1" x14ac:dyDescent="0.2">
      <c r="A1249" t="s">
        <v>41</v>
      </c>
      <c r="B1249" s="4" t="s">
        <v>30</v>
      </c>
      <c r="C1249" s="4" t="s">
        <v>2790</v>
      </c>
      <c r="D1249" s="4" t="s">
        <v>41</v>
      </c>
      <c r="E1249" s="4">
        <v>2.2364099999999999E-3</v>
      </c>
      <c r="F1249" s="4">
        <v>9.4156000000000003E-4</v>
      </c>
      <c r="G1249" s="4">
        <v>1</v>
      </c>
      <c r="H1249" s="4">
        <v>1</v>
      </c>
      <c r="I1249" s="4">
        <v>1</v>
      </c>
      <c r="J1249" s="4">
        <v>1</v>
      </c>
      <c r="K1249" s="4" t="s">
        <v>2776</v>
      </c>
      <c r="L1249" s="4" t="s">
        <v>2791</v>
      </c>
      <c r="M1249" s="4" t="s">
        <v>41</v>
      </c>
      <c r="N1249" s="4">
        <v>0</v>
      </c>
      <c r="O1249" s="4">
        <v>1025.6102000000001</v>
      </c>
      <c r="P1249" s="4" t="s">
        <v>30</v>
      </c>
      <c r="Q1249" s="4" t="s">
        <v>30</v>
      </c>
      <c r="R1249" s="4">
        <v>7.6860000000000003E-4</v>
      </c>
      <c r="S1249" s="4">
        <v>1.1479999999999999E-3</v>
      </c>
      <c r="T1249" s="4">
        <v>2.2000000000000002</v>
      </c>
    </row>
    <row r="1250" spans="1:30" hidden="1" outlineLevel="1" collapsed="1" x14ac:dyDescent="0.2">
      <c r="A1250" t="s">
        <v>41</v>
      </c>
      <c r="B1250" s="4" t="s">
        <v>30</v>
      </c>
      <c r="C1250" s="4" t="s">
        <v>2792</v>
      </c>
      <c r="D1250" s="4" t="s">
        <v>41</v>
      </c>
      <c r="E1250" s="4">
        <v>2.4451999999999998E-3</v>
      </c>
      <c r="F1250" s="4">
        <v>9.4156000000000003E-4</v>
      </c>
      <c r="G1250" s="4">
        <v>1</v>
      </c>
      <c r="H1250" s="4">
        <v>1</v>
      </c>
      <c r="I1250" s="4">
        <v>1</v>
      </c>
      <c r="J1250" s="4">
        <v>3</v>
      </c>
      <c r="K1250" s="4" t="s">
        <v>2776</v>
      </c>
      <c r="L1250" s="4" t="s">
        <v>2793</v>
      </c>
      <c r="M1250" s="4" t="s">
        <v>41</v>
      </c>
      <c r="N1250" s="4">
        <v>0</v>
      </c>
      <c r="O1250" s="4">
        <v>1560.8492699999999</v>
      </c>
      <c r="P1250" s="4" t="s">
        <v>30</v>
      </c>
      <c r="Q1250" s="4" t="s">
        <v>30</v>
      </c>
      <c r="R1250" s="4">
        <v>7.6860000000000003E-4</v>
      </c>
      <c r="S1250" s="4">
        <v>1.263E-3</v>
      </c>
      <c r="T1250" s="4">
        <v>2.89</v>
      </c>
    </row>
    <row r="1251" spans="1:30" x14ac:dyDescent="0.2">
      <c r="A1251" s="3" t="s">
        <v>30</v>
      </c>
      <c r="B1251" s="3" t="s">
        <v>31</v>
      </c>
      <c r="C1251" s="3" t="s">
        <v>2794</v>
      </c>
      <c r="D1251" s="3" t="s">
        <v>2795</v>
      </c>
      <c r="E1251" s="3">
        <v>0</v>
      </c>
      <c r="F1251" s="3">
        <v>11.117000000000001</v>
      </c>
      <c r="G1251" s="3">
        <v>37</v>
      </c>
      <c r="H1251" s="3">
        <v>5</v>
      </c>
      <c r="I1251" s="3">
        <v>5</v>
      </c>
      <c r="J1251" s="3">
        <v>7</v>
      </c>
      <c r="K1251" s="3">
        <v>5</v>
      </c>
      <c r="L1251" s="3">
        <v>184</v>
      </c>
      <c r="M1251" s="3">
        <v>20.5</v>
      </c>
      <c r="N1251" s="3">
        <v>10.92</v>
      </c>
      <c r="O1251" s="3">
        <v>8.6</v>
      </c>
      <c r="P1251" s="3">
        <v>5</v>
      </c>
      <c r="Q1251" s="3" t="s">
        <v>2118</v>
      </c>
      <c r="R1251" s="3" t="s">
        <v>1619</v>
      </c>
      <c r="S1251" s="3" t="s">
        <v>36</v>
      </c>
      <c r="T1251" s="3" t="s">
        <v>2796</v>
      </c>
      <c r="U1251" s="3" t="s">
        <v>2797</v>
      </c>
      <c r="V1251" s="3" t="s">
        <v>2794</v>
      </c>
      <c r="W1251" s="3" t="s">
        <v>2798</v>
      </c>
      <c r="X1251" s="3" t="s">
        <v>2799</v>
      </c>
      <c r="Y1251" s="3" t="s">
        <v>1599</v>
      </c>
      <c r="Z1251" s="3" t="s">
        <v>41</v>
      </c>
      <c r="AA1251" s="3">
        <v>6</v>
      </c>
      <c r="AB1251" s="3" t="s">
        <v>30</v>
      </c>
      <c r="AC1251" s="3">
        <v>1</v>
      </c>
      <c r="AD1251" s="3" t="s">
        <v>41</v>
      </c>
    </row>
    <row r="1252" spans="1:30" hidden="1" outlineLevel="1" collapsed="1" x14ac:dyDescent="0.2">
      <c r="A1252" t="s">
        <v>41</v>
      </c>
      <c r="B1252" s="2" t="s">
        <v>43</v>
      </c>
      <c r="C1252" s="2" t="s">
        <v>44</v>
      </c>
      <c r="D1252" s="2" t="s">
        <v>29</v>
      </c>
      <c r="E1252" s="2" t="s">
        <v>45</v>
      </c>
      <c r="F1252" s="2" t="s">
        <v>46</v>
      </c>
      <c r="G1252" s="2" t="s">
        <v>28</v>
      </c>
      <c r="H1252" s="2" t="s">
        <v>47</v>
      </c>
      <c r="I1252" s="2" t="s">
        <v>8</v>
      </c>
      <c r="J1252" s="2" t="s">
        <v>9</v>
      </c>
      <c r="K1252" s="2" t="s">
        <v>48</v>
      </c>
      <c r="L1252" s="2" t="s">
        <v>49</v>
      </c>
      <c r="M1252" s="2" t="s">
        <v>50</v>
      </c>
      <c r="N1252" s="2" t="s">
        <v>51</v>
      </c>
      <c r="O1252" s="2" t="s">
        <v>52</v>
      </c>
      <c r="P1252" s="2" t="s">
        <v>27</v>
      </c>
      <c r="Q1252" s="2" t="s">
        <v>53</v>
      </c>
      <c r="R1252" s="2" t="s">
        <v>54</v>
      </c>
      <c r="S1252" s="2" t="s">
        <v>55</v>
      </c>
      <c r="T1252" s="2" t="s">
        <v>56</v>
      </c>
    </row>
    <row r="1253" spans="1:30" hidden="1" outlineLevel="1" collapsed="1" x14ac:dyDescent="0.2">
      <c r="A1253" t="s">
        <v>41</v>
      </c>
      <c r="B1253" s="4" t="s">
        <v>30</v>
      </c>
      <c r="C1253" s="4" t="s">
        <v>2800</v>
      </c>
      <c r="D1253" s="4" t="s">
        <v>41</v>
      </c>
      <c r="E1253" s="4">
        <v>3.6494799999999998E-4</v>
      </c>
      <c r="F1253" s="4">
        <v>9.4156000000000003E-4</v>
      </c>
      <c r="G1253" s="4">
        <v>1</v>
      </c>
      <c r="H1253" s="4">
        <v>2</v>
      </c>
      <c r="I1253" s="4">
        <v>1</v>
      </c>
      <c r="J1253" s="4">
        <v>2</v>
      </c>
      <c r="K1253" s="4" t="s">
        <v>2794</v>
      </c>
      <c r="L1253" s="4" t="s">
        <v>2801</v>
      </c>
      <c r="M1253" s="4" t="s">
        <v>41</v>
      </c>
      <c r="N1253" s="4">
        <v>0</v>
      </c>
      <c r="O1253" s="4">
        <v>1460.7379800000001</v>
      </c>
      <c r="P1253" s="4" t="s">
        <v>30</v>
      </c>
      <c r="Q1253" s="4" t="s">
        <v>30</v>
      </c>
      <c r="R1253" s="4">
        <v>7.6860000000000003E-4</v>
      </c>
      <c r="S1253" s="4">
        <v>1.6119999999999999E-4</v>
      </c>
      <c r="T1253" s="4">
        <v>2.33</v>
      </c>
    </row>
    <row r="1254" spans="1:30" hidden="1" outlineLevel="1" collapsed="1" x14ac:dyDescent="0.2">
      <c r="A1254" t="s">
        <v>41</v>
      </c>
      <c r="B1254" s="4" t="s">
        <v>30</v>
      </c>
      <c r="C1254" s="4" t="s">
        <v>2802</v>
      </c>
      <c r="D1254" s="4" t="s">
        <v>41</v>
      </c>
      <c r="E1254" s="4">
        <v>6.3448900000000003E-2</v>
      </c>
      <c r="F1254" s="4">
        <v>3.95853E-3</v>
      </c>
      <c r="G1254" s="4">
        <v>1</v>
      </c>
      <c r="H1254" s="4">
        <v>2</v>
      </c>
      <c r="I1254" s="4">
        <v>1</v>
      </c>
      <c r="J1254" s="4">
        <v>1</v>
      </c>
      <c r="K1254" s="4" t="s">
        <v>2794</v>
      </c>
      <c r="L1254" s="4" t="s">
        <v>2803</v>
      </c>
      <c r="M1254" s="4" t="s">
        <v>41</v>
      </c>
      <c r="N1254" s="4">
        <v>0</v>
      </c>
      <c r="O1254" s="4">
        <v>780.39988000000005</v>
      </c>
      <c r="P1254" s="4" t="s">
        <v>30</v>
      </c>
      <c r="Q1254" s="4" t="s">
        <v>30</v>
      </c>
      <c r="R1254" s="4">
        <v>3.026E-3</v>
      </c>
      <c r="S1254" s="4">
        <v>4.3770000000000003E-2</v>
      </c>
      <c r="T1254" s="4">
        <v>1.04</v>
      </c>
    </row>
    <row r="1255" spans="1:30" hidden="1" outlineLevel="1" collapsed="1" x14ac:dyDescent="0.2">
      <c r="A1255" t="s">
        <v>41</v>
      </c>
      <c r="B1255" s="4" t="s">
        <v>30</v>
      </c>
      <c r="C1255" s="4" t="s">
        <v>2804</v>
      </c>
      <c r="D1255" s="4" t="s">
        <v>41</v>
      </c>
      <c r="E1255" s="4">
        <v>8.8438000000000003E-2</v>
      </c>
      <c r="F1255" s="4">
        <v>7.61943E-3</v>
      </c>
      <c r="G1255" s="4">
        <v>1</v>
      </c>
      <c r="H1255" s="4">
        <v>2</v>
      </c>
      <c r="I1255" s="4">
        <v>1</v>
      </c>
      <c r="J1255" s="4">
        <v>1</v>
      </c>
      <c r="K1255" s="4" t="s">
        <v>2794</v>
      </c>
      <c r="L1255" s="4" t="s">
        <v>2805</v>
      </c>
      <c r="M1255" s="4" t="s">
        <v>41</v>
      </c>
      <c r="N1255" s="4">
        <v>1</v>
      </c>
      <c r="O1255" s="4">
        <v>2082.1342100000002</v>
      </c>
      <c r="P1255" s="4" t="s">
        <v>30</v>
      </c>
      <c r="Q1255" s="4" t="s">
        <v>30</v>
      </c>
      <c r="R1255" s="4">
        <v>5.7679999999999997E-3</v>
      </c>
      <c r="S1255" s="4">
        <v>6.2869999999999995E-2</v>
      </c>
      <c r="T1255" s="4">
        <v>2.2999999999999998</v>
      </c>
    </row>
    <row r="1256" spans="1:30" hidden="1" outlineLevel="1" collapsed="1" x14ac:dyDescent="0.2">
      <c r="A1256" t="s">
        <v>41</v>
      </c>
      <c r="B1256" s="4" t="s">
        <v>30</v>
      </c>
      <c r="C1256" s="4" t="s">
        <v>2806</v>
      </c>
      <c r="D1256" s="4" t="s">
        <v>41</v>
      </c>
      <c r="E1256" s="4">
        <v>2.2991500000000002E-2</v>
      </c>
      <c r="F1256" s="4">
        <v>9.4156000000000003E-4</v>
      </c>
      <c r="G1256" s="4">
        <v>1</v>
      </c>
      <c r="H1256" s="4">
        <v>2</v>
      </c>
      <c r="I1256" s="4">
        <v>1</v>
      </c>
      <c r="J1256" s="4">
        <v>2</v>
      </c>
      <c r="K1256" s="4" t="s">
        <v>2794</v>
      </c>
      <c r="L1256" s="4" t="s">
        <v>2807</v>
      </c>
      <c r="M1256" s="4" t="s">
        <v>41</v>
      </c>
      <c r="N1256" s="4">
        <v>1</v>
      </c>
      <c r="O1256" s="4">
        <v>2073.08626</v>
      </c>
      <c r="P1256" s="4" t="s">
        <v>30</v>
      </c>
      <c r="Q1256" s="4" t="s">
        <v>30</v>
      </c>
      <c r="R1256" s="4">
        <v>7.6860000000000003E-4</v>
      </c>
      <c r="S1256" s="4">
        <v>1.444E-2</v>
      </c>
      <c r="T1256" s="4">
        <v>2.21</v>
      </c>
    </row>
    <row r="1257" spans="1:30" hidden="1" outlineLevel="1" collapsed="1" x14ac:dyDescent="0.2">
      <c r="A1257" t="s">
        <v>41</v>
      </c>
      <c r="B1257" s="4" t="s">
        <v>30</v>
      </c>
      <c r="C1257" s="4" t="s">
        <v>2808</v>
      </c>
      <c r="D1257" s="4" t="s">
        <v>41</v>
      </c>
      <c r="E1257" s="4">
        <v>2.31452E-3</v>
      </c>
      <c r="F1257" s="4">
        <v>9.4156000000000003E-4</v>
      </c>
      <c r="G1257" s="4">
        <v>1</v>
      </c>
      <c r="H1257" s="4">
        <v>2</v>
      </c>
      <c r="I1257" s="4">
        <v>1</v>
      </c>
      <c r="J1257" s="4">
        <v>1</v>
      </c>
      <c r="K1257" s="4" t="s">
        <v>2794</v>
      </c>
      <c r="L1257" s="4" t="s">
        <v>2809</v>
      </c>
      <c r="M1257" s="4" t="s">
        <v>41</v>
      </c>
      <c r="N1257" s="4">
        <v>1</v>
      </c>
      <c r="O1257" s="4">
        <v>1165.6211599999999</v>
      </c>
      <c r="P1257" s="4" t="s">
        <v>30</v>
      </c>
      <c r="Q1257" s="4" t="s">
        <v>30</v>
      </c>
      <c r="R1257" s="4">
        <v>7.6860000000000003E-4</v>
      </c>
      <c r="S1257" s="4">
        <v>1.1919999999999999E-3</v>
      </c>
      <c r="T1257" s="4">
        <v>2.36</v>
      </c>
    </row>
    <row r="1258" spans="1:30" x14ac:dyDescent="0.2">
      <c r="A1258" s="3" t="s">
        <v>30</v>
      </c>
      <c r="B1258" s="3" t="s">
        <v>31</v>
      </c>
      <c r="C1258" s="3" t="s">
        <v>2810</v>
      </c>
      <c r="D1258" s="3" t="s">
        <v>2811</v>
      </c>
      <c r="E1258" s="3">
        <v>0</v>
      </c>
      <c r="F1258" s="3">
        <v>11.082000000000001</v>
      </c>
      <c r="G1258" s="3">
        <v>18</v>
      </c>
      <c r="H1258" s="3">
        <v>5</v>
      </c>
      <c r="I1258" s="3">
        <v>5</v>
      </c>
      <c r="J1258" s="3">
        <v>6</v>
      </c>
      <c r="K1258" s="3">
        <v>5</v>
      </c>
      <c r="L1258" s="3">
        <v>297</v>
      </c>
      <c r="M1258" s="3">
        <v>33.700000000000003</v>
      </c>
      <c r="N1258" s="3">
        <v>6.83</v>
      </c>
      <c r="O1258" s="3">
        <v>8.5</v>
      </c>
      <c r="P1258" s="3">
        <v>5</v>
      </c>
      <c r="Q1258" s="3" t="s">
        <v>2812</v>
      </c>
      <c r="R1258" s="3" t="s">
        <v>1160</v>
      </c>
      <c r="S1258" s="3" t="s">
        <v>1062</v>
      </c>
      <c r="T1258" s="3" t="s">
        <v>2813</v>
      </c>
      <c r="U1258" s="3" t="s">
        <v>2814</v>
      </c>
      <c r="V1258" s="3" t="s">
        <v>2810</v>
      </c>
      <c r="W1258" s="3" t="s">
        <v>2815</v>
      </c>
      <c r="X1258" s="3" t="s">
        <v>2816</v>
      </c>
      <c r="Y1258" s="3" t="s">
        <v>1599</v>
      </c>
      <c r="Z1258" s="3" t="s">
        <v>41</v>
      </c>
      <c r="AA1258" s="3">
        <v>6</v>
      </c>
      <c r="AB1258" s="3" t="s">
        <v>30</v>
      </c>
      <c r="AC1258" s="3">
        <v>1</v>
      </c>
      <c r="AD1258" s="3" t="s">
        <v>41</v>
      </c>
    </row>
    <row r="1259" spans="1:30" hidden="1" outlineLevel="1" collapsed="1" x14ac:dyDescent="0.2">
      <c r="A1259" t="s">
        <v>41</v>
      </c>
      <c r="B1259" s="2" t="s">
        <v>43</v>
      </c>
      <c r="C1259" s="2" t="s">
        <v>44</v>
      </c>
      <c r="D1259" s="2" t="s">
        <v>29</v>
      </c>
      <c r="E1259" s="2" t="s">
        <v>45</v>
      </c>
      <c r="F1259" s="2" t="s">
        <v>46</v>
      </c>
      <c r="G1259" s="2" t="s">
        <v>28</v>
      </c>
      <c r="H1259" s="2" t="s">
        <v>47</v>
      </c>
      <c r="I1259" s="2" t="s">
        <v>8</v>
      </c>
      <c r="J1259" s="2" t="s">
        <v>9</v>
      </c>
      <c r="K1259" s="2" t="s">
        <v>48</v>
      </c>
      <c r="L1259" s="2" t="s">
        <v>49</v>
      </c>
      <c r="M1259" s="2" t="s">
        <v>50</v>
      </c>
      <c r="N1259" s="2" t="s">
        <v>51</v>
      </c>
      <c r="O1259" s="2" t="s">
        <v>52</v>
      </c>
      <c r="P1259" s="2" t="s">
        <v>27</v>
      </c>
      <c r="Q1259" s="2" t="s">
        <v>53</v>
      </c>
      <c r="R1259" s="2" t="s">
        <v>54</v>
      </c>
      <c r="S1259" s="2" t="s">
        <v>55</v>
      </c>
      <c r="T1259" s="2" t="s">
        <v>56</v>
      </c>
    </row>
    <row r="1260" spans="1:30" hidden="1" outlineLevel="1" collapsed="1" x14ac:dyDescent="0.2">
      <c r="A1260" t="s">
        <v>41</v>
      </c>
      <c r="B1260" s="4" t="s">
        <v>30</v>
      </c>
      <c r="C1260" s="4" t="s">
        <v>2817</v>
      </c>
      <c r="D1260" s="4" t="s">
        <v>41</v>
      </c>
      <c r="E1260" s="4">
        <v>9.1397400000000004E-2</v>
      </c>
      <c r="F1260" s="4">
        <v>8.0658499999999994E-3</v>
      </c>
      <c r="G1260" s="4">
        <v>1</v>
      </c>
      <c r="H1260" s="4">
        <v>1</v>
      </c>
      <c r="I1260" s="4">
        <v>1</v>
      </c>
      <c r="J1260" s="4">
        <v>1</v>
      </c>
      <c r="K1260" s="4" t="s">
        <v>2810</v>
      </c>
      <c r="L1260" s="4" t="s">
        <v>2818</v>
      </c>
      <c r="M1260" s="4" t="s">
        <v>41</v>
      </c>
      <c r="N1260" s="4">
        <v>0</v>
      </c>
      <c r="O1260" s="4">
        <v>1103.5731499999999</v>
      </c>
      <c r="P1260" s="4" t="s">
        <v>30</v>
      </c>
      <c r="Q1260" s="4" t="s">
        <v>30</v>
      </c>
      <c r="R1260" s="4">
        <v>6.1000000000000004E-3</v>
      </c>
      <c r="S1260" s="4">
        <v>6.5299999999999997E-2</v>
      </c>
      <c r="T1260" s="4">
        <v>1.65</v>
      </c>
    </row>
    <row r="1261" spans="1:30" hidden="1" outlineLevel="1" collapsed="1" x14ac:dyDescent="0.2">
      <c r="A1261" t="s">
        <v>41</v>
      </c>
      <c r="B1261" s="4" t="s">
        <v>30</v>
      </c>
      <c r="C1261" s="4" t="s">
        <v>2819</v>
      </c>
      <c r="D1261" s="4" t="s">
        <v>41</v>
      </c>
      <c r="E1261" s="4">
        <v>0.10487299999999999</v>
      </c>
      <c r="F1261" s="4">
        <v>9.1506199999999999E-3</v>
      </c>
      <c r="G1261" s="4">
        <v>1</v>
      </c>
      <c r="H1261" s="4">
        <v>1</v>
      </c>
      <c r="I1261" s="4">
        <v>1</v>
      </c>
      <c r="J1261" s="4">
        <v>1</v>
      </c>
      <c r="K1261" s="4" t="s">
        <v>2810</v>
      </c>
      <c r="L1261" s="4" t="s">
        <v>2820</v>
      </c>
      <c r="M1261" s="4" t="s">
        <v>41</v>
      </c>
      <c r="N1261" s="4">
        <v>1</v>
      </c>
      <c r="O1261" s="4">
        <v>1231.6681100000001</v>
      </c>
      <c r="P1261" s="4" t="s">
        <v>30</v>
      </c>
      <c r="Q1261" s="4" t="s">
        <v>30</v>
      </c>
      <c r="R1261" s="4">
        <v>6.8910000000000004E-3</v>
      </c>
      <c r="S1261" s="4">
        <v>7.5660000000000005E-2</v>
      </c>
      <c r="T1261" s="4">
        <v>1.35</v>
      </c>
    </row>
    <row r="1262" spans="1:30" hidden="1" outlineLevel="1" collapsed="1" x14ac:dyDescent="0.2">
      <c r="A1262" t="s">
        <v>41</v>
      </c>
      <c r="B1262" s="4" t="s">
        <v>30</v>
      </c>
      <c r="C1262" s="4" t="s">
        <v>2821</v>
      </c>
      <c r="D1262" s="4" t="s">
        <v>41</v>
      </c>
      <c r="E1262" s="4">
        <v>1.03999E-2</v>
      </c>
      <c r="F1262" s="4">
        <v>9.4156000000000003E-4</v>
      </c>
      <c r="G1262" s="4">
        <v>1</v>
      </c>
      <c r="H1262" s="4">
        <v>1</v>
      </c>
      <c r="I1262" s="4">
        <v>1</v>
      </c>
      <c r="J1262" s="4">
        <v>1</v>
      </c>
      <c r="K1262" s="4" t="s">
        <v>2810</v>
      </c>
      <c r="L1262" s="4" t="s">
        <v>2822</v>
      </c>
      <c r="M1262" s="4" t="s">
        <v>41</v>
      </c>
      <c r="N1262" s="4">
        <v>1</v>
      </c>
      <c r="O1262" s="4">
        <v>1159.53783</v>
      </c>
      <c r="P1262" s="4" t="s">
        <v>30</v>
      </c>
      <c r="Q1262" s="4" t="s">
        <v>30</v>
      </c>
      <c r="R1262" s="4">
        <v>7.6860000000000003E-4</v>
      </c>
      <c r="S1262" s="4">
        <v>6.0939999999999996E-3</v>
      </c>
      <c r="T1262" s="4">
        <v>1.96</v>
      </c>
    </row>
    <row r="1263" spans="1:30" hidden="1" outlineLevel="1" collapsed="1" x14ac:dyDescent="0.2">
      <c r="A1263" t="s">
        <v>41</v>
      </c>
      <c r="B1263" s="4" t="s">
        <v>30</v>
      </c>
      <c r="C1263" s="4" t="s">
        <v>2823</v>
      </c>
      <c r="D1263" s="4" t="s">
        <v>41</v>
      </c>
      <c r="E1263" s="4">
        <v>7.7679099999999998E-4</v>
      </c>
      <c r="F1263" s="4">
        <v>9.4156000000000003E-4</v>
      </c>
      <c r="G1263" s="4">
        <v>1</v>
      </c>
      <c r="H1263" s="4">
        <v>1</v>
      </c>
      <c r="I1263" s="4">
        <v>1</v>
      </c>
      <c r="J1263" s="4">
        <v>1</v>
      </c>
      <c r="K1263" s="4" t="s">
        <v>2810</v>
      </c>
      <c r="L1263" s="4" t="s">
        <v>2824</v>
      </c>
      <c r="M1263" s="4" t="s">
        <v>41</v>
      </c>
      <c r="N1263" s="4">
        <v>2</v>
      </c>
      <c r="O1263" s="4">
        <v>1429.73217</v>
      </c>
      <c r="P1263" s="4" t="s">
        <v>30</v>
      </c>
      <c r="Q1263" s="4" t="s">
        <v>30</v>
      </c>
      <c r="R1263" s="4">
        <v>7.6860000000000003E-4</v>
      </c>
      <c r="S1263" s="4">
        <v>3.6420000000000002E-4</v>
      </c>
      <c r="T1263" s="4">
        <v>2.86</v>
      </c>
    </row>
    <row r="1264" spans="1:30" hidden="1" outlineLevel="1" collapsed="1" x14ac:dyDescent="0.2">
      <c r="A1264" t="s">
        <v>41</v>
      </c>
      <c r="B1264" s="4" t="s">
        <v>30</v>
      </c>
      <c r="C1264" s="4" t="s">
        <v>2825</v>
      </c>
      <c r="D1264" s="4" t="s">
        <v>41</v>
      </c>
      <c r="E1264" s="4">
        <v>3.8028199999999998E-2</v>
      </c>
      <c r="F1264" s="4">
        <v>1.57544E-3</v>
      </c>
      <c r="G1264" s="4">
        <v>1</v>
      </c>
      <c r="H1264" s="4">
        <v>1</v>
      </c>
      <c r="I1264" s="4">
        <v>1</v>
      </c>
      <c r="J1264" s="4">
        <v>2</v>
      </c>
      <c r="K1264" s="4" t="s">
        <v>2810</v>
      </c>
      <c r="L1264" s="4" t="s">
        <v>2826</v>
      </c>
      <c r="M1264" s="4" t="s">
        <v>41</v>
      </c>
      <c r="N1264" s="4">
        <v>1</v>
      </c>
      <c r="O1264" s="4">
        <v>2174.0988900000002</v>
      </c>
      <c r="P1264" s="4" t="s">
        <v>30</v>
      </c>
      <c r="Q1264" s="4" t="s">
        <v>30</v>
      </c>
      <c r="R1264" s="4">
        <v>1.245E-3</v>
      </c>
      <c r="S1264" s="4">
        <v>2.5059999999999999E-2</v>
      </c>
      <c r="T1264" s="4">
        <v>1.73</v>
      </c>
    </row>
    <row r="1265" spans="1:30" x14ac:dyDescent="0.2">
      <c r="A1265" s="3" t="s">
        <v>30</v>
      </c>
      <c r="B1265" s="3" t="s">
        <v>31</v>
      </c>
      <c r="C1265" s="3" t="s">
        <v>2827</v>
      </c>
      <c r="D1265" s="3" t="s">
        <v>2828</v>
      </c>
      <c r="E1265" s="3">
        <v>0</v>
      </c>
      <c r="F1265" s="3">
        <v>10.929</v>
      </c>
      <c r="G1265" s="3">
        <v>19</v>
      </c>
      <c r="H1265" s="3">
        <v>4</v>
      </c>
      <c r="I1265" s="3">
        <v>4</v>
      </c>
      <c r="J1265" s="3">
        <v>5</v>
      </c>
      <c r="K1265" s="3">
        <v>4</v>
      </c>
      <c r="L1265" s="3">
        <v>160</v>
      </c>
      <c r="M1265" s="3">
        <v>18.2</v>
      </c>
      <c r="N1265" s="3">
        <v>10.39</v>
      </c>
      <c r="O1265" s="3">
        <v>4.62</v>
      </c>
      <c r="P1265" s="3">
        <v>4</v>
      </c>
      <c r="Q1265" s="3" t="s">
        <v>1592</v>
      </c>
      <c r="R1265" s="3" t="s">
        <v>1593</v>
      </c>
      <c r="S1265" s="3" t="s">
        <v>36</v>
      </c>
      <c r="T1265" s="3" t="s">
        <v>2829</v>
      </c>
      <c r="U1265" s="3" t="s">
        <v>2830</v>
      </c>
      <c r="V1265" s="3" t="s">
        <v>2827</v>
      </c>
      <c r="W1265" s="3" t="s">
        <v>2831</v>
      </c>
      <c r="X1265" s="3" t="s">
        <v>2832</v>
      </c>
      <c r="Y1265" s="3" t="s">
        <v>1599</v>
      </c>
      <c r="Z1265" s="3" t="s">
        <v>41</v>
      </c>
      <c r="AA1265" s="3">
        <v>6</v>
      </c>
      <c r="AB1265" s="3" t="s">
        <v>30</v>
      </c>
      <c r="AC1265" s="3">
        <v>1</v>
      </c>
      <c r="AD1265" s="3" t="s">
        <v>41</v>
      </c>
    </row>
    <row r="1266" spans="1:30" hidden="1" outlineLevel="1" collapsed="1" x14ac:dyDescent="0.2">
      <c r="A1266" t="s">
        <v>41</v>
      </c>
      <c r="B1266" s="2" t="s">
        <v>43</v>
      </c>
      <c r="C1266" s="2" t="s">
        <v>44</v>
      </c>
      <c r="D1266" s="2" t="s">
        <v>29</v>
      </c>
      <c r="E1266" s="2" t="s">
        <v>45</v>
      </c>
      <c r="F1266" s="2" t="s">
        <v>46</v>
      </c>
      <c r="G1266" s="2" t="s">
        <v>28</v>
      </c>
      <c r="H1266" s="2" t="s">
        <v>47</v>
      </c>
      <c r="I1266" s="2" t="s">
        <v>8</v>
      </c>
      <c r="J1266" s="2" t="s">
        <v>9</v>
      </c>
      <c r="K1266" s="2" t="s">
        <v>48</v>
      </c>
      <c r="L1266" s="2" t="s">
        <v>49</v>
      </c>
      <c r="M1266" s="2" t="s">
        <v>50</v>
      </c>
      <c r="N1266" s="2" t="s">
        <v>51</v>
      </c>
      <c r="O1266" s="2" t="s">
        <v>52</v>
      </c>
      <c r="P1266" s="2" t="s">
        <v>27</v>
      </c>
      <c r="Q1266" s="2" t="s">
        <v>53</v>
      </c>
      <c r="R1266" s="2" t="s">
        <v>54</v>
      </c>
      <c r="S1266" s="2" t="s">
        <v>55</v>
      </c>
      <c r="T1266" s="2" t="s">
        <v>56</v>
      </c>
    </row>
    <row r="1267" spans="1:30" hidden="1" outlineLevel="1" collapsed="1" x14ac:dyDescent="0.2">
      <c r="A1267" t="s">
        <v>41</v>
      </c>
      <c r="B1267" s="4" t="s">
        <v>30</v>
      </c>
      <c r="C1267" s="4" t="s">
        <v>2833</v>
      </c>
      <c r="D1267" s="4" t="s">
        <v>41</v>
      </c>
      <c r="E1267" s="4">
        <v>3.08131E-2</v>
      </c>
      <c r="F1267" s="4">
        <v>1.57544E-3</v>
      </c>
      <c r="G1267" s="4">
        <v>1</v>
      </c>
      <c r="H1267" s="4">
        <v>2</v>
      </c>
      <c r="I1267" s="4">
        <v>1</v>
      </c>
      <c r="J1267" s="4">
        <v>1</v>
      </c>
      <c r="K1267" s="4" t="s">
        <v>2827</v>
      </c>
      <c r="L1267" s="4" t="s">
        <v>2834</v>
      </c>
      <c r="M1267" s="4" t="s">
        <v>41</v>
      </c>
      <c r="N1267" s="4">
        <v>0</v>
      </c>
      <c r="O1267" s="4">
        <v>913.54654000000005</v>
      </c>
      <c r="P1267" s="4" t="s">
        <v>30</v>
      </c>
      <c r="Q1267" s="4" t="s">
        <v>30</v>
      </c>
      <c r="R1267" s="4">
        <v>1.245E-3</v>
      </c>
      <c r="S1267" s="4">
        <v>1.985E-2</v>
      </c>
      <c r="T1267" s="4">
        <v>1.25</v>
      </c>
    </row>
    <row r="1268" spans="1:30" hidden="1" outlineLevel="1" collapsed="1" x14ac:dyDescent="0.2">
      <c r="A1268" t="s">
        <v>41</v>
      </c>
      <c r="B1268" s="4" t="s">
        <v>30</v>
      </c>
      <c r="C1268" s="4" t="s">
        <v>2835</v>
      </c>
      <c r="D1268" s="4" t="s">
        <v>41</v>
      </c>
      <c r="E1268" s="4">
        <v>1.9121800000000001E-2</v>
      </c>
      <c r="F1268" s="4">
        <v>9.4156000000000003E-4</v>
      </c>
      <c r="G1268" s="4">
        <v>1</v>
      </c>
      <c r="H1268" s="4">
        <v>2</v>
      </c>
      <c r="I1268" s="4">
        <v>1</v>
      </c>
      <c r="J1268" s="4">
        <v>1</v>
      </c>
      <c r="K1268" s="4" t="s">
        <v>2827</v>
      </c>
      <c r="L1268" s="4" t="s">
        <v>2836</v>
      </c>
      <c r="M1268" s="4" t="s">
        <v>41</v>
      </c>
      <c r="N1268" s="4">
        <v>1</v>
      </c>
      <c r="O1268" s="4">
        <v>1069.6476500000001</v>
      </c>
      <c r="P1268" s="4" t="s">
        <v>30</v>
      </c>
      <c r="Q1268" s="4" t="s">
        <v>30</v>
      </c>
      <c r="R1268" s="4">
        <v>7.6860000000000003E-4</v>
      </c>
      <c r="S1268" s="4">
        <v>1.18E-2</v>
      </c>
      <c r="T1268" s="4">
        <v>1.85</v>
      </c>
    </row>
    <row r="1269" spans="1:30" hidden="1" outlineLevel="1" collapsed="1" x14ac:dyDescent="0.2">
      <c r="A1269" t="s">
        <v>41</v>
      </c>
      <c r="B1269" s="4" t="s">
        <v>30</v>
      </c>
      <c r="C1269" s="4" t="s">
        <v>2837</v>
      </c>
      <c r="D1269" s="4" t="s">
        <v>41</v>
      </c>
      <c r="E1269" s="4">
        <v>1.8076500000000001E-3</v>
      </c>
      <c r="F1269" s="4">
        <v>9.4156000000000003E-4</v>
      </c>
      <c r="G1269" s="4">
        <v>1</v>
      </c>
      <c r="H1269" s="4">
        <v>2</v>
      </c>
      <c r="I1269" s="4">
        <v>1</v>
      </c>
      <c r="J1269" s="4">
        <v>2</v>
      </c>
      <c r="K1269" s="4" t="s">
        <v>2827</v>
      </c>
      <c r="L1269" s="4" t="s">
        <v>2838</v>
      </c>
      <c r="M1269" s="4" t="s">
        <v>41</v>
      </c>
      <c r="N1269" s="4">
        <v>2</v>
      </c>
      <c r="O1269" s="4">
        <v>1747.00856</v>
      </c>
      <c r="P1269" s="4" t="s">
        <v>30</v>
      </c>
      <c r="Q1269" s="4" t="s">
        <v>30</v>
      </c>
      <c r="R1269" s="4">
        <v>7.6860000000000003E-4</v>
      </c>
      <c r="S1269" s="4">
        <v>9.1259999999999996E-4</v>
      </c>
      <c r="T1269" s="4">
        <v>2.27</v>
      </c>
    </row>
    <row r="1270" spans="1:30" hidden="1" outlineLevel="1" collapsed="1" x14ac:dyDescent="0.2">
      <c r="A1270" t="s">
        <v>41</v>
      </c>
      <c r="B1270" s="4" t="s">
        <v>30</v>
      </c>
      <c r="C1270" s="4" t="s">
        <v>2839</v>
      </c>
      <c r="D1270" s="4" t="s">
        <v>41</v>
      </c>
      <c r="E1270" s="4">
        <v>2.9431800000000001E-3</v>
      </c>
      <c r="F1270" s="4">
        <v>9.4156000000000003E-4</v>
      </c>
      <c r="G1270" s="4">
        <v>1</v>
      </c>
      <c r="H1270" s="4">
        <v>2</v>
      </c>
      <c r="I1270" s="4">
        <v>1</v>
      </c>
      <c r="J1270" s="4">
        <v>1</v>
      </c>
      <c r="K1270" s="4" t="s">
        <v>2827</v>
      </c>
      <c r="L1270" s="4" t="s">
        <v>2840</v>
      </c>
      <c r="M1270" s="4" t="s">
        <v>41</v>
      </c>
      <c r="N1270" s="4">
        <v>1</v>
      </c>
      <c r="O1270" s="4">
        <v>1556.8642500000001</v>
      </c>
      <c r="P1270" s="4" t="s">
        <v>30</v>
      </c>
      <c r="Q1270" s="4" t="s">
        <v>30</v>
      </c>
      <c r="R1270" s="4">
        <v>7.6860000000000003E-4</v>
      </c>
      <c r="S1270" s="4">
        <v>1.544E-3</v>
      </c>
      <c r="T1270" s="4">
        <v>2.77</v>
      </c>
    </row>
    <row r="1271" spans="1:30" x14ac:dyDescent="0.2">
      <c r="A1271" s="3" t="s">
        <v>30</v>
      </c>
      <c r="B1271" s="3" t="s">
        <v>31</v>
      </c>
      <c r="C1271" s="3" t="s">
        <v>2841</v>
      </c>
      <c r="D1271" s="3" t="s">
        <v>2842</v>
      </c>
      <c r="E1271" s="3">
        <v>0</v>
      </c>
      <c r="F1271" s="3">
        <v>10.833</v>
      </c>
      <c r="G1271" s="3">
        <v>6</v>
      </c>
      <c r="H1271" s="3">
        <v>3</v>
      </c>
      <c r="I1271" s="3">
        <v>3</v>
      </c>
      <c r="J1271" s="3">
        <v>4</v>
      </c>
      <c r="K1271" s="3">
        <v>3</v>
      </c>
      <c r="L1271" s="3">
        <v>854</v>
      </c>
      <c r="M1271" s="3">
        <v>96.9</v>
      </c>
      <c r="N1271" s="3">
        <v>8.4600000000000009</v>
      </c>
      <c r="O1271" s="3">
        <v>7.41</v>
      </c>
      <c r="P1271" s="3">
        <v>3</v>
      </c>
      <c r="Q1271" s="3" t="s">
        <v>279</v>
      </c>
      <c r="R1271" s="3" t="s">
        <v>35</v>
      </c>
      <c r="S1271" s="3" t="s">
        <v>2843</v>
      </c>
      <c r="T1271" s="3" t="s">
        <v>2844</v>
      </c>
      <c r="U1271" s="3" t="s">
        <v>2845</v>
      </c>
      <c r="V1271" s="3" t="s">
        <v>2841</v>
      </c>
      <c r="W1271" s="3" t="s">
        <v>2846</v>
      </c>
      <c r="X1271" s="3" t="s">
        <v>2847</v>
      </c>
      <c r="Y1271" s="3" t="s">
        <v>41</v>
      </c>
      <c r="Z1271" s="3" t="s">
        <v>41</v>
      </c>
      <c r="AA1271" s="3">
        <v>0</v>
      </c>
      <c r="AB1271" s="3" t="s">
        <v>30</v>
      </c>
      <c r="AC1271" s="3">
        <v>1</v>
      </c>
      <c r="AD1271" s="3" t="s">
        <v>41</v>
      </c>
    </row>
    <row r="1272" spans="1:30" hidden="1" outlineLevel="1" collapsed="1" x14ac:dyDescent="0.2">
      <c r="A1272" t="s">
        <v>41</v>
      </c>
      <c r="B1272" s="2" t="s">
        <v>43</v>
      </c>
      <c r="C1272" s="2" t="s">
        <v>44</v>
      </c>
      <c r="D1272" s="2" t="s">
        <v>29</v>
      </c>
      <c r="E1272" s="2" t="s">
        <v>45</v>
      </c>
      <c r="F1272" s="2" t="s">
        <v>46</v>
      </c>
      <c r="G1272" s="2" t="s">
        <v>28</v>
      </c>
      <c r="H1272" s="2" t="s">
        <v>47</v>
      </c>
      <c r="I1272" s="2" t="s">
        <v>8</v>
      </c>
      <c r="J1272" s="2" t="s">
        <v>9</v>
      </c>
      <c r="K1272" s="2" t="s">
        <v>48</v>
      </c>
      <c r="L1272" s="2" t="s">
        <v>49</v>
      </c>
      <c r="M1272" s="2" t="s">
        <v>50</v>
      </c>
      <c r="N1272" s="2" t="s">
        <v>51</v>
      </c>
      <c r="O1272" s="2" t="s">
        <v>52</v>
      </c>
      <c r="P1272" s="2" t="s">
        <v>27</v>
      </c>
      <c r="Q1272" s="2" t="s">
        <v>53</v>
      </c>
      <c r="R1272" s="2" t="s">
        <v>54</v>
      </c>
      <c r="S1272" s="2" t="s">
        <v>55</v>
      </c>
      <c r="T1272" s="2" t="s">
        <v>56</v>
      </c>
    </row>
    <row r="1273" spans="1:30" hidden="1" outlineLevel="1" collapsed="1" x14ac:dyDescent="0.2">
      <c r="A1273" t="s">
        <v>41</v>
      </c>
      <c r="B1273" s="4" t="s">
        <v>30</v>
      </c>
      <c r="C1273" s="4" t="s">
        <v>2848</v>
      </c>
      <c r="D1273" s="4" t="s">
        <v>41</v>
      </c>
      <c r="E1273" s="4">
        <v>6.1773500000000002E-2</v>
      </c>
      <c r="F1273" s="4">
        <v>3.95853E-3</v>
      </c>
      <c r="G1273" s="4">
        <v>1</v>
      </c>
      <c r="H1273" s="4">
        <v>1</v>
      </c>
      <c r="I1273" s="4">
        <v>1</v>
      </c>
      <c r="J1273" s="4">
        <v>1</v>
      </c>
      <c r="K1273" s="4" t="s">
        <v>2841</v>
      </c>
      <c r="L1273" s="4" t="s">
        <v>2849</v>
      </c>
      <c r="M1273" s="4" t="s">
        <v>41</v>
      </c>
      <c r="N1273" s="4">
        <v>0</v>
      </c>
      <c r="O1273" s="4">
        <v>1074.54258</v>
      </c>
      <c r="P1273" s="4" t="s">
        <v>30</v>
      </c>
      <c r="Q1273" s="4" t="s">
        <v>30</v>
      </c>
      <c r="R1273" s="4">
        <v>3.026E-3</v>
      </c>
      <c r="S1273" s="4">
        <v>4.2470000000000001E-2</v>
      </c>
      <c r="T1273" s="4">
        <v>2.0299999999999998</v>
      </c>
    </row>
    <row r="1274" spans="1:30" hidden="1" outlineLevel="1" collapsed="1" x14ac:dyDescent="0.2">
      <c r="A1274" t="s">
        <v>41</v>
      </c>
      <c r="B1274" s="4" t="s">
        <v>30</v>
      </c>
      <c r="C1274" s="4" t="s">
        <v>2850</v>
      </c>
      <c r="D1274" s="4" t="s">
        <v>41</v>
      </c>
      <c r="E1274" s="4">
        <v>8.5006200000000004E-2</v>
      </c>
      <c r="F1274" s="4">
        <v>5.9830200000000004E-3</v>
      </c>
      <c r="G1274" s="4">
        <v>1</v>
      </c>
      <c r="H1274" s="4">
        <v>1</v>
      </c>
      <c r="I1274" s="4">
        <v>1</v>
      </c>
      <c r="J1274" s="4">
        <v>1</v>
      </c>
      <c r="K1274" s="4" t="s">
        <v>2841</v>
      </c>
      <c r="L1274" s="4" t="s">
        <v>2851</v>
      </c>
      <c r="M1274" s="4" t="s">
        <v>41</v>
      </c>
      <c r="N1274" s="4">
        <v>1</v>
      </c>
      <c r="O1274" s="4">
        <v>2755.2778699999999</v>
      </c>
      <c r="P1274" s="4" t="s">
        <v>30</v>
      </c>
      <c r="Q1274" s="4" t="s">
        <v>30</v>
      </c>
      <c r="R1274" s="4">
        <v>4.535E-3</v>
      </c>
      <c r="S1274" s="4">
        <v>6.0019999999999997E-2</v>
      </c>
      <c r="T1274" s="4">
        <v>2.41</v>
      </c>
    </row>
    <row r="1275" spans="1:30" hidden="1" outlineLevel="1" collapsed="1" x14ac:dyDescent="0.2">
      <c r="A1275" t="s">
        <v>41</v>
      </c>
      <c r="B1275" s="4" t="s">
        <v>30</v>
      </c>
      <c r="C1275" s="4" t="s">
        <v>2852</v>
      </c>
      <c r="D1275" s="4" t="s">
        <v>41</v>
      </c>
      <c r="E1275" s="4">
        <v>1.26742E-4</v>
      </c>
      <c r="F1275" s="4">
        <v>9.4156000000000003E-4</v>
      </c>
      <c r="G1275" s="4">
        <v>1</v>
      </c>
      <c r="H1275" s="4">
        <v>1</v>
      </c>
      <c r="I1275" s="4">
        <v>1</v>
      </c>
      <c r="J1275" s="4">
        <v>2</v>
      </c>
      <c r="K1275" s="4" t="s">
        <v>2841</v>
      </c>
      <c r="L1275" s="4" t="s">
        <v>2853</v>
      </c>
      <c r="M1275" s="4" t="s">
        <v>41</v>
      </c>
      <c r="N1275" s="4">
        <v>0</v>
      </c>
      <c r="O1275" s="4">
        <v>1469.69138</v>
      </c>
      <c r="P1275" s="4" t="s">
        <v>30</v>
      </c>
      <c r="Q1275" s="4" t="s">
        <v>30</v>
      </c>
      <c r="R1275" s="4">
        <v>7.6860000000000003E-4</v>
      </c>
      <c r="S1275" s="4">
        <v>5.0840000000000001E-5</v>
      </c>
      <c r="T1275" s="4">
        <v>2.83</v>
      </c>
    </row>
    <row r="1276" spans="1:30" x14ac:dyDescent="0.2">
      <c r="A1276" s="3" t="s">
        <v>30</v>
      </c>
      <c r="B1276" s="3" t="s">
        <v>31</v>
      </c>
      <c r="C1276" s="3" t="s">
        <v>2854</v>
      </c>
      <c r="D1276" s="3" t="s">
        <v>2855</v>
      </c>
      <c r="E1276" s="3">
        <v>0</v>
      </c>
      <c r="F1276" s="3">
        <v>10.702</v>
      </c>
      <c r="G1276" s="3">
        <v>7</v>
      </c>
      <c r="H1276" s="3">
        <v>5</v>
      </c>
      <c r="I1276" s="3">
        <v>5</v>
      </c>
      <c r="J1276" s="3">
        <v>6</v>
      </c>
      <c r="K1276" s="3">
        <v>5</v>
      </c>
      <c r="L1276" s="3">
        <v>620</v>
      </c>
      <c r="M1276" s="3">
        <v>72.2</v>
      </c>
      <c r="N1276" s="3">
        <v>6.89</v>
      </c>
      <c r="O1276" s="3">
        <v>7.32</v>
      </c>
      <c r="P1276" s="3">
        <v>5</v>
      </c>
      <c r="Q1276" s="3" t="s">
        <v>1343</v>
      </c>
      <c r="R1276" s="3" t="s">
        <v>453</v>
      </c>
      <c r="S1276" s="3" t="s">
        <v>36</v>
      </c>
      <c r="T1276" s="3" t="s">
        <v>2856</v>
      </c>
      <c r="U1276" s="3" t="s">
        <v>2857</v>
      </c>
      <c r="V1276" s="3" t="s">
        <v>2854</v>
      </c>
      <c r="W1276" s="3" t="s">
        <v>2858</v>
      </c>
      <c r="X1276" s="3" t="s">
        <v>2859</v>
      </c>
      <c r="Y1276" s="3" t="s">
        <v>41</v>
      </c>
      <c r="Z1276" s="3" t="s">
        <v>41</v>
      </c>
      <c r="AA1276" s="3">
        <v>0</v>
      </c>
      <c r="AB1276" s="3" t="s">
        <v>30</v>
      </c>
      <c r="AC1276" s="3">
        <v>1</v>
      </c>
      <c r="AD1276" s="3" t="s">
        <v>41</v>
      </c>
    </row>
    <row r="1277" spans="1:30" hidden="1" outlineLevel="1" collapsed="1" x14ac:dyDescent="0.2">
      <c r="A1277" t="s">
        <v>41</v>
      </c>
      <c r="B1277" s="2" t="s">
        <v>43</v>
      </c>
      <c r="C1277" s="2" t="s">
        <v>44</v>
      </c>
      <c r="D1277" s="2" t="s">
        <v>29</v>
      </c>
      <c r="E1277" s="2" t="s">
        <v>45</v>
      </c>
      <c r="F1277" s="2" t="s">
        <v>46</v>
      </c>
      <c r="G1277" s="2" t="s">
        <v>28</v>
      </c>
      <c r="H1277" s="2" t="s">
        <v>47</v>
      </c>
      <c r="I1277" s="2" t="s">
        <v>8</v>
      </c>
      <c r="J1277" s="2" t="s">
        <v>9</v>
      </c>
      <c r="K1277" s="2" t="s">
        <v>48</v>
      </c>
      <c r="L1277" s="2" t="s">
        <v>49</v>
      </c>
      <c r="M1277" s="2" t="s">
        <v>50</v>
      </c>
      <c r="N1277" s="2" t="s">
        <v>51</v>
      </c>
      <c r="O1277" s="2" t="s">
        <v>52</v>
      </c>
      <c r="P1277" s="2" t="s">
        <v>27</v>
      </c>
      <c r="Q1277" s="2" t="s">
        <v>53</v>
      </c>
      <c r="R1277" s="2" t="s">
        <v>54</v>
      </c>
      <c r="S1277" s="2" t="s">
        <v>55</v>
      </c>
      <c r="T1277" s="2" t="s">
        <v>56</v>
      </c>
    </row>
    <row r="1278" spans="1:30" hidden="1" outlineLevel="1" collapsed="1" x14ac:dyDescent="0.2">
      <c r="A1278" t="s">
        <v>41</v>
      </c>
      <c r="B1278" s="4" t="s">
        <v>30</v>
      </c>
      <c r="C1278" s="4" t="s">
        <v>2860</v>
      </c>
      <c r="D1278" s="4" t="s">
        <v>41</v>
      </c>
      <c r="E1278" s="4">
        <v>5.8865499999999999E-3</v>
      </c>
      <c r="F1278" s="4">
        <v>9.4156000000000003E-4</v>
      </c>
      <c r="G1278" s="4">
        <v>1</v>
      </c>
      <c r="H1278" s="4">
        <v>1</v>
      </c>
      <c r="I1278" s="4">
        <v>1</v>
      </c>
      <c r="J1278" s="4">
        <v>1</v>
      </c>
      <c r="K1278" s="4" t="s">
        <v>2854</v>
      </c>
      <c r="L1278" s="4" t="s">
        <v>2861</v>
      </c>
      <c r="M1278" s="4" t="s">
        <v>41</v>
      </c>
      <c r="N1278" s="4">
        <v>0</v>
      </c>
      <c r="O1278" s="4">
        <v>768.40390000000002</v>
      </c>
      <c r="P1278" s="4" t="s">
        <v>30</v>
      </c>
      <c r="Q1278" s="4" t="s">
        <v>30</v>
      </c>
      <c r="R1278" s="4">
        <v>7.6860000000000003E-4</v>
      </c>
      <c r="S1278" s="4">
        <v>3.2889999999999998E-3</v>
      </c>
      <c r="T1278" s="4">
        <v>0.85</v>
      </c>
    </row>
    <row r="1279" spans="1:30" hidden="1" outlineLevel="1" collapsed="1" x14ac:dyDescent="0.2">
      <c r="A1279" t="s">
        <v>41</v>
      </c>
      <c r="B1279" s="4" t="s">
        <v>30</v>
      </c>
      <c r="C1279" s="4" t="s">
        <v>2862</v>
      </c>
      <c r="D1279" s="4" t="s">
        <v>41</v>
      </c>
      <c r="E1279" s="4">
        <v>0.106249</v>
      </c>
      <c r="F1279" s="4">
        <v>9.1506199999999999E-3</v>
      </c>
      <c r="G1279" s="4">
        <v>1</v>
      </c>
      <c r="H1279" s="4">
        <v>1</v>
      </c>
      <c r="I1279" s="4">
        <v>1</v>
      </c>
      <c r="J1279" s="4">
        <v>1</v>
      </c>
      <c r="K1279" s="4" t="s">
        <v>2854</v>
      </c>
      <c r="L1279" s="4" t="s">
        <v>2863</v>
      </c>
      <c r="M1279" s="4" t="s">
        <v>41</v>
      </c>
      <c r="N1279" s="4">
        <v>1</v>
      </c>
      <c r="O1279" s="4">
        <v>928.55744000000004</v>
      </c>
      <c r="P1279" s="4" t="s">
        <v>30</v>
      </c>
      <c r="Q1279" s="4" t="s">
        <v>30</v>
      </c>
      <c r="R1279" s="4">
        <v>6.8910000000000004E-3</v>
      </c>
      <c r="S1279" s="4">
        <v>7.6689999999999994E-2</v>
      </c>
      <c r="T1279" s="4">
        <v>1.71</v>
      </c>
    </row>
    <row r="1280" spans="1:30" hidden="1" outlineLevel="1" collapsed="1" x14ac:dyDescent="0.2">
      <c r="A1280" t="s">
        <v>41</v>
      </c>
      <c r="B1280" s="4" t="s">
        <v>30</v>
      </c>
      <c r="C1280" s="4" t="s">
        <v>2864</v>
      </c>
      <c r="D1280" s="4" t="s">
        <v>41</v>
      </c>
      <c r="E1280" s="4">
        <v>3.5535799999999999E-2</v>
      </c>
      <c r="F1280" s="4">
        <v>1.57544E-3</v>
      </c>
      <c r="G1280" s="4">
        <v>1</v>
      </c>
      <c r="H1280" s="4">
        <v>1</v>
      </c>
      <c r="I1280" s="4">
        <v>1</v>
      </c>
      <c r="J1280" s="4">
        <v>1</v>
      </c>
      <c r="K1280" s="4" t="s">
        <v>2854</v>
      </c>
      <c r="L1280" s="4" t="s">
        <v>2865</v>
      </c>
      <c r="M1280" s="4" t="s">
        <v>41</v>
      </c>
      <c r="N1280" s="4">
        <v>1</v>
      </c>
      <c r="O1280" s="4">
        <v>2032.96693</v>
      </c>
      <c r="P1280" s="4" t="s">
        <v>30</v>
      </c>
      <c r="Q1280" s="4" t="s">
        <v>30</v>
      </c>
      <c r="R1280" s="4">
        <v>1.245E-3</v>
      </c>
      <c r="S1280" s="4">
        <v>2.3220000000000001E-2</v>
      </c>
      <c r="T1280" s="4">
        <v>3.13</v>
      </c>
    </row>
    <row r="1281" spans="1:30" hidden="1" outlineLevel="1" collapsed="1" x14ac:dyDescent="0.2">
      <c r="A1281" t="s">
        <v>41</v>
      </c>
      <c r="B1281" s="4" t="s">
        <v>30</v>
      </c>
      <c r="C1281" s="4" t="s">
        <v>2866</v>
      </c>
      <c r="D1281" s="4" t="s">
        <v>41</v>
      </c>
      <c r="E1281" s="4">
        <v>2.9030499999999999E-3</v>
      </c>
      <c r="F1281" s="4">
        <v>9.4156000000000003E-4</v>
      </c>
      <c r="G1281" s="4">
        <v>1</v>
      </c>
      <c r="H1281" s="4">
        <v>1</v>
      </c>
      <c r="I1281" s="4">
        <v>1</v>
      </c>
      <c r="J1281" s="4">
        <v>2</v>
      </c>
      <c r="K1281" s="4" t="s">
        <v>2854</v>
      </c>
      <c r="L1281" s="4" t="s">
        <v>2867</v>
      </c>
      <c r="M1281" s="4" t="s">
        <v>41</v>
      </c>
      <c r="N1281" s="4">
        <v>1</v>
      </c>
      <c r="O1281" s="4">
        <v>1336.6855499999999</v>
      </c>
      <c r="P1281" s="4" t="s">
        <v>30</v>
      </c>
      <c r="Q1281" s="4" t="s">
        <v>30</v>
      </c>
      <c r="R1281" s="4">
        <v>7.6860000000000003E-4</v>
      </c>
      <c r="S1281" s="4">
        <v>1.5269999999999999E-3</v>
      </c>
      <c r="T1281" s="4">
        <v>2.4900000000000002</v>
      </c>
    </row>
    <row r="1282" spans="1:30" hidden="1" outlineLevel="1" collapsed="1" x14ac:dyDescent="0.2">
      <c r="A1282" t="s">
        <v>41</v>
      </c>
      <c r="B1282" s="4" t="s">
        <v>30</v>
      </c>
      <c r="C1282" s="4" t="s">
        <v>2868</v>
      </c>
      <c r="D1282" s="4" t="s">
        <v>41</v>
      </c>
      <c r="E1282" s="4">
        <v>4.0692100000000002E-2</v>
      </c>
      <c r="F1282" s="4">
        <v>1.57544E-3</v>
      </c>
      <c r="G1282" s="4">
        <v>1</v>
      </c>
      <c r="H1282" s="4">
        <v>1</v>
      </c>
      <c r="I1282" s="4">
        <v>1</v>
      </c>
      <c r="J1282" s="4">
        <v>1</v>
      </c>
      <c r="K1282" s="4" t="s">
        <v>2854</v>
      </c>
      <c r="L1282" s="4" t="s">
        <v>2869</v>
      </c>
      <c r="M1282" s="4" t="s">
        <v>41</v>
      </c>
      <c r="N1282" s="4">
        <v>0</v>
      </c>
      <c r="O1282" s="4">
        <v>800.46248000000003</v>
      </c>
      <c r="P1282" s="4" t="s">
        <v>30</v>
      </c>
      <c r="Q1282" s="4" t="s">
        <v>30</v>
      </c>
      <c r="R1282" s="4">
        <v>1.245E-3</v>
      </c>
      <c r="S1282" s="4">
        <v>2.681E-2</v>
      </c>
      <c r="T1282" s="4">
        <v>1.1499999999999999</v>
      </c>
    </row>
    <row r="1283" spans="1:30" x14ac:dyDescent="0.2">
      <c r="A1283" s="3" t="s">
        <v>30</v>
      </c>
      <c r="B1283" s="3" t="s">
        <v>31</v>
      </c>
      <c r="C1283" s="3" t="s">
        <v>2870</v>
      </c>
      <c r="D1283" s="3" t="s">
        <v>2871</v>
      </c>
      <c r="E1283" s="3">
        <v>0</v>
      </c>
      <c r="F1283" s="3">
        <v>10.648</v>
      </c>
      <c r="G1283" s="3">
        <v>19</v>
      </c>
      <c r="H1283" s="3">
        <v>4</v>
      </c>
      <c r="I1283" s="3">
        <v>4</v>
      </c>
      <c r="J1283" s="3">
        <v>5</v>
      </c>
      <c r="K1283" s="3">
        <v>4</v>
      </c>
      <c r="L1283" s="3">
        <v>269</v>
      </c>
      <c r="M1283" s="3">
        <v>30.1</v>
      </c>
      <c r="N1283" s="3">
        <v>9.32</v>
      </c>
      <c r="O1283" s="3">
        <v>3.87</v>
      </c>
      <c r="P1283" s="3">
        <v>4</v>
      </c>
      <c r="Q1283" s="3" t="s">
        <v>2872</v>
      </c>
      <c r="R1283" s="3" t="s">
        <v>1423</v>
      </c>
      <c r="S1283" s="3" t="s">
        <v>1766</v>
      </c>
      <c r="T1283" s="3" t="s">
        <v>2873</v>
      </c>
      <c r="U1283" s="3" t="s">
        <v>2874</v>
      </c>
      <c r="V1283" s="3" t="s">
        <v>2870</v>
      </c>
      <c r="W1283" s="3" t="s">
        <v>2875</v>
      </c>
      <c r="X1283" s="3" t="s">
        <v>2876</v>
      </c>
      <c r="Y1283" s="3" t="s">
        <v>41</v>
      </c>
      <c r="Z1283" s="3" t="s">
        <v>41</v>
      </c>
      <c r="AA1283" s="3">
        <v>0</v>
      </c>
      <c r="AB1283" s="3" t="s">
        <v>30</v>
      </c>
      <c r="AC1283" s="3">
        <v>1</v>
      </c>
      <c r="AD1283" s="3" t="s">
        <v>41</v>
      </c>
    </row>
    <row r="1284" spans="1:30" hidden="1" outlineLevel="1" collapsed="1" x14ac:dyDescent="0.2">
      <c r="A1284" t="s">
        <v>41</v>
      </c>
      <c r="B1284" s="2" t="s">
        <v>43</v>
      </c>
      <c r="C1284" s="2" t="s">
        <v>44</v>
      </c>
      <c r="D1284" s="2" t="s">
        <v>29</v>
      </c>
      <c r="E1284" s="2" t="s">
        <v>45</v>
      </c>
      <c r="F1284" s="2" t="s">
        <v>46</v>
      </c>
      <c r="G1284" s="2" t="s">
        <v>28</v>
      </c>
      <c r="H1284" s="2" t="s">
        <v>47</v>
      </c>
      <c r="I1284" s="2" t="s">
        <v>8</v>
      </c>
      <c r="J1284" s="2" t="s">
        <v>9</v>
      </c>
      <c r="K1284" s="2" t="s">
        <v>48</v>
      </c>
      <c r="L1284" s="2" t="s">
        <v>49</v>
      </c>
      <c r="M1284" s="2" t="s">
        <v>50</v>
      </c>
      <c r="N1284" s="2" t="s">
        <v>51</v>
      </c>
      <c r="O1284" s="2" t="s">
        <v>52</v>
      </c>
      <c r="P1284" s="2" t="s">
        <v>27</v>
      </c>
      <c r="Q1284" s="2" t="s">
        <v>53</v>
      </c>
      <c r="R1284" s="2" t="s">
        <v>54</v>
      </c>
      <c r="S1284" s="2" t="s">
        <v>55</v>
      </c>
      <c r="T1284" s="2" t="s">
        <v>56</v>
      </c>
    </row>
    <row r="1285" spans="1:30" hidden="1" outlineLevel="1" collapsed="1" x14ac:dyDescent="0.2">
      <c r="A1285" t="s">
        <v>41</v>
      </c>
      <c r="B1285" s="4" t="s">
        <v>30</v>
      </c>
      <c r="C1285" s="4" t="s">
        <v>2877</v>
      </c>
      <c r="D1285" s="4" t="s">
        <v>41</v>
      </c>
      <c r="E1285" s="4">
        <v>2.3465199999999999E-3</v>
      </c>
      <c r="F1285" s="4">
        <v>9.4156000000000003E-4</v>
      </c>
      <c r="G1285" s="4">
        <v>1</v>
      </c>
      <c r="H1285" s="4">
        <v>1</v>
      </c>
      <c r="I1285" s="4">
        <v>1</v>
      </c>
      <c r="J1285" s="4">
        <v>1</v>
      </c>
      <c r="K1285" s="4" t="s">
        <v>2870</v>
      </c>
      <c r="L1285" s="4" t="s">
        <v>2878</v>
      </c>
      <c r="M1285" s="4" t="s">
        <v>41</v>
      </c>
      <c r="N1285" s="4">
        <v>0</v>
      </c>
      <c r="O1285" s="4">
        <v>943.52071999999998</v>
      </c>
      <c r="P1285" s="4" t="s">
        <v>30</v>
      </c>
      <c r="Q1285" s="4" t="s">
        <v>30</v>
      </c>
      <c r="R1285" s="4">
        <v>7.6860000000000003E-4</v>
      </c>
      <c r="S1285" s="4">
        <v>1.209E-3</v>
      </c>
      <c r="T1285" s="4">
        <v>2.19</v>
      </c>
    </row>
    <row r="1286" spans="1:30" hidden="1" outlineLevel="1" collapsed="1" x14ac:dyDescent="0.2">
      <c r="A1286" t="s">
        <v>41</v>
      </c>
      <c r="B1286" s="4" t="s">
        <v>30</v>
      </c>
      <c r="C1286" s="4" t="s">
        <v>2879</v>
      </c>
      <c r="D1286" s="4" t="s">
        <v>41</v>
      </c>
      <c r="E1286" s="4">
        <v>4.91616E-2</v>
      </c>
      <c r="F1286" s="4">
        <v>2.21053E-3</v>
      </c>
      <c r="G1286" s="4">
        <v>1</v>
      </c>
      <c r="H1286" s="4">
        <v>1</v>
      </c>
      <c r="I1286" s="4">
        <v>1</v>
      </c>
      <c r="J1286" s="4">
        <v>1</v>
      </c>
      <c r="K1286" s="4" t="s">
        <v>2870</v>
      </c>
      <c r="L1286" s="4" t="s">
        <v>2880</v>
      </c>
      <c r="M1286" s="4" t="s">
        <v>41</v>
      </c>
      <c r="N1286" s="4">
        <v>1</v>
      </c>
      <c r="O1286" s="4">
        <v>1982.88724</v>
      </c>
      <c r="P1286" s="4" t="s">
        <v>30</v>
      </c>
      <c r="Q1286" s="4" t="s">
        <v>30</v>
      </c>
      <c r="R1286" s="4">
        <v>1.714E-3</v>
      </c>
      <c r="S1286" s="4">
        <v>3.3169999999999998E-2</v>
      </c>
      <c r="T1286" s="4">
        <v>1.55</v>
      </c>
    </row>
    <row r="1287" spans="1:30" hidden="1" outlineLevel="1" collapsed="1" x14ac:dyDescent="0.2">
      <c r="A1287" t="s">
        <v>41</v>
      </c>
      <c r="B1287" s="4" t="s">
        <v>30</v>
      </c>
      <c r="C1287" s="4" t="s">
        <v>2881</v>
      </c>
      <c r="D1287" s="4" t="s">
        <v>41</v>
      </c>
      <c r="E1287" s="4">
        <v>5.1317400000000001E-3</v>
      </c>
      <c r="F1287" s="4">
        <v>9.4156000000000003E-4</v>
      </c>
      <c r="G1287" s="4">
        <v>1</v>
      </c>
      <c r="H1287" s="4">
        <v>1</v>
      </c>
      <c r="I1287" s="4">
        <v>1</v>
      </c>
      <c r="J1287" s="4">
        <v>1</v>
      </c>
      <c r="K1287" s="4" t="s">
        <v>2870</v>
      </c>
      <c r="L1287" s="4" t="s">
        <v>2882</v>
      </c>
      <c r="M1287" s="4" t="s">
        <v>41</v>
      </c>
      <c r="N1287" s="4">
        <v>1</v>
      </c>
      <c r="O1287" s="4">
        <v>1332.7845400000001</v>
      </c>
      <c r="P1287" s="4" t="s">
        <v>30</v>
      </c>
      <c r="Q1287" s="4" t="s">
        <v>30</v>
      </c>
      <c r="R1287" s="4">
        <v>7.6860000000000003E-4</v>
      </c>
      <c r="S1287" s="4">
        <v>2.8319999999999999E-3</v>
      </c>
      <c r="T1287" s="4">
        <v>1.37</v>
      </c>
    </row>
    <row r="1288" spans="1:30" hidden="1" outlineLevel="1" collapsed="1" x14ac:dyDescent="0.2">
      <c r="A1288" t="s">
        <v>41</v>
      </c>
      <c r="B1288" s="4" t="s">
        <v>30</v>
      </c>
      <c r="C1288" s="4" t="s">
        <v>2883</v>
      </c>
      <c r="D1288" s="4" t="s">
        <v>41</v>
      </c>
      <c r="E1288" s="4">
        <v>1.14468E-2</v>
      </c>
      <c r="F1288" s="4">
        <v>9.4156000000000003E-4</v>
      </c>
      <c r="G1288" s="4">
        <v>1</v>
      </c>
      <c r="H1288" s="4">
        <v>1</v>
      </c>
      <c r="I1288" s="4">
        <v>1</v>
      </c>
      <c r="J1288" s="4">
        <v>2</v>
      </c>
      <c r="K1288" s="4" t="s">
        <v>2870</v>
      </c>
      <c r="L1288" s="4" t="s">
        <v>2884</v>
      </c>
      <c r="M1288" s="4" t="s">
        <v>41</v>
      </c>
      <c r="N1288" s="4">
        <v>1</v>
      </c>
      <c r="O1288" s="4">
        <v>1394.7889600000001</v>
      </c>
      <c r="P1288" s="4" t="s">
        <v>30</v>
      </c>
      <c r="Q1288" s="4" t="s">
        <v>30</v>
      </c>
      <c r="R1288" s="4">
        <v>7.6860000000000003E-4</v>
      </c>
      <c r="S1288" s="4">
        <v>6.7799999999999996E-3</v>
      </c>
      <c r="T1288" s="4">
        <v>1.56</v>
      </c>
    </row>
    <row r="1289" spans="1:30" x14ac:dyDescent="0.2">
      <c r="A1289" s="3" t="s">
        <v>30</v>
      </c>
      <c r="B1289" s="3" t="s">
        <v>31</v>
      </c>
      <c r="C1289" s="3" t="s">
        <v>2885</v>
      </c>
      <c r="D1289" s="3" t="s">
        <v>2886</v>
      </c>
      <c r="E1289" s="3">
        <v>0</v>
      </c>
      <c r="F1289" s="3">
        <v>10.558999999999999</v>
      </c>
      <c r="G1289" s="3">
        <v>7</v>
      </c>
      <c r="H1289" s="3">
        <v>5</v>
      </c>
      <c r="I1289" s="3">
        <v>5</v>
      </c>
      <c r="J1289" s="3">
        <v>5</v>
      </c>
      <c r="K1289" s="3">
        <v>5</v>
      </c>
      <c r="L1289" s="3">
        <v>504</v>
      </c>
      <c r="M1289" s="3">
        <v>56.8</v>
      </c>
      <c r="N1289" s="3">
        <v>8.9</v>
      </c>
      <c r="O1289" s="3">
        <v>2.92</v>
      </c>
      <c r="P1289" s="3">
        <v>5</v>
      </c>
      <c r="Q1289" s="3" t="s">
        <v>2887</v>
      </c>
      <c r="R1289" s="3" t="s">
        <v>35</v>
      </c>
      <c r="S1289" s="3" t="s">
        <v>1766</v>
      </c>
      <c r="T1289" s="3" t="s">
        <v>2888</v>
      </c>
      <c r="U1289" s="3" t="s">
        <v>2889</v>
      </c>
      <c r="V1289" s="3" t="s">
        <v>2885</v>
      </c>
      <c r="W1289" s="3" t="s">
        <v>2890</v>
      </c>
      <c r="X1289" s="3" t="s">
        <v>2891</v>
      </c>
      <c r="Y1289" s="3" t="s">
        <v>1771</v>
      </c>
      <c r="Z1289" s="3" t="s">
        <v>41</v>
      </c>
      <c r="AA1289" s="3">
        <v>1</v>
      </c>
      <c r="AB1289" s="3" t="s">
        <v>30</v>
      </c>
      <c r="AC1289" s="3">
        <v>1</v>
      </c>
      <c r="AD1289" s="3" t="s">
        <v>41</v>
      </c>
    </row>
    <row r="1290" spans="1:30" hidden="1" outlineLevel="1" collapsed="1" x14ac:dyDescent="0.2">
      <c r="A1290" t="s">
        <v>41</v>
      </c>
      <c r="B1290" s="2" t="s">
        <v>43</v>
      </c>
      <c r="C1290" s="2" t="s">
        <v>44</v>
      </c>
      <c r="D1290" s="2" t="s">
        <v>29</v>
      </c>
      <c r="E1290" s="2" t="s">
        <v>45</v>
      </c>
      <c r="F1290" s="2" t="s">
        <v>46</v>
      </c>
      <c r="G1290" s="2" t="s">
        <v>28</v>
      </c>
      <c r="H1290" s="2" t="s">
        <v>47</v>
      </c>
      <c r="I1290" s="2" t="s">
        <v>8</v>
      </c>
      <c r="J1290" s="2" t="s">
        <v>9</v>
      </c>
      <c r="K1290" s="2" t="s">
        <v>48</v>
      </c>
      <c r="L1290" s="2" t="s">
        <v>49</v>
      </c>
      <c r="M1290" s="2" t="s">
        <v>50</v>
      </c>
      <c r="N1290" s="2" t="s">
        <v>51</v>
      </c>
      <c r="O1290" s="2" t="s">
        <v>52</v>
      </c>
      <c r="P1290" s="2" t="s">
        <v>27</v>
      </c>
      <c r="Q1290" s="2" t="s">
        <v>53</v>
      </c>
      <c r="R1290" s="2" t="s">
        <v>54</v>
      </c>
      <c r="S1290" s="2" t="s">
        <v>55</v>
      </c>
      <c r="T1290" s="2" t="s">
        <v>56</v>
      </c>
    </row>
    <row r="1291" spans="1:30" hidden="1" outlineLevel="1" collapsed="1" x14ac:dyDescent="0.2">
      <c r="A1291" t="s">
        <v>41</v>
      </c>
      <c r="B1291" s="4" t="s">
        <v>30</v>
      </c>
      <c r="C1291" s="4" t="s">
        <v>2892</v>
      </c>
      <c r="D1291" s="4" t="s">
        <v>41</v>
      </c>
      <c r="E1291" s="4">
        <v>0.10351399999999999</v>
      </c>
      <c r="F1291" s="4">
        <v>9.1506199999999999E-3</v>
      </c>
      <c r="G1291" s="4">
        <v>1</v>
      </c>
      <c r="H1291" s="4">
        <v>1</v>
      </c>
      <c r="I1291" s="4">
        <v>1</v>
      </c>
      <c r="J1291" s="4">
        <v>1</v>
      </c>
      <c r="K1291" s="4" t="s">
        <v>2885</v>
      </c>
      <c r="L1291" s="4" t="s">
        <v>2893</v>
      </c>
      <c r="M1291" s="4" t="s">
        <v>41</v>
      </c>
      <c r="N1291" s="4">
        <v>0</v>
      </c>
      <c r="O1291" s="4">
        <v>996.60880999999995</v>
      </c>
      <c r="P1291" s="4" t="s">
        <v>30</v>
      </c>
      <c r="Q1291" s="4" t="s">
        <v>30</v>
      </c>
      <c r="R1291" s="4">
        <v>6.7429999999999999E-3</v>
      </c>
      <c r="S1291" s="4">
        <v>7.467E-2</v>
      </c>
      <c r="T1291" s="4">
        <v>1.1299999999999999</v>
      </c>
    </row>
    <row r="1292" spans="1:30" hidden="1" outlineLevel="1" collapsed="1" x14ac:dyDescent="0.2">
      <c r="A1292" t="s">
        <v>41</v>
      </c>
      <c r="B1292" s="4" t="s">
        <v>30</v>
      </c>
      <c r="C1292" s="4" t="s">
        <v>2894</v>
      </c>
      <c r="D1292" s="4" t="s">
        <v>41</v>
      </c>
      <c r="E1292" s="4">
        <v>3.0949200000000002E-4</v>
      </c>
      <c r="F1292" s="4">
        <v>9.4156000000000003E-4</v>
      </c>
      <c r="G1292" s="4">
        <v>1</v>
      </c>
      <c r="H1292" s="4">
        <v>1</v>
      </c>
      <c r="I1292" s="4">
        <v>1</v>
      </c>
      <c r="J1292" s="4">
        <v>1</v>
      </c>
      <c r="K1292" s="4" t="s">
        <v>2885</v>
      </c>
      <c r="L1292" s="4" t="s">
        <v>2895</v>
      </c>
      <c r="M1292" s="4" t="s">
        <v>41</v>
      </c>
      <c r="N1292" s="4">
        <v>1</v>
      </c>
      <c r="O1292" s="4">
        <v>1473.7431300000001</v>
      </c>
      <c r="P1292" s="4" t="s">
        <v>30</v>
      </c>
      <c r="Q1292" s="4" t="s">
        <v>30</v>
      </c>
      <c r="R1292" s="4">
        <v>7.6860000000000003E-4</v>
      </c>
      <c r="S1292" s="4">
        <v>1.3410000000000001E-4</v>
      </c>
      <c r="T1292" s="4">
        <v>2.92</v>
      </c>
    </row>
    <row r="1293" spans="1:30" hidden="1" outlineLevel="1" collapsed="1" x14ac:dyDescent="0.2">
      <c r="A1293" t="s">
        <v>41</v>
      </c>
      <c r="B1293" s="4" t="s">
        <v>30</v>
      </c>
      <c r="C1293" s="4" t="s">
        <v>2896</v>
      </c>
      <c r="D1293" s="4" t="s">
        <v>41</v>
      </c>
      <c r="E1293" s="4">
        <v>1.76165E-2</v>
      </c>
      <c r="F1293" s="4">
        <v>9.4156000000000003E-4</v>
      </c>
      <c r="G1293" s="4">
        <v>1</v>
      </c>
      <c r="H1293" s="4">
        <v>1</v>
      </c>
      <c r="I1293" s="4">
        <v>1</v>
      </c>
      <c r="J1293" s="4">
        <v>1</v>
      </c>
      <c r="K1293" s="4" t="s">
        <v>2885</v>
      </c>
      <c r="L1293" s="4" t="s">
        <v>2897</v>
      </c>
      <c r="M1293" s="4" t="s">
        <v>41</v>
      </c>
      <c r="N1293" s="4">
        <v>2</v>
      </c>
      <c r="O1293" s="4">
        <v>1904.9447399999999</v>
      </c>
      <c r="P1293" s="4" t="s">
        <v>30</v>
      </c>
      <c r="Q1293" s="4" t="s">
        <v>30</v>
      </c>
      <c r="R1293" s="4">
        <v>7.6860000000000003E-4</v>
      </c>
      <c r="S1293" s="4">
        <v>1.0789999999999999E-2</v>
      </c>
      <c r="T1293" s="4">
        <v>2.1800000000000002</v>
      </c>
    </row>
    <row r="1294" spans="1:30" hidden="1" outlineLevel="1" collapsed="1" x14ac:dyDescent="0.2">
      <c r="A1294" t="s">
        <v>41</v>
      </c>
      <c r="B1294" s="4" t="s">
        <v>30</v>
      </c>
      <c r="C1294" s="4" t="s">
        <v>2898</v>
      </c>
      <c r="D1294" s="4" t="s">
        <v>41</v>
      </c>
      <c r="E1294" s="4">
        <v>1.8479700000000002E-2</v>
      </c>
      <c r="F1294" s="4">
        <v>9.4156000000000003E-4</v>
      </c>
      <c r="G1294" s="4">
        <v>1</v>
      </c>
      <c r="H1294" s="4">
        <v>1</v>
      </c>
      <c r="I1294" s="4">
        <v>1</v>
      </c>
      <c r="J1294" s="4">
        <v>1</v>
      </c>
      <c r="K1294" s="4" t="s">
        <v>2885</v>
      </c>
      <c r="L1294" s="4" t="s">
        <v>2899</v>
      </c>
      <c r="M1294" s="4" t="s">
        <v>41</v>
      </c>
      <c r="N1294" s="4">
        <v>0</v>
      </c>
      <c r="O1294" s="4">
        <v>1031.51161</v>
      </c>
      <c r="P1294" s="4" t="s">
        <v>30</v>
      </c>
      <c r="Q1294" s="4" t="s">
        <v>30</v>
      </c>
      <c r="R1294" s="4">
        <v>7.6860000000000003E-4</v>
      </c>
      <c r="S1294" s="4">
        <v>1.1390000000000001E-2</v>
      </c>
      <c r="T1294" s="4">
        <v>1.1100000000000001</v>
      </c>
    </row>
    <row r="1295" spans="1:30" hidden="1" outlineLevel="1" collapsed="1" x14ac:dyDescent="0.2">
      <c r="A1295" t="s">
        <v>41</v>
      </c>
      <c r="B1295" s="4" t="s">
        <v>30</v>
      </c>
      <c r="C1295" s="4" t="s">
        <v>2900</v>
      </c>
      <c r="D1295" s="4" t="s">
        <v>41</v>
      </c>
      <c r="E1295" s="4">
        <v>3.4350499999999999E-2</v>
      </c>
      <c r="F1295" s="4">
        <v>1.57544E-3</v>
      </c>
      <c r="G1295" s="4">
        <v>1</v>
      </c>
      <c r="H1295" s="4">
        <v>1</v>
      </c>
      <c r="I1295" s="4">
        <v>1</v>
      </c>
      <c r="J1295" s="4">
        <v>1</v>
      </c>
      <c r="K1295" s="4" t="s">
        <v>2885</v>
      </c>
      <c r="L1295" s="4" t="s">
        <v>2901</v>
      </c>
      <c r="M1295" s="4" t="s">
        <v>41</v>
      </c>
      <c r="N1295" s="4">
        <v>1</v>
      </c>
      <c r="O1295" s="4">
        <v>1258.67499</v>
      </c>
      <c r="P1295" s="4" t="s">
        <v>30</v>
      </c>
      <c r="Q1295" s="4" t="s">
        <v>30</v>
      </c>
      <c r="R1295" s="4">
        <v>1.245E-3</v>
      </c>
      <c r="S1295" s="4">
        <v>2.2419999999999999E-2</v>
      </c>
      <c r="T1295" s="4">
        <v>1.82</v>
      </c>
    </row>
    <row r="1296" spans="1:30" x14ac:dyDescent="0.2">
      <c r="A1296" s="3" t="s">
        <v>30</v>
      </c>
      <c r="B1296" s="3" t="s">
        <v>31</v>
      </c>
      <c r="C1296" s="3" t="s">
        <v>2902</v>
      </c>
      <c r="D1296" s="3" t="s">
        <v>2903</v>
      </c>
      <c r="E1296" s="3">
        <v>0</v>
      </c>
      <c r="F1296" s="3">
        <v>10.194000000000001</v>
      </c>
      <c r="G1296" s="3">
        <v>17</v>
      </c>
      <c r="H1296" s="3">
        <v>5</v>
      </c>
      <c r="I1296" s="3">
        <v>5</v>
      </c>
      <c r="J1296" s="3">
        <v>5</v>
      </c>
      <c r="K1296" s="3">
        <v>5</v>
      </c>
      <c r="L1296" s="3">
        <v>366</v>
      </c>
      <c r="M1296" s="3">
        <v>42.4</v>
      </c>
      <c r="N1296" s="3">
        <v>7.58</v>
      </c>
      <c r="O1296" s="3">
        <v>7.39</v>
      </c>
      <c r="P1296" s="3">
        <v>5</v>
      </c>
      <c r="Q1296" s="3" t="s">
        <v>1377</v>
      </c>
      <c r="R1296" s="3" t="s">
        <v>453</v>
      </c>
      <c r="S1296" s="3" t="s">
        <v>36</v>
      </c>
      <c r="T1296" s="3" t="s">
        <v>2904</v>
      </c>
      <c r="U1296" s="3" t="s">
        <v>2905</v>
      </c>
      <c r="V1296" s="3" t="s">
        <v>2902</v>
      </c>
      <c r="W1296" s="3" t="s">
        <v>2906</v>
      </c>
      <c r="X1296" s="3" t="s">
        <v>2907</v>
      </c>
      <c r="Y1296" s="3" t="s">
        <v>41</v>
      </c>
      <c r="Z1296" s="3" t="s">
        <v>41</v>
      </c>
      <c r="AA1296" s="3">
        <v>0</v>
      </c>
      <c r="AB1296" s="3" t="s">
        <v>30</v>
      </c>
      <c r="AC1296" s="3">
        <v>1</v>
      </c>
      <c r="AD1296" s="3" t="s">
        <v>41</v>
      </c>
    </row>
    <row r="1297" spans="1:30" hidden="1" outlineLevel="1" collapsed="1" x14ac:dyDescent="0.2">
      <c r="A1297" t="s">
        <v>41</v>
      </c>
      <c r="B1297" s="2" t="s">
        <v>43</v>
      </c>
      <c r="C1297" s="2" t="s">
        <v>44</v>
      </c>
      <c r="D1297" s="2" t="s">
        <v>29</v>
      </c>
      <c r="E1297" s="2" t="s">
        <v>45</v>
      </c>
      <c r="F1297" s="2" t="s">
        <v>46</v>
      </c>
      <c r="G1297" s="2" t="s">
        <v>28</v>
      </c>
      <c r="H1297" s="2" t="s">
        <v>47</v>
      </c>
      <c r="I1297" s="2" t="s">
        <v>8</v>
      </c>
      <c r="J1297" s="2" t="s">
        <v>9</v>
      </c>
      <c r="K1297" s="2" t="s">
        <v>48</v>
      </c>
      <c r="L1297" s="2" t="s">
        <v>49</v>
      </c>
      <c r="M1297" s="2" t="s">
        <v>50</v>
      </c>
      <c r="N1297" s="2" t="s">
        <v>51</v>
      </c>
      <c r="O1297" s="2" t="s">
        <v>52</v>
      </c>
      <c r="P1297" s="2" t="s">
        <v>27</v>
      </c>
      <c r="Q1297" s="2" t="s">
        <v>53</v>
      </c>
      <c r="R1297" s="2" t="s">
        <v>54</v>
      </c>
      <c r="S1297" s="2" t="s">
        <v>55</v>
      </c>
      <c r="T1297" s="2" t="s">
        <v>56</v>
      </c>
    </row>
    <row r="1298" spans="1:30" hidden="1" outlineLevel="1" collapsed="1" x14ac:dyDescent="0.2">
      <c r="A1298" t="s">
        <v>41</v>
      </c>
      <c r="B1298" s="4" t="s">
        <v>30</v>
      </c>
      <c r="C1298" s="4" t="s">
        <v>2908</v>
      </c>
      <c r="D1298" s="4" t="s">
        <v>41</v>
      </c>
      <c r="E1298" s="4">
        <v>7.5872200000000004E-3</v>
      </c>
      <c r="F1298" s="4">
        <v>9.4156000000000003E-4</v>
      </c>
      <c r="G1298" s="4">
        <v>1</v>
      </c>
      <c r="H1298" s="4">
        <v>1</v>
      </c>
      <c r="I1298" s="4">
        <v>1</v>
      </c>
      <c r="J1298" s="4">
        <v>1</v>
      </c>
      <c r="K1298" s="4" t="s">
        <v>2902</v>
      </c>
      <c r="L1298" s="4" t="s">
        <v>2909</v>
      </c>
      <c r="M1298" s="4" t="s">
        <v>41</v>
      </c>
      <c r="N1298" s="4">
        <v>1</v>
      </c>
      <c r="O1298" s="4">
        <v>1360.70668</v>
      </c>
      <c r="P1298" s="4" t="s">
        <v>30</v>
      </c>
      <c r="Q1298" s="4" t="s">
        <v>30</v>
      </c>
      <c r="R1298" s="4">
        <v>7.6860000000000003E-4</v>
      </c>
      <c r="S1298" s="4">
        <v>4.326E-3</v>
      </c>
      <c r="T1298" s="4">
        <v>1.65</v>
      </c>
    </row>
    <row r="1299" spans="1:30" hidden="1" outlineLevel="1" collapsed="1" x14ac:dyDescent="0.2">
      <c r="A1299" t="s">
        <v>41</v>
      </c>
      <c r="B1299" s="4" t="s">
        <v>30</v>
      </c>
      <c r="C1299" s="4" t="s">
        <v>2910</v>
      </c>
      <c r="D1299" s="4" t="s">
        <v>41</v>
      </c>
      <c r="E1299" s="4">
        <v>6.3916499999999996E-3</v>
      </c>
      <c r="F1299" s="4">
        <v>9.4156000000000003E-4</v>
      </c>
      <c r="G1299" s="4">
        <v>1</v>
      </c>
      <c r="H1299" s="4">
        <v>1</v>
      </c>
      <c r="I1299" s="4">
        <v>1</v>
      </c>
      <c r="J1299" s="4">
        <v>1</v>
      </c>
      <c r="K1299" s="4" t="s">
        <v>2902</v>
      </c>
      <c r="L1299" s="4" t="s">
        <v>2911</v>
      </c>
      <c r="M1299" s="4" t="s">
        <v>41</v>
      </c>
      <c r="N1299" s="4">
        <v>1</v>
      </c>
      <c r="O1299" s="4">
        <v>1936.93993</v>
      </c>
      <c r="P1299" s="4" t="s">
        <v>30</v>
      </c>
      <c r="Q1299" s="4" t="s">
        <v>30</v>
      </c>
      <c r="R1299" s="4">
        <v>7.6860000000000003E-4</v>
      </c>
      <c r="S1299" s="4">
        <v>3.5999999999999999E-3</v>
      </c>
      <c r="T1299" s="4">
        <v>2.71</v>
      </c>
    </row>
    <row r="1300" spans="1:30" hidden="1" outlineLevel="1" collapsed="1" x14ac:dyDescent="0.2">
      <c r="A1300" t="s">
        <v>41</v>
      </c>
      <c r="B1300" s="4" t="s">
        <v>30</v>
      </c>
      <c r="C1300" s="4" t="s">
        <v>2912</v>
      </c>
      <c r="D1300" s="4" t="s">
        <v>41</v>
      </c>
      <c r="E1300" s="4">
        <v>1.03289E-2</v>
      </c>
      <c r="F1300" s="4">
        <v>9.4156000000000003E-4</v>
      </c>
      <c r="G1300" s="4">
        <v>1</v>
      </c>
      <c r="H1300" s="4">
        <v>1</v>
      </c>
      <c r="I1300" s="4">
        <v>1</v>
      </c>
      <c r="J1300" s="4">
        <v>1</v>
      </c>
      <c r="K1300" s="4" t="s">
        <v>2902</v>
      </c>
      <c r="L1300" s="4" t="s">
        <v>2913</v>
      </c>
      <c r="M1300" s="4" t="s">
        <v>41</v>
      </c>
      <c r="N1300" s="4">
        <v>0</v>
      </c>
      <c r="O1300" s="4">
        <v>1356.7018700000001</v>
      </c>
      <c r="P1300" s="4" t="s">
        <v>30</v>
      </c>
      <c r="Q1300" s="4" t="s">
        <v>30</v>
      </c>
      <c r="R1300" s="4">
        <v>7.6860000000000003E-4</v>
      </c>
      <c r="S1300" s="4">
        <v>6.0499999999999998E-3</v>
      </c>
      <c r="T1300" s="4">
        <v>2.09</v>
      </c>
    </row>
    <row r="1301" spans="1:30" hidden="1" outlineLevel="1" collapsed="1" x14ac:dyDescent="0.2">
      <c r="A1301" t="s">
        <v>41</v>
      </c>
      <c r="B1301" s="4" t="s">
        <v>30</v>
      </c>
      <c r="C1301" s="4" t="s">
        <v>2914</v>
      </c>
      <c r="D1301" s="4" t="s">
        <v>41</v>
      </c>
      <c r="E1301" s="4">
        <v>2.31489E-2</v>
      </c>
      <c r="F1301" s="4">
        <v>9.4156000000000003E-4</v>
      </c>
      <c r="G1301" s="4">
        <v>1</v>
      </c>
      <c r="H1301" s="4">
        <v>1</v>
      </c>
      <c r="I1301" s="4">
        <v>1</v>
      </c>
      <c r="J1301" s="4">
        <v>1</v>
      </c>
      <c r="K1301" s="4" t="s">
        <v>2902</v>
      </c>
      <c r="L1301" s="4" t="s">
        <v>2915</v>
      </c>
      <c r="M1301" s="4" t="s">
        <v>41</v>
      </c>
      <c r="N1301" s="4">
        <v>1</v>
      </c>
      <c r="O1301" s="4">
        <v>1469.78594</v>
      </c>
      <c r="P1301" s="4" t="s">
        <v>30</v>
      </c>
      <c r="Q1301" s="4" t="s">
        <v>30</v>
      </c>
      <c r="R1301" s="4">
        <v>7.6860000000000003E-4</v>
      </c>
      <c r="S1301" s="4">
        <v>1.4590000000000001E-2</v>
      </c>
      <c r="T1301" s="4">
        <v>1.89</v>
      </c>
    </row>
    <row r="1302" spans="1:30" hidden="1" outlineLevel="1" collapsed="1" x14ac:dyDescent="0.2">
      <c r="A1302" t="s">
        <v>41</v>
      </c>
      <c r="B1302" s="4" t="s">
        <v>30</v>
      </c>
      <c r="C1302" s="4" t="s">
        <v>2916</v>
      </c>
      <c r="D1302" s="4" t="s">
        <v>41</v>
      </c>
      <c r="E1302" s="4">
        <v>6.7380300000000004E-2</v>
      </c>
      <c r="F1302" s="4">
        <v>4.6067699999999996E-3</v>
      </c>
      <c r="G1302" s="4">
        <v>1</v>
      </c>
      <c r="H1302" s="4">
        <v>1</v>
      </c>
      <c r="I1302" s="4">
        <v>1</v>
      </c>
      <c r="J1302" s="4">
        <v>1</v>
      </c>
      <c r="K1302" s="4" t="s">
        <v>2902</v>
      </c>
      <c r="L1302" s="4" t="s">
        <v>2917</v>
      </c>
      <c r="M1302" s="4" t="s">
        <v>41</v>
      </c>
      <c r="N1302" s="4">
        <v>0</v>
      </c>
      <c r="O1302" s="4">
        <v>2429.2612100000001</v>
      </c>
      <c r="P1302" s="4" t="s">
        <v>30</v>
      </c>
      <c r="Q1302" s="4" t="s">
        <v>30</v>
      </c>
      <c r="R1302" s="4">
        <v>3.026E-3</v>
      </c>
      <c r="S1302" s="4">
        <v>4.6580000000000003E-2</v>
      </c>
      <c r="T1302" s="4">
        <v>2.59</v>
      </c>
    </row>
    <row r="1303" spans="1:30" x14ac:dyDescent="0.2">
      <c r="A1303" s="3" t="s">
        <v>30</v>
      </c>
      <c r="B1303" s="3" t="s">
        <v>31</v>
      </c>
      <c r="C1303" s="3" t="s">
        <v>2918</v>
      </c>
      <c r="D1303" s="3" t="s">
        <v>2919</v>
      </c>
      <c r="E1303" s="3">
        <v>0</v>
      </c>
      <c r="F1303" s="3">
        <v>10.191000000000001</v>
      </c>
      <c r="G1303" s="3">
        <v>12</v>
      </c>
      <c r="H1303" s="3">
        <v>5</v>
      </c>
      <c r="I1303" s="3">
        <v>5</v>
      </c>
      <c r="J1303" s="3">
        <v>5</v>
      </c>
      <c r="K1303" s="3">
        <v>5</v>
      </c>
      <c r="L1303" s="3">
        <v>552</v>
      </c>
      <c r="M1303" s="3">
        <v>62.8</v>
      </c>
      <c r="N1303" s="3">
        <v>5.5</v>
      </c>
      <c r="O1303" s="3">
        <v>4.45</v>
      </c>
      <c r="P1303" s="3">
        <v>5</v>
      </c>
      <c r="Q1303" s="3" t="s">
        <v>1480</v>
      </c>
      <c r="R1303" s="3" t="s">
        <v>2011</v>
      </c>
      <c r="S1303" s="3" t="s">
        <v>2920</v>
      </c>
      <c r="T1303" s="3" t="s">
        <v>2921</v>
      </c>
      <c r="U1303" s="3" t="s">
        <v>2922</v>
      </c>
      <c r="V1303" s="3" t="s">
        <v>2918</v>
      </c>
      <c r="W1303" s="3" t="s">
        <v>2923</v>
      </c>
      <c r="X1303" s="3" t="s">
        <v>2924</v>
      </c>
      <c r="Y1303" s="3" t="s">
        <v>41</v>
      </c>
      <c r="Z1303" s="3" t="s">
        <v>41</v>
      </c>
      <c r="AA1303" s="3">
        <v>0</v>
      </c>
      <c r="AB1303" s="3" t="s">
        <v>30</v>
      </c>
      <c r="AC1303" s="3">
        <v>1</v>
      </c>
      <c r="AD1303" s="3" t="s">
        <v>41</v>
      </c>
    </row>
    <row r="1304" spans="1:30" hidden="1" outlineLevel="1" collapsed="1" x14ac:dyDescent="0.2">
      <c r="A1304" t="s">
        <v>41</v>
      </c>
      <c r="B1304" s="2" t="s">
        <v>43</v>
      </c>
      <c r="C1304" s="2" t="s">
        <v>44</v>
      </c>
      <c r="D1304" s="2" t="s">
        <v>29</v>
      </c>
      <c r="E1304" s="2" t="s">
        <v>45</v>
      </c>
      <c r="F1304" s="2" t="s">
        <v>46</v>
      </c>
      <c r="G1304" s="2" t="s">
        <v>28</v>
      </c>
      <c r="H1304" s="2" t="s">
        <v>47</v>
      </c>
      <c r="I1304" s="2" t="s">
        <v>8</v>
      </c>
      <c r="J1304" s="2" t="s">
        <v>9</v>
      </c>
      <c r="K1304" s="2" t="s">
        <v>48</v>
      </c>
      <c r="L1304" s="2" t="s">
        <v>49</v>
      </c>
      <c r="M1304" s="2" t="s">
        <v>50</v>
      </c>
      <c r="N1304" s="2" t="s">
        <v>51</v>
      </c>
      <c r="O1304" s="2" t="s">
        <v>52</v>
      </c>
      <c r="P1304" s="2" t="s">
        <v>27</v>
      </c>
      <c r="Q1304" s="2" t="s">
        <v>53</v>
      </c>
      <c r="R1304" s="2" t="s">
        <v>54</v>
      </c>
      <c r="S1304" s="2" t="s">
        <v>55</v>
      </c>
      <c r="T1304" s="2" t="s">
        <v>56</v>
      </c>
    </row>
    <row r="1305" spans="1:30" hidden="1" outlineLevel="1" collapsed="1" x14ac:dyDescent="0.2">
      <c r="A1305" t="s">
        <v>41</v>
      </c>
      <c r="B1305" s="4" t="s">
        <v>30</v>
      </c>
      <c r="C1305" s="4" t="s">
        <v>2925</v>
      </c>
      <c r="D1305" s="4" t="s">
        <v>41</v>
      </c>
      <c r="E1305" s="4">
        <v>2.7261799999999999E-2</v>
      </c>
      <c r="F1305" s="4">
        <v>1.57544E-3</v>
      </c>
      <c r="G1305" s="4">
        <v>1</v>
      </c>
      <c r="H1305" s="4">
        <v>1</v>
      </c>
      <c r="I1305" s="4">
        <v>1</v>
      </c>
      <c r="J1305" s="4">
        <v>1</v>
      </c>
      <c r="K1305" s="4" t="s">
        <v>2918</v>
      </c>
      <c r="L1305" s="4" t="s">
        <v>2926</v>
      </c>
      <c r="M1305" s="4" t="s">
        <v>41</v>
      </c>
      <c r="N1305" s="4">
        <v>0</v>
      </c>
      <c r="O1305" s="4">
        <v>1133.5949499999999</v>
      </c>
      <c r="P1305" s="4" t="s">
        <v>30</v>
      </c>
      <c r="Q1305" s="4" t="s">
        <v>30</v>
      </c>
      <c r="R1305" s="4">
        <v>1.245E-3</v>
      </c>
      <c r="S1305" s="4">
        <v>1.7330000000000002E-2</v>
      </c>
      <c r="T1305" s="4">
        <v>1.59</v>
      </c>
    </row>
    <row r="1306" spans="1:30" hidden="1" outlineLevel="1" collapsed="1" x14ac:dyDescent="0.2">
      <c r="A1306" t="s">
        <v>41</v>
      </c>
      <c r="B1306" s="4" t="s">
        <v>30</v>
      </c>
      <c r="C1306" s="4" t="s">
        <v>2927</v>
      </c>
      <c r="D1306" s="4" t="s">
        <v>41</v>
      </c>
      <c r="E1306" s="4">
        <v>4.3629200000000002E-4</v>
      </c>
      <c r="F1306" s="4">
        <v>9.4156000000000003E-4</v>
      </c>
      <c r="G1306" s="4">
        <v>1</v>
      </c>
      <c r="H1306" s="4">
        <v>1</v>
      </c>
      <c r="I1306" s="4">
        <v>1</v>
      </c>
      <c r="J1306" s="4">
        <v>1</v>
      </c>
      <c r="K1306" s="4" t="s">
        <v>2918</v>
      </c>
      <c r="L1306" s="4" t="s">
        <v>2928</v>
      </c>
      <c r="M1306" s="4" t="s">
        <v>41</v>
      </c>
      <c r="N1306" s="4">
        <v>0</v>
      </c>
      <c r="O1306" s="4">
        <v>1834.8202100000001</v>
      </c>
      <c r="P1306" s="4" t="s">
        <v>30</v>
      </c>
      <c r="Q1306" s="4" t="s">
        <v>30</v>
      </c>
      <c r="R1306" s="4">
        <v>7.6860000000000003E-4</v>
      </c>
      <c r="S1306" s="4">
        <v>1.951E-4</v>
      </c>
      <c r="T1306" s="4">
        <v>1.99</v>
      </c>
    </row>
    <row r="1307" spans="1:30" hidden="1" outlineLevel="1" collapsed="1" x14ac:dyDescent="0.2">
      <c r="A1307" t="s">
        <v>41</v>
      </c>
      <c r="B1307" s="4" t="s">
        <v>30</v>
      </c>
      <c r="C1307" s="4" t="s">
        <v>2929</v>
      </c>
      <c r="D1307" s="4" t="s">
        <v>41</v>
      </c>
      <c r="E1307" s="4">
        <v>5.9739399999999998E-2</v>
      </c>
      <c r="F1307" s="4">
        <v>3.95853E-3</v>
      </c>
      <c r="G1307" s="4">
        <v>1</v>
      </c>
      <c r="H1307" s="4">
        <v>1</v>
      </c>
      <c r="I1307" s="4">
        <v>1</v>
      </c>
      <c r="J1307" s="4">
        <v>1</v>
      </c>
      <c r="K1307" s="4" t="s">
        <v>2918</v>
      </c>
      <c r="L1307" s="4" t="s">
        <v>2930</v>
      </c>
      <c r="M1307" s="4" t="s">
        <v>41</v>
      </c>
      <c r="N1307" s="4">
        <v>1</v>
      </c>
      <c r="O1307" s="4">
        <v>2125.0712800000001</v>
      </c>
      <c r="P1307" s="4" t="s">
        <v>30</v>
      </c>
      <c r="Q1307" s="4" t="s">
        <v>30</v>
      </c>
      <c r="R1307" s="4">
        <v>3.026E-3</v>
      </c>
      <c r="S1307" s="4">
        <v>4.0980000000000003E-2</v>
      </c>
      <c r="T1307" s="4">
        <v>2.46</v>
      </c>
    </row>
    <row r="1308" spans="1:30" hidden="1" outlineLevel="1" collapsed="1" x14ac:dyDescent="0.2">
      <c r="A1308" t="s">
        <v>41</v>
      </c>
      <c r="B1308" s="4" t="s">
        <v>30</v>
      </c>
      <c r="C1308" s="4" t="s">
        <v>2931</v>
      </c>
      <c r="D1308" s="4" t="s">
        <v>41</v>
      </c>
      <c r="E1308" s="4">
        <v>5.0504199999999999E-2</v>
      </c>
      <c r="F1308" s="4">
        <v>2.9190499999999999E-3</v>
      </c>
      <c r="G1308" s="4">
        <v>1</v>
      </c>
      <c r="H1308" s="4">
        <v>1</v>
      </c>
      <c r="I1308" s="4">
        <v>1</v>
      </c>
      <c r="J1308" s="4">
        <v>1</v>
      </c>
      <c r="K1308" s="4" t="s">
        <v>2918</v>
      </c>
      <c r="L1308" s="4" t="s">
        <v>2932</v>
      </c>
      <c r="M1308" s="4" t="s">
        <v>41</v>
      </c>
      <c r="N1308" s="4">
        <v>1</v>
      </c>
      <c r="O1308" s="4">
        <v>1212.67353</v>
      </c>
      <c r="P1308" s="4" t="s">
        <v>30</v>
      </c>
      <c r="Q1308" s="4" t="s">
        <v>30</v>
      </c>
      <c r="R1308" s="4">
        <v>2.251E-3</v>
      </c>
      <c r="S1308" s="4">
        <v>3.3989999999999999E-2</v>
      </c>
      <c r="T1308" s="4">
        <v>0.95</v>
      </c>
    </row>
    <row r="1309" spans="1:30" hidden="1" outlineLevel="1" collapsed="1" x14ac:dyDescent="0.2">
      <c r="A1309" t="s">
        <v>41</v>
      </c>
      <c r="B1309" s="4" t="s">
        <v>30</v>
      </c>
      <c r="C1309" s="4" t="s">
        <v>2933</v>
      </c>
      <c r="D1309" s="4" t="s">
        <v>41</v>
      </c>
      <c r="E1309" s="4">
        <v>2.1919500000000001E-2</v>
      </c>
      <c r="F1309" s="4">
        <v>9.4156000000000003E-4</v>
      </c>
      <c r="G1309" s="4">
        <v>1</v>
      </c>
      <c r="H1309" s="4">
        <v>1</v>
      </c>
      <c r="I1309" s="4">
        <v>1</v>
      </c>
      <c r="J1309" s="4">
        <v>1</v>
      </c>
      <c r="K1309" s="4" t="s">
        <v>2918</v>
      </c>
      <c r="L1309" s="4" t="s">
        <v>2934</v>
      </c>
      <c r="M1309" s="4" t="s">
        <v>41</v>
      </c>
      <c r="N1309" s="4">
        <v>1</v>
      </c>
      <c r="O1309" s="4">
        <v>1177.66878</v>
      </c>
      <c r="P1309" s="4" t="s">
        <v>30</v>
      </c>
      <c r="Q1309" s="4" t="s">
        <v>30</v>
      </c>
      <c r="R1309" s="4">
        <v>7.6860000000000003E-4</v>
      </c>
      <c r="S1309" s="4">
        <v>1.3679999999999999E-2</v>
      </c>
      <c r="T1309" s="4">
        <v>1.78</v>
      </c>
    </row>
    <row r="1310" spans="1:30" x14ac:dyDescent="0.2">
      <c r="A1310" s="3" t="s">
        <v>30</v>
      </c>
      <c r="B1310" s="3" t="s">
        <v>31</v>
      </c>
      <c r="C1310" s="3" t="s">
        <v>2935</v>
      </c>
      <c r="D1310" s="3" t="s">
        <v>2936</v>
      </c>
      <c r="E1310" s="3">
        <v>0</v>
      </c>
      <c r="F1310" s="3">
        <v>10.090999999999999</v>
      </c>
      <c r="G1310" s="3">
        <v>5</v>
      </c>
      <c r="H1310" s="3">
        <v>4</v>
      </c>
      <c r="I1310" s="3">
        <v>4</v>
      </c>
      <c r="J1310" s="3">
        <v>4</v>
      </c>
      <c r="K1310" s="3">
        <v>4</v>
      </c>
      <c r="L1310" s="3">
        <v>686</v>
      </c>
      <c r="M1310" s="3">
        <v>77.900000000000006</v>
      </c>
      <c r="N1310" s="3">
        <v>7.94</v>
      </c>
      <c r="O1310" s="3">
        <v>4.6900000000000004</v>
      </c>
      <c r="P1310" s="3">
        <v>4</v>
      </c>
      <c r="Q1310" s="3" t="s">
        <v>2937</v>
      </c>
      <c r="R1310" s="3" t="s">
        <v>2011</v>
      </c>
      <c r="S1310" s="3" t="s">
        <v>36</v>
      </c>
      <c r="T1310" s="3" t="s">
        <v>2938</v>
      </c>
      <c r="U1310" s="3" t="s">
        <v>2939</v>
      </c>
      <c r="V1310" s="3" t="s">
        <v>2935</v>
      </c>
      <c r="W1310" s="3" t="s">
        <v>2940</v>
      </c>
      <c r="X1310" s="3" t="s">
        <v>2941</v>
      </c>
      <c r="Y1310" s="3" t="s">
        <v>41</v>
      </c>
      <c r="Z1310" s="3" t="s">
        <v>41</v>
      </c>
      <c r="AA1310" s="3">
        <v>0</v>
      </c>
      <c r="AB1310" s="3" t="s">
        <v>30</v>
      </c>
      <c r="AC1310" s="3">
        <v>1</v>
      </c>
      <c r="AD1310" s="3" t="s">
        <v>41</v>
      </c>
    </row>
    <row r="1311" spans="1:30" hidden="1" outlineLevel="1" collapsed="1" x14ac:dyDescent="0.2">
      <c r="A1311" t="s">
        <v>41</v>
      </c>
      <c r="B1311" s="2" t="s">
        <v>43</v>
      </c>
      <c r="C1311" s="2" t="s">
        <v>44</v>
      </c>
      <c r="D1311" s="2" t="s">
        <v>29</v>
      </c>
      <c r="E1311" s="2" t="s">
        <v>45</v>
      </c>
      <c r="F1311" s="2" t="s">
        <v>46</v>
      </c>
      <c r="G1311" s="2" t="s">
        <v>28</v>
      </c>
      <c r="H1311" s="2" t="s">
        <v>47</v>
      </c>
      <c r="I1311" s="2" t="s">
        <v>8</v>
      </c>
      <c r="J1311" s="2" t="s">
        <v>9</v>
      </c>
      <c r="K1311" s="2" t="s">
        <v>48</v>
      </c>
      <c r="L1311" s="2" t="s">
        <v>49</v>
      </c>
      <c r="M1311" s="2" t="s">
        <v>50</v>
      </c>
      <c r="N1311" s="2" t="s">
        <v>51</v>
      </c>
      <c r="O1311" s="2" t="s">
        <v>52</v>
      </c>
      <c r="P1311" s="2" t="s">
        <v>27</v>
      </c>
      <c r="Q1311" s="2" t="s">
        <v>53</v>
      </c>
      <c r="R1311" s="2" t="s">
        <v>54</v>
      </c>
      <c r="S1311" s="2" t="s">
        <v>55</v>
      </c>
      <c r="T1311" s="2" t="s">
        <v>56</v>
      </c>
    </row>
    <row r="1312" spans="1:30" hidden="1" outlineLevel="1" collapsed="1" x14ac:dyDescent="0.2">
      <c r="A1312" t="s">
        <v>41</v>
      </c>
      <c r="B1312" s="4" t="s">
        <v>30</v>
      </c>
      <c r="C1312" s="4" t="s">
        <v>2942</v>
      </c>
      <c r="D1312" s="4" t="s">
        <v>41</v>
      </c>
      <c r="E1312" s="4">
        <v>1.43486E-2</v>
      </c>
      <c r="F1312" s="4">
        <v>9.4156000000000003E-4</v>
      </c>
      <c r="G1312" s="4">
        <v>1</v>
      </c>
      <c r="H1312" s="4">
        <v>1</v>
      </c>
      <c r="I1312" s="4">
        <v>1</v>
      </c>
      <c r="J1312" s="4">
        <v>1</v>
      </c>
      <c r="K1312" s="4" t="s">
        <v>2935</v>
      </c>
      <c r="L1312" s="4" t="s">
        <v>2943</v>
      </c>
      <c r="M1312" s="4" t="s">
        <v>41</v>
      </c>
      <c r="N1312" s="4">
        <v>1</v>
      </c>
      <c r="O1312" s="4">
        <v>1395.8219300000001</v>
      </c>
      <c r="P1312" s="4" t="s">
        <v>30</v>
      </c>
      <c r="Q1312" s="4" t="s">
        <v>30</v>
      </c>
      <c r="R1312" s="4">
        <v>7.6860000000000003E-4</v>
      </c>
      <c r="S1312" s="4">
        <v>8.633E-3</v>
      </c>
      <c r="T1312" s="4">
        <v>1.52</v>
      </c>
    </row>
    <row r="1313" spans="1:30" hidden="1" outlineLevel="1" collapsed="1" x14ac:dyDescent="0.2">
      <c r="A1313" t="s">
        <v>41</v>
      </c>
      <c r="B1313" s="4" t="s">
        <v>30</v>
      </c>
      <c r="C1313" s="4" t="s">
        <v>2944</v>
      </c>
      <c r="D1313" s="4" t="s">
        <v>41</v>
      </c>
      <c r="E1313" s="4">
        <v>8.4351499999999998E-4</v>
      </c>
      <c r="F1313" s="4">
        <v>9.4156000000000003E-4</v>
      </c>
      <c r="G1313" s="4">
        <v>1</v>
      </c>
      <c r="H1313" s="4">
        <v>1</v>
      </c>
      <c r="I1313" s="4">
        <v>1</v>
      </c>
      <c r="J1313" s="4">
        <v>1</v>
      </c>
      <c r="K1313" s="4" t="s">
        <v>2935</v>
      </c>
      <c r="L1313" s="4" t="s">
        <v>2945</v>
      </c>
      <c r="M1313" s="4" t="s">
        <v>41</v>
      </c>
      <c r="N1313" s="4">
        <v>0</v>
      </c>
      <c r="O1313" s="4">
        <v>1467.7298800000001</v>
      </c>
      <c r="P1313" s="4" t="s">
        <v>30</v>
      </c>
      <c r="Q1313" s="4" t="s">
        <v>30</v>
      </c>
      <c r="R1313" s="4">
        <v>7.6860000000000003E-4</v>
      </c>
      <c r="S1313" s="4">
        <v>3.991E-4</v>
      </c>
      <c r="T1313" s="4">
        <v>2.5099999999999998</v>
      </c>
    </row>
    <row r="1314" spans="1:30" hidden="1" outlineLevel="1" collapsed="1" x14ac:dyDescent="0.2">
      <c r="A1314" t="s">
        <v>41</v>
      </c>
      <c r="B1314" s="4" t="s">
        <v>30</v>
      </c>
      <c r="C1314" s="4" t="s">
        <v>2946</v>
      </c>
      <c r="D1314" s="4" t="s">
        <v>41</v>
      </c>
      <c r="E1314" s="4">
        <v>1.0910899999999999E-2</v>
      </c>
      <c r="F1314" s="4">
        <v>9.4156000000000003E-4</v>
      </c>
      <c r="G1314" s="4">
        <v>1</v>
      </c>
      <c r="H1314" s="4">
        <v>1</v>
      </c>
      <c r="I1314" s="4">
        <v>1</v>
      </c>
      <c r="J1314" s="4">
        <v>1</v>
      </c>
      <c r="K1314" s="4" t="s">
        <v>2935</v>
      </c>
      <c r="L1314" s="4" t="s">
        <v>2947</v>
      </c>
      <c r="M1314" s="4" t="s">
        <v>41</v>
      </c>
      <c r="N1314" s="4">
        <v>0</v>
      </c>
      <c r="O1314" s="4">
        <v>1205.6484399999999</v>
      </c>
      <c r="P1314" s="4" t="s">
        <v>30</v>
      </c>
      <c r="Q1314" s="4" t="s">
        <v>30</v>
      </c>
      <c r="R1314" s="4">
        <v>7.6860000000000003E-4</v>
      </c>
      <c r="S1314" s="4">
        <v>6.4289999999999998E-3</v>
      </c>
      <c r="T1314" s="4">
        <v>2.1800000000000002</v>
      </c>
    </row>
    <row r="1315" spans="1:30" hidden="1" outlineLevel="1" collapsed="1" x14ac:dyDescent="0.2">
      <c r="A1315" t="s">
        <v>41</v>
      </c>
      <c r="B1315" s="4" t="s">
        <v>30</v>
      </c>
      <c r="C1315" s="4" t="s">
        <v>2948</v>
      </c>
      <c r="D1315" s="4" t="s">
        <v>41</v>
      </c>
      <c r="E1315" s="4">
        <v>6.4799499999999999E-3</v>
      </c>
      <c r="F1315" s="4">
        <v>9.4156000000000003E-4</v>
      </c>
      <c r="G1315" s="4">
        <v>1</v>
      </c>
      <c r="H1315" s="4">
        <v>1</v>
      </c>
      <c r="I1315" s="4">
        <v>1</v>
      </c>
      <c r="J1315" s="4">
        <v>1</v>
      </c>
      <c r="K1315" s="4" t="s">
        <v>2935</v>
      </c>
      <c r="L1315" s="4" t="s">
        <v>2949</v>
      </c>
      <c r="M1315" s="4" t="s">
        <v>41</v>
      </c>
      <c r="N1315" s="4">
        <v>1</v>
      </c>
      <c r="O1315" s="4">
        <v>1751.88957</v>
      </c>
      <c r="P1315" s="4" t="s">
        <v>30</v>
      </c>
      <c r="Q1315" s="4" t="s">
        <v>30</v>
      </c>
      <c r="R1315" s="4">
        <v>7.6860000000000003E-4</v>
      </c>
      <c r="S1315" s="4">
        <v>3.6589999999999999E-3</v>
      </c>
      <c r="T1315" s="4">
        <v>1.81</v>
      </c>
    </row>
    <row r="1316" spans="1:30" x14ac:dyDescent="0.2">
      <c r="A1316" s="3" t="s">
        <v>30</v>
      </c>
      <c r="B1316" s="3" t="s">
        <v>31</v>
      </c>
      <c r="C1316" s="3" t="s">
        <v>2950</v>
      </c>
      <c r="D1316" s="3" t="s">
        <v>2951</v>
      </c>
      <c r="E1316" s="3">
        <v>0</v>
      </c>
      <c r="F1316" s="3">
        <v>10.071</v>
      </c>
      <c r="G1316" s="3">
        <v>10</v>
      </c>
      <c r="H1316" s="3">
        <v>5</v>
      </c>
      <c r="I1316" s="3">
        <v>5</v>
      </c>
      <c r="J1316" s="3">
        <v>5</v>
      </c>
      <c r="K1316" s="3">
        <v>5</v>
      </c>
      <c r="L1316" s="3">
        <v>704</v>
      </c>
      <c r="M1316" s="3">
        <v>80.599999999999994</v>
      </c>
      <c r="N1316" s="3">
        <v>9.32</v>
      </c>
      <c r="O1316" s="3">
        <v>9.69</v>
      </c>
      <c r="P1316" s="3">
        <v>5</v>
      </c>
      <c r="Q1316" s="3" t="s">
        <v>2952</v>
      </c>
      <c r="R1316" s="3" t="s">
        <v>520</v>
      </c>
      <c r="S1316" s="3" t="s">
        <v>1161</v>
      </c>
      <c r="T1316" s="3" t="s">
        <v>2953</v>
      </c>
      <c r="U1316" s="3" t="s">
        <v>2954</v>
      </c>
      <c r="V1316" s="3" t="s">
        <v>2950</v>
      </c>
      <c r="W1316" s="3" t="s">
        <v>2955</v>
      </c>
      <c r="X1316" s="3" t="s">
        <v>2956</v>
      </c>
      <c r="Y1316" s="3" t="s">
        <v>2957</v>
      </c>
      <c r="Z1316" s="3" t="s">
        <v>41</v>
      </c>
      <c r="AA1316" s="3">
        <v>2</v>
      </c>
      <c r="AB1316" s="3" t="s">
        <v>30</v>
      </c>
      <c r="AC1316" s="3">
        <v>1</v>
      </c>
      <c r="AD1316" s="3" t="s">
        <v>41</v>
      </c>
    </row>
    <row r="1317" spans="1:30" hidden="1" outlineLevel="1" collapsed="1" x14ac:dyDescent="0.2">
      <c r="A1317" t="s">
        <v>41</v>
      </c>
      <c r="B1317" s="2" t="s">
        <v>43</v>
      </c>
      <c r="C1317" s="2" t="s">
        <v>44</v>
      </c>
      <c r="D1317" s="2" t="s">
        <v>29</v>
      </c>
      <c r="E1317" s="2" t="s">
        <v>45</v>
      </c>
      <c r="F1317" s="2" t="s">
        <v>46</v>
      </c>
      <c r="G1317" s="2" t="s">
        <v>28</v>
      </c>
      <c r="H1317" s="2" t="s">
        <v>47</v>
      </c>
      <c r="I1317" s="2" t="s">
        <v>8</v>
      </c>
      <c r="J1317" s="2" t="s">
        <v>9</v>
      </c>
      <c r="K1317" s="2" t="s">
        <v>48</v>
      </c>
      <c r="L1317" s="2" t="s">
        <v>49</v>
      </c>
      <c r="M1317" s="2" t="s">
        <v>50</v>
      </c>
      <c r="N1317" s="2" t="s">
        <v>51</v>
      </c>
      <c r="O1317" s="2" t="s">
        <v>52</v>
      </c>
      <c r="P1317" s="2" t="s">
        <v>27</v>
      </c>
      <c r="Q1317" s="2" t="s">
        <v>53</v>
      </c>
      <c r="R1317" s="2" t="s">
        <v>54</v>
      </c>
      <c r="S1317" s="2" t="s">
        <v>55</v>
      </c>
      <c r="T1317" s="2" t="s">
        <v>56</v>
      </c>
    </row>
    <row r="1318" spans="1:30" hidden="1" outlineLevel="1" collapsed="1" x14ac:dyDescent="0.2">
      <c r="A1318" t="s">
        <v>41</v>
      </c>
      <c r="B1318" s="4" t="s">
        <v>30</v>
      </c>
      <c r="C1318" s="4" t="s">
        <v>2958</v>
      </c>
      <c r="D1318" s="4" t="s">
        <v>41</v>
      </c>
      <c r="E1318" s="4">
        <v>2.3789599999999998E-3</v>
      </c>
      <c r="F1318" s="4">
        <v>9.4156000000000003E-4</v>
      </c>
      <c r="G1318" s="4">
        <v>1</v>
      </c>
      <c r="H1318" s="4">
        <v>1</v>
      </c>
      <c r="I1318" s="4">
        <v>1</v>
      </c>
      <c r="J1318" s="4">
        <v>1</v>
      </c>
      <c r="K1318" s="4" t="s">
        <v>2950</v>
      </c>
      <c r="L1318" s="4" t="s">
        <v>2959</v>
      </c>
      <c r="M1318" s="4" t="s">
        <v>41</v>
      </c>
      <c r="N1318" s="4">
        <v>0</v>
      </c>
      <c r="O1318" s="4">
        <v>2144.0115300000002</v>
      </c>
      <c r="P1318" s="4" t="s">
        <v>30</v>
      </c>
      <c r="Q1318" s="4" t="s">
        <v>30</v>
      </c>
      <c r="R1318" s="4">
        <v>7.6860000000000003E-4</v>
      </c>
      <c r="S1318" s="4">
        <v>1.2290000000000001E-3</v>
      </c>
      <c r="T1318" s="4">
        <v>2.99</v>
      </c>
    </row>
    <row r="1319" spans="1:30" hidden="1" outlineLevel="1" collapsed="1" x14ac:dyDescent="0.2">
      <c r="A1319" t="s">
        <v>41</v>
      </c>
      <c r="B1319" s="4" t="s">
        <v>30</v>
      </c>
      <c r="C1319" s="4" t="s">
        <v>2960</v>
      </c>
      <c r="D1319" s="4" t="s">
        <v>2185</v>
      </c>
      <c r="E1319" s="4">
        <v>5.7770099999999998E-2</v>
      </c>
      <c r="F1319" s="4">
        <v>3.95853E-3</v>
      </c>
      <c r="G1319" s="4">
        <v>1</v>
      </c>
      <c r="H1319" s="4">
        <v>1</v>
      </c>
      <c r="I1319" s="4">
        <v>1</v>
      </c>
      <c r="J1319" s="4">
        <v>1</v>
      </c>
      <c r="K1319" s="4" t="s">
        <v>2950</v>
      </c>
      <c r="L1319" s="4" t="s">
        <v>2961</v>
      </c>
      <c r="M1319" s="4" t="s">
        <v>41</v>
      </c>
      <c r="N1319" s="4">
        <v>1</v>
      </c>
      <c r="O1319" s="4">
        <v>1616.6791700000001</v>
      </c>
      <c r="P1319" s="4" t="s">
        <v>30</v>
      </c>
      <c r="Q1319" s="4" t="s">
        <v>30</v>
      </c>
      <c r="R1319" s="4">
        <v>3.026E-3</v>
      </c>
      <c r="S1319" s="4">
        <v>3.9329999999999997E-2</v>
      </c>
      <c r="T1319" s="4">
        <v>1.58</v>
      </c>
    </row>
    <row r="1320" spans="1:30" hidden="1" outlineLevel="1" collapsed="1" x14ac:dyDescent="0.2">
      <c r="A1320" t="s">
        <v>41</v>
      </c>
      <c r="B1320" s="4" t="s">
        <v>30</v>
      </c>
      <c r="C1320" s="4" t="s">
        <v>2962</v>
      </c>
      <c r="D1320" s="4" t="s">
        <v>41</v>
      </c>
      <c r="E1320" s="4">
        <v>4.1246499999999998E-2</v>
      </c>
      <c r="F1320" s="4">
        <v>1.57544E-3</v>
      </c>
      <c r="G1320" s="4">
        <v>1</v>
      </c>
      <c r="H1320" s="4">
        <v>1</v>
      </c>
      <c r="I1320" s="4">
        <v>1</v>
      </c>
      <c r="J1320" s="4">
        <v>1</v>
      </c>
      <c r="K1320" s="4" t="s">
        <v>2950</v>
      </c>
      <c r="L1320" s="4" t="s">
        <v>2963</v>
      </c>
      <c r="M1320" s="4" t="s">
        <v>41</v>
      </c>
      <c r="N1320" s="4">
        <v>0</v>
      </c>
      <c r="O1320" s="4">
        <v>1530.80232</v>
      </c>
      <c r="P1320" s="4" t="s">
        <v>30</v>
      </c>
      <c r="Q1320" s="4" t="s">
        <v>30</v>
      </c>
      <c r="R1320" s="4">
        <v>1.245E-3</v>
      </c>
      <c r="S1320" s="4">
        <v>2.7359999999999999E-2</v>
      </c>
      <c r="T1320" s="4">
        <v>2.11</v>
      </c>
    </row>
    <row r="1321" spans="1:30" hidden="1" outlineLevel="1" collapsed="1" x14ac:dyDescent="0.2">
      <c r="A1321" t="s">
        <v>41</v>
      </c>
      <c r="B1321" s="4" t="s">
        <v>30</v>
      </c>
      <c r="C1321" s="4" t="s">
        <v>2964</v>
      </c>
      <c r="D1321" s="4" t="s">
        <v>41</v>
      </c>
      <c r="E1321" s="4">
        <v>9.4485200000000002E-3</v>
      </c>
      <c r="F1321" s="4">
        <v>9.4156000000000003E-4</v>
      </c>
      <c r="G1321" s="4">
        <v>1</v>
      </c>
      <c r="H1321" s="4">
        <v>1</v>
      </c>
      <c r="I1321" s="4">
        <v>1</v>
      </c>
      <c r="J1321" s="4">
        <v>1</v>
      </c>
      <c r="K1321" s="4" t="s">
        <v>2950</v>
      </c>
      <c r="L1321" s="4" t="s">
        <v>2965</v>
      </c>
      <c r="M1321" s="4" t="s">
        <v>41</v>
      </c>
      <c r="N1321" s="4">
        <v>0</v>
      </c>
      <c r="O1321" s="4">
        <v>1238.7004199999999</v>
      </c>
      <c r="P1321" s="4" t="s">
        <v>30</v>
      </c>
      <c r="Q1321" s="4" t="s">
        <v>30</v>
      </c>
      <c r="R1321" s="4">
        <v>7.6860000000000003E-4</v>
      </c>
      <c r="S1321" s="4">
        <v>5.4929999999999996E-3</v>
      </c>
      <c r="T1321" s="4">
        <v>2.3199999999999998</v>
      </c>
    </row>
    <row r="1322" spans="1:30" hidden="1" outlineLevel="1" collapsed="1" x14ac:dyDescent="0.2">
      <c r="A1322" t="s">
        <v>41</v>
      </c>
      <c r="B1322" s="4" t="s">
        <v>30</v>
      </c>
      <c r="C1322" s="4" t="s">
        <v>2966</v>
      </c>
      <c r="D1322" s="4" t="s">
        <v>1435</v>
      </c>
      <c r="E1322" s="4">
        <v>1.8862400000000001E-2</v>
      </c>
      <c r="F1322" s="4">
        <v>9.4156000000000003E-4</v>
      </c>
      <c r="G1322" s="4">
        <v>1</v>
      </c>
      <c r="H1322" s="4">
        <v>1</v>
      </c>
      <c r="I1322" s="4">
        <v>1</v>
      </c>
      <c r="J1322" s="4">
        <v>1</v>
      </c>
      <c r="K1322" s="4" t="s">
        <v>2950</v>
      </c>
      <c r="L1322" s="4" t="s">
        <v>2967</v>
      </c>
      <c r="M1322" s="4" t="s">
        <v>41</v>
      </c>
      <c r="N1322" s="4">
        <v>0</v>
      </c>
      <c r="O1322" s="4">
        <v>1676.76836</v>
      </c>
      <c r="P1322" s="4" t="s">
        <v>30</v>
      </c>
      <c r="Q1322" s="4" t="s">
        <v>30</v>
      </c>
      <c r="R1322" s="4">
        <v>7.6860000000000003E-4</v>
      </c>
      <c r="S1322" s="4">
        <v>1.1679999999999999E-2</v>
      </c>
      <c r="T1322" s="4">
        <v>2.2599999999999998</v>
      </c>
    </row>
    <row r="1323" spans="1:30" x14ac:dyDescent="0.2">
      <c r="A1323" s="3" t="s">
        <v>30</v>
      </c>
      <c r="B1323" s="3" t="s">
        <v>31</v>
      </c>
      <c r="C1323" s="3" t="s">
        <v>2968</v>
      </c>
      <c r="D1323" s="3" t="s">
        <v>2969</v>
      </c>
      <c r="E1323" s="3">
        <v>0</v>
      </c>
      <c r="F1323" s="3">
        <v>10.050000000000001</v>
      </c>
      <c r="G1323" s="3">
        <v>6</v>
      </c>
      <c r="H1323" s="3">
        <v>4</v>
      </c>
      <c r="I1323" s="3">
        <v>4</v>
      </c>
      <c r="J1323" s="3">
        <v>4</v>
      </c>
      <c r="K1323" s="3">
        <v>4</v>
      </c>
      <c r="L1323" s="3">
        <v>1076</v>
      </c>
      <c r="M1323" s="3">
        <v>119.3</v>
      </c>
      <c r="N1323" s="3">
        <v>4.92</v>
      </c>
      <c r="O1323" s="3">
        <v>10.39</v>
      </c>
      <c r="P1323" s="3">
        <v>4</v>
      </c>
      <c r="Q1323" s="3" t="s">
        <v>2970</v>
      </c>
      <c r="R1323" s="3" t="s">
        <v>453</v>
      </c>
      <c r="S1323" s="3" t="s">
        <v>41</v>
      </c>
      <c r="T1323" s="3" t="s">
        <v>41</v>
      </c>
      <c r="U1323" s="3" t="s">
        <v>2971</v>
      </c>
      <c r="V1323" s="3" t="s">
        <v>2968</v>
      </c>
      <c r="W1323" s="3" t="s">
        <v>2972</v>
      </c>
      <c r="X1323" s="3" t="s">
        <v>2973</v>
      </c>
      <c r="Y1323" s="3" t="s">
        <v>41</v>
      </c>
      <c r="Z1323" s="3" t="s">
        <v>41</v>
      </c>
      <c r="AA1323" s="3">
        <v>0</v>
      </c>
      <c r="AB1323" s="3" t="s">
        <v>30</v>
      </c>
      <c r="AC1323" s="3">
        <v>1</v>
      </c>
      <c r="AD1323" s="3" t="s">
        <v>41</v>
      </c>
    </row>
    <row r="1324" spans="1:30" hidden="1" outlineLevel="1" collapsed="1" x14ac:dyDescent="0.2">
      <c r="A1324" t="s">
        <v>41</v>
      </c>
      <c r="B1324" s="2" t="s">
        <v>43</v>
      </c>
      <c r="C1324" s="2" t="s">
        <v>44</v>
      </c>
      <c r="D1324" s="2" t="s">
        <v>29</v>
      </c>
      <c r="E1324" s="2" t="s">
        <v>45</v>
      </c>
      <c r="F1324" s="2" t="s">
        <v>46</v>
      </c>
      <c r="G1324" s="2" t="s">
        <v>28</v>
      </c>
      <c r="H1324" s="2" t="s">
        <v>47</v>
      </c>
      <c r="I1324" s="2" t="s">
        <v>8</v>
      </c>
      <c r="J1324" s="2" t="s">
        <v>9</v>
      </c>
      <c r="K1324" s="2" t="s">
        <v>48</v>
      </c>
      <c r="L1324" s="2" t="s">
        <v>49</v>
      </c>
      <c r="M1324" s="2" t="s">
        <v>50</v>
      </c>
      <c r="N1324" s="2" t="s">
        <v>51</v>
      </c>
      <c r="O1324" s="2" t="s">
        <v>52</v>
      </c>
      <c r="P1324" s="2" t="s">
        <v>27</v>
      </c>
      <c r="Q1324" s="2" t="s">
        <v>53</v>
      </c>
      <c r="R1324" s="2" t="s">
        <v>54</v>
      </c>
      <c r="S1324" s="2" t="s">
        <v>55</v>
      </c>
      <c r="T1324" s="2" t="s">
        <v>56</v>
      </c>
    </row>
    <row r="1325" spans="1:30" hidden="1" outlineLevel="1" collapsed="1" x14ac:dyDescent="0.2">
      <c r="A1325" t="s">
        <v>41</v>
      </c>
      <c r="B1325" s="4" t="s">
        <v>30</v>
      </c>
      <c r="C1325" s="4" t="s">
        <v>2974</v>
      </c>
      <c r="D1325" s="4" t="s">
        <v>41</v>
      </c>
      <c r="E1325" s="4">
        <v>2.1609400000000001E-3</v>
      </c>
      <c r="F1325" s="4">
        <v>9.4156000000000003E-4</v>
      </c>
      <c r="G1325" s="4">
        <v>1</v>
      </c>
      <c r="H1325" s="4">
        <v>1</v>
      </c>
      <c r="I1325" s="4">
        <v>1</v>
      </c>
      <c r="J1325" s="4">
        <v>1</v>
      </c>
      <c r="K1325" s="4" t="s">
        <v>2968</v>
      </c>
      <c r="L1325" s="4" t="s">
        <v>2975</v>
      </c>
      <c r="M1325" s="4" t="s">
        <v>41</v>
      </c>
      <c r="N1325" s="4">
        <v>0</v>
      </c>
      <c r="O1325" s="4">
        <v>1448.7954999999999</v>
      </c>
      <c r="P1325" s="4" t="s">
        <v>30</v>
      </c>
      <c r="Q1325" s="4" t="s">
        <v>30</v>
      </c>
      <c r="R1325" s="4">
        <v>7.6860000000000003E-4</v>
      </c>
      <c r="S1325" s="4">
        <v>1.109E-3</v>
      </c>
      <c r="T1325" s="4">
        <v>2.5</v>
      </c>
    </row>
    <row r="1326" spans="1:30" hidden="1" outlineLevel="1" collapsed="1" x14ac:dyDescent="0.2">
      <c r="A1326" t="s">
        <v>41</v>
      </c>
      <c r="B1326" s="4" t="s">
        <v>30</v>
      </c>
      <c r="C1326" s="4" t="s">
        <v>2976</v>
      </c>
      <c r="D1326" s="4" t="s">
        <v>41</v>
      </c>
      <c r="E1326" s="4">
        <v>1.79528E-3</v>
      </c>
      <c r="F1326" s="4">
        <v>9.4156000000000003E-4</v>
      </c>
      <c r="G1326" s="4">
        <v>1</v>
      </c>
      <c r="H1326" s="4">
        <v>1</v>
      </c>
      <c r="I1326" s="4">
        <v>1</v>
      </c>
      <c r="J1326" s="4">
        <v>1</v>
      </c>
      <c r="K1326" s="4" t="s">
        <v>2968</v>
      </c>
      <c r="L1326" s="4" t="s">
        <v>2977</v>
      </c>
      <c r="M1326" s="4" t="s">
        <v>41</v>
      </c>
      <c r="N1326" s="4">
        <v>1</v>
      </c>
      <c r="O1326" s="4">
        <v>1484.6652099999999</v>
      </c>
      <c r="P1326" s="4" t="s">
        <v>30</v>
      </c>
      <c r="Q1326" s="4" t="s">
        <v>30</v>
      </c>
      <c r="R1326" s="4">
        <v>7.6860000000000003E-4</v>
      </c>
      <c r="S1326" s="4">
        <v>9.0799999999999995E-4</v>
      </c>
      <c r="T1326" s="4">
        <v>2.67</v>
      </c>
    </row>
    <row r="1327" spans="1:30" hidden="1" outlineLevel="1" collapsed="1" x14ac:dyDescent="0.2">
      <c r="A1327" t="s">
        <v>41</v>
      </c>
      <c r="B1327" s="4" t="s">
        <v>30</v>
      </c>
      <c r="C1327" s="4" t="s">
        <v>2978</v>
      </c>
      <c r="D1327" s="4" t="s">
        <v>41</v>
      </c>
      <c r="E1327" s="4">
        <v>7.7999399999999997E-2</v>
      </c>
      <c r="F1327" s="4">
        <v>4.8908199999999997E-3</v>
      </c>
      <c r="G1327" s="4">
        <v>1</v>
      </c>
      <c r="H1327" s="4">
        <v>1</v>
      </c>
      <c r="I1327" s="4">
        <v>1</v>
      </c>
      <c r="J1327" s="4">
        <v>1</v>
      </c>
      <c r="K1327" s="4" t="s">
        <v>2968</v>
      </c>
      <c r="L1327" s="4" t="s">
        <v>2979</v>
      </c>
      <c r="M1327" s="4" t="s">
        <v>41</v>
      </c>
      <c r="N1327" s="4">
        <v>2</v>
      </c>
      <c r="O1327" s="4">
        <v>2540.2335499999999</v>
      </c>
      <c r="P1327" s="4" t="s">
        <v>30</v>
      </c>
      <c r="Q1327" s="4" t="s">
        <v>30</v>
      </c>
      <c r="R1327" s="4">
        <v>3.7160000000000001E-3</v>
      </c>
      <c r="S1327" s="4">
        <v>5.4879999999999998E-2</v>
      </c>
      <c r="T1327" s="4">
        <v>2.64</v>
      </c>
    </row>
    <row r="1328" spans="1:30" hidden="1" outlineLevel="1" collapsed="1" x14ac:dyDescent="0.2">
      <c r="A1328" t="s">
        <v>41</v>
      </c>
      <c r="B1328" s="4" t="s">
        <v>30</v>
      </c>
      <c r="C1328" s="4" t="s">
        <v>2980</v>
      </c>
      <c r="D1328" s="4" t="s">
        <v>41</v>
      </c>
      <c r="E1328" s="4">
        <v>3.0459599999999999E-3</v>
      </c>
      <c r="F1328" s="4">
        <v>9.4156000000000003E-4</v>
      </c>
      <c r="G1328" s="4">
        <v>1</v>
      </c>
      <c r="H1328" s="4">
        <v>1</v>
      </c>
      <c r="I1328" s="4">
        <v>1</v>
      </c>
      <c r="J1328" s="4">
        <v>1</v>
      </c>
      <c r="K1328" s="4" t="s">
        <v>2968</v>
      </c>
      <c r="L1328" s="4" t="s">
        <v>2981</v>
      </c>
      <c r="M1328" s="4" t="s">
        <v>41</v>
      </c>
      <c r="N1328" s="4">
        <v>0</v>
      </c>
      <c r="O1328" s="4">
        <v>2105.0522799999999</v>
      </c>
      <c r="P1328" s="4" t="s">
        <v>30</v>
      </c>
      <c r="Q1328" s="4" t="s">
        <v>30</v>
      </c>
      <c r="R1328" s="4">
        <v>7.6860000000000003E-4</v>
      </c>
      <c r="S1328" s="4">
        <v>1.611E-3</v>
      </c>
      <c r="T1328" s="4">
        <v>2.58</v>
      </c>
    </row>
    <row r="1329" spans="1:30" x14ac:dyDescent="0.2">
      <c r="A1329" s="3" t="s">
        <v>30</v>
      </c>
      <c r="B1329" s="3" t="s">
        <v>31</v>
      </c>
      <c r="C1329" s="3" t="s">
        <v>2982</v>
      </c>
      <c r="D1329" s="3" t="s">
        <v>2983</v>
      </c>
      <c r="E1329" s="3">
        <v>0</v>
      </c>
      <c r="F1329" s="3">
        <v>9.8469999999999995</v>
      </c>
      <c r="G1329" s="3">
        <v>6</v>
      </c>
      <c r="H1329" s="3">
        <v>4</v>
      </c>
      <c r="I1329" s="3">
        <v>4</v>
      </c>
      <c r="J1329" s="3">
        <v>4</v>
      </c>
      <c r="K1329" s="3">
        <v>4</v>
      </c>
      <c r="L1329" s="3">
        <v>1009</v>
      </c>
      <c r="M1329" s="3">
        <v>113.2</v>
      </c>
      <c r="N1329" s="3">
        <v>7.87</v>
      </c>
      <c r="O1329" s="3">
        <v>4.49</v>
      </c>
      <c r="P1329" s="3">
        <v>4</v>
      </c>
      <c r="Q1329" s="3" t="s">
        <v>2984</v>
      </c>
      <c r="R1329" s="3" t="s">
        <v>1305</v>
      </c>
      <c r="S1329" s="3" t="s">
        <v>2985</v>
      </c>
      <c r="T1329" s="3" t="s">
        <v>2986</v>
      </c>
      <c r="U1329" s="3" t="s">
        <v>2987</v>
      </c>
      <c r="V1329" s="3" t="s">
        <v>2982</v>
      </c>
      <c r="W1329" s="3" t="s">
        <v>2988</v>
      </c>
      <c r="X1329" s="3" t="s">
        <v>2989</v>
      </c>
      <c r="Y1329" s="3" t="s">
        <v>2990</v>
      </c>
      <c r="Z1329" s="3" t="s">
        <v>41</v>
      </c>
      <c r="AA1329" s="3">
        <v>4</v>
      </c>
      <c r="AB1329" s="3" t="s">
        <v>30</v>
      </c>
      <c r="AC1329" s="3">
        <v>1</v>
      </c>
      <c r="AD1329" s="3" t="s">
        <v>41</v>
      </c>
    </row>
    <row r="1330" spans="1:30" hidden="1" outlineLevel="1" collapsed="1" x14ac:dyDescent="0.2">
      <c r="A1330" t="s">
        <v>41</v>
      </c>
      <c r="B1330" s="2" t="s">
        <v>43</v>
      </c>
      <c r="C1330" s="2" t="s">
        <v>44</v>
      </c>
      <c r="D1330" s="2" t="s">
        <v>29</v>
      </c>
      <c r="E1330" s="2" t="s">
        <v>45</v>
      </c>
      <c r="F1330" s="2" t="s">
        <v>46</v>
      </c>
      <c r="G1330" s="2" t="s">
        <v>28</v>
      </c>
      <c r="H1330" s="2" t="s">
        <v>47</v>
      </c>
      <c r="I1330" s="2" t="s">
        <v>8</v>
      </c>
      <c r="J1330" s="2" t="s">
        <v>9</v>
      </c>
      <c r="K1330" s="2" t="s">
        <v>48</v>
      </c>
      <c r="L1330" s="2" t="s">
        <v>49</v>
      </c>
      <c r="M1330" s="2" t="s">
        <v>50</v>
      </c>
      <c r="N1330" s="2" t="s">
        <v>51</v>
      </c>
      <c r="O1330" s="2" t="s">
        <v>52</v>
      </c>
      <c r="P1330" s="2" t="s">
        <v>27</v>
      </c>
      <c r="Q1330" s="2" t="s">
        <v>53</v>
      </c>
      <c r="R1330" s="2" t="s">
        <v>54</v>
      </c>
      <c r="S1330" s="2" t="s">
        <v>55</v>
      </c>
      <c r="T1330" s="2" t="s">
        <v>56</v>
      </c>
    </row>
    <row r="1331" spans="1:30" hidden="1" outlineLevel="1" collapsed="1" x14ac:dyDescent="0.2">
      <c r="A1331" t="s">
        <v>41</v>
      </c>
      <c r="B1331" s="4" t="s">
        <v>30</v>
      </c>
      <c r="C1331" s="4" t="s">
        <v>2991</v>
      </c>
      <c r="D1331" s="4" t="s">
        <v>41</v>
      </c>
      <c r="E1331" s="4">
        <v>7.4954300000000001E-2</v>
      </c>
      <c r="F1331" s="4">
        <v>4.8908199999999997E-3</v>
      </c>
      <c r="G1331" s="4">
        <v>1</v>
      </c>
      <c r="H1331" s="4">
        <v>1</v>
      </c>
      <c r="I1331" s="4">
        <v>1</v>
      </c>
      <c r="J1331" s="4">
        <v>1</v>
      </c>
      <c r="K1331" s="4" t="s">
        <v>2982</v>
      </c>
      <c r="L1331" s="4" t="s">
        <v>2992</v>
      </c>
      <c r="M1331" s="4" t="s">
        <v>41</v>
      </c>
      <c r="N1331" s="4">
        <v>2</v>
      </c>
      <c r="O1331" s="4">
        <v>1659.87006</v>
      </c>
      <c r="P1331" s="4" t="s">
        <v>30</v>
      </c>
      <c r="Q1331" s="4" t="s">
        <v>30</v>
      </c>
      <c r="R1331" s="4">
        <v>3.7160000000000001E-3</v>
      </c>
      <c r="S1331" s="4">
        <v>5.2299999999999999E-2</v>
      </c>
      <c r="T1331" s="4">
        <v>2.1</v>
      </c>
    </row>
    <row r="1332" spans="1:30" hidden="1" outlineLevel="1" collapsed="1" x14ac:dyDescent="0.2">
      <c r="A1332" t="s">
        <v>41</v>
      </c>
      <c r="B1332" s="4" t="s">
        <v>30</v>
      </c>
      <c r="C1332" s="4" t="s">
        <v>2993</v>
      </c>
      <c r="D1332" s="4" t="s">
        <v>41</v>
      </c>
      <c r="E1332" s="4">
        <v>9.5697699999999997E-2</v>
      </c>
      <c r="F1332" s="4">
        <v>8.4442000000000007E-3</v>
      </c>
      <c r="G1332" s="4">
        <v>1</v>
      </c>
      <c r="H1332" s="4">
        <v>1</v>
      </c>
      <c r="I1332" s="4">
        <v>1</v>
      </c>
      <c r="J1332" s="4">
        <v>1</v>
      </c>
      <c r="K1332" s="4" t="s">
        <v>2982</v>
      </c>
      <c r="L1332" s="4" t="s">
        <v>2994</v>
      </c>
      <c r="M1332" s="4" t="s">
        <v>41</v>
      </c>
      <c r="N1332" s="4">
        <v>1</v>
      </c>
      <c r="O1332" s="4">
        <v>2136.0468599999999</v>
      </c>
      <c r="P1332" s="4" t="s">
        <v>30</v>
      </c>
      <c r="Q1332" s="4" t="s">
        <v>30</v>
      </c>
      <c r="R1332" s="4">
        <v>6.3559999999999997E-3</v>
      </c>
      <c r="S1332" s="4">
        <v>6.8500000000000005E-2</v>
      </c>
      <c r="T1332" s="4">
        <v>1.66</v>
      </c>
    </row>
    <row r="1333" spans="1:30" hidden="1" outlineLevel="1" collapsed="1" x14ac:dyDescent="0.2">
      <c r="A1333" t="s">
        <v>41</v>
      </c>
      <c r="B1333" s="4" t="s">
        <v>30</v>
      </c>
      <c r="C1333" s="4" t="s">
        <v>2995</v>
      </c>
      <c r="D1333" s="4" t="s">
        <v>41</v>
      </c>
      <c r="E1333" s="4">
        <v>1.0615899999999999E-2</v>
      </c>
      <c r="F1333" s="4">
        <v>9.4156000000000003E-4</v>
      </c>
      <c r="G1333" s="4">
        <v>1</v>
      </c>
      <c r="H1333" s="4">
        <v>1</v>
      </c>
      <c r="I1333" s="4">
        <v>1</v>
      </c>
      <c r="J1333" s="4">
        <v>1</v>
      </c>
      <c r="K1333" s="4" t="s">
        <v>2982</v>
      </c>
      <c r="L1333" s="4" t="s">
        <v>2996</v>
      </c>
      <c r="M1333" s="4" t="s">
        <v>41</v>
      </c>
      <c r="N1333" s="4">
        <v>0</v>
      </c>
      <c r="O1333" s="4">
        <v>1236.60664</v>
      </c>
      <c r="P1333" s="4" t="s">
        <v>30</v>
      </c>
      <c r="Q1333" s="4" t="s">
        <v>30</v>
      </c>
      <c r="R1333" s="4">
        <v>7.6860000000000003E-4</v>
      </c>
      <c r="S1333" s="4">
        <v>6.2529999999999999E-3</v>
      </c>
      <c r="T1333" s="4">
        <v>1.99</v>
      </c>
    </row>
    <row r="1334" spans="1:30" hidden="1" outlineLevel="1" collapsed="1" x14ac:dyDescent="0.2">
      <c r="A1334" t="s">
        <v>41</v>
      </c>
      <c r="B1334" s="4" t="s">
        <v>30</v>
      </c>
      <c r="C1334" s="4" t="s">
        <v>2997</v>
      </c>
      <c r="D1334" s="4" t="s">
        <v>41</v>
      </c>
      <c r="E1334" s="4">
        <v>1.86548E-5</v>
      </c>
      <c r="F1334" s="4">
        <v>9.4156000000000003E-4</v>
      </c>
      <c r="G1334" s="4">
        <v>1</v>
      </c>
      <c r="H1334" s="4">
        <v>1</v>
      </c>
      <c r="I1334" s="4">
        <v>1</v>
      </c>
      <c r="J1334" s="4">
        <v>1</v>
      </c>
      <c r="K1334" s="4" t="s">
        <v>2982</v>
      </c>
      <c r="L1334" s="4" t="s">
        <v>2998</v>
      </c>
      <c r="M1334" s="4" t="s">
        <v>41</v>
      </c>
      <c r="N1334" s="4">
        <v>0</v>
      </c>
      <c r="O1334" s="4">
        <v>1448.69758</v>
      </c>
      <c r="P1334" s="4" t="s">
        <v>30</v>
      </c>
      <c r="Q1334" s="4" t="s">
        <v>30</v>
      </c>
      <c r="R1334" s="4">
        <v>7.6860000000000003E-4</v>
      </c>
      <c r="S1334" s="4">
        <v>6.3550000000000001E-6</v>
      </c>
      <c r="T1334" s="4">
        <v>2.5099999999999998</v>
      </c>
    </row>
    <row r="1335" spans="1:30" x14ac:dyDescent="0.2">
      <c r="A1335" s="3" t="s">
        <v>30</v>
      </c>
      <c r="B1335" s="3" t="s">
        <v>31</v>
      </c>
      <c r="C1335" s="3" t="s">
        <v>2999</v>
      </c>
      <c r="D1335" s="3" t="s">
        <v>3000</v>
      </c>
      <c r="E1335" s="3">
        <v>0</v>
      </c>
      <c r="F1335" s="3">
        <v>9.7460000000000004</v>
      </c>
      <c r="G1335" s="3">
        <v>27</v>
      </c>
      <c r="H1335" s="3">
        <v>5</v>
      </c>
      <c r="I1335" s="3">
        <v>5</v>
      </c>
      <c r="J1335" s="3">
        <v>6</v>
      </c>
      <c r="K1335" s="3">
        <v>5</v>
      </c>
      <c r="L1335" s="3">
        <v>127</v>
      </c>
      <c r="M1335" s="3">
        <v>14.2</v>
      </c>
      <c r="N1335" s="3">
        <v>10.46</v>
      </c>
      <c r="O1335" s="3">
        <v>0</v>
      </c>
      <c r="P1335" s="3">
        <v>5</v>
      </c>
      <c r="Q1335" s="3" t="s">
        <v>1343</v>
      </c>
      <c r="R1335" s="3" t="s">
        <v>1593</v>
      </c>
      <c r="S1335" s="3" t="s">
        <v>1062</v>
      </c>
      <c r="T1335" s="3" t="s">
        <v>3001</v>
      </c>
      <c r="U1335" s="3" t="s">
        <v>3002</v>
      </c>
      <c r="V1335" s="3" t="s">
        <v>2999</v>
      </c>
      <c r="W1335" s="3" t="s">
        <v>3003</v>
      </c>
      <c r="X1335" s="3" t="s">
        <v>3004</v>
      </c>
      <c r="Y1335" s="3" t="s">
        <v>1599</v>
      </c>
      <c r="Z1335" s="3" t="s">
        <v>41</v>
      </c>
      <c r="AA1335" s="3">
        <v>6</v>
      </c>
      <c r="AB1335" s="3" t="s">
        <v>30</v>
      </c>
      <c r="AC1335" s="3">
        <v>1</v>
      </c>
      <c r="AD1335" s="3" t="s">
        <v>41</v>
      </c>
    </row>
    <row r="1336" spans="1:30" hidden="1" outlineLevel="1" collapsed="1" x14ac:dyDescent="0.2">
      <c r="A1336" t="s">
        <v>41</v>
      </c>
      <c r="B1336" s="2" t="s">
        <v>43</v>
      </c>
      <c r="C1336" s="2" t="s">
        <v>44</v>
      </c>
      <c r="D1336" s="2" t="s">
        <v>29</v>
      </c>
      <c r="E1336" s="2" t="s">
        <v>45</v>
      </c>
      <c r="F1336" s="2" t="s">
        <v>46</v>
      </c>
      <c r="G1336" s="2" t="s">
        <v>28</v>
      </c>
      <c r="H1336" s="2" t="s">
        <v>47</v>
      </c>
      <c r="I1336" s="2" t="s">
        <v>8</v>
      </c>
      <c r="J1336" s="2" t="s">
        <v>9</v>
      </c>
      <c r="K1336" s="2" t="s">
        <v>48</v>
      </c>
      <c r="L1336" s="2" t="s">
        <v>49</v>
      </c>
      <c r="M1336" s="2" t="s">
        <v>50</v>
      </c>
      <c r="N1336" s="2" t="s">
        <v>51</v>
      </c>
      <c r="O1336" s="2" t="s">
        <v>52</v>
      </c>
      <c r="P1336" s="2" t="s">
        <v>27</v>
      </c>
      <c r="Q1336" s="2" t="s">
        <v>53</v>
      </c>
      <c r="R1336" s="2" t="s">
        <v>54</v>
      </c>
      <c r="S1336" s="2" t="s">
        <v>55</v>
      </c>
      <c r="T1336" s="2" t="s">
        <v>56</v>
      </c>
    </row>
    <row r="1337" spans="1:30" hidden="1" outlineLevel="1" collapsed="1" x14ac:dyDescent="0.2">
      <c r="A1337" t="s">
        <v>41</v>
      </c>
      <c r="B1337" s="4" t="s">
        <v>30</v>
      </c>
      <c r="C1337" s="4" t="s">
        <v>3005</v>
      </c>
      <c r="D1337" s="4" t="s">
        <v>41</v>
      </c>
      <c r="E1337" s="4">
        <v>9.5134999999999994E-3</v>
      </c>
      <c r="F1337" s="4">
        <v>9.4156000000000003E-4</v>
      </c>
      <c r="G1337" s="4">
        <v>1</v>
      </c>
      <c r="H1337" s="4">
        <v>2</v>
      </c>
      <c r="I1337" s="4">
        <v>1</v>
      </c>
      <c r="J1337" s="4">
        <v>2</v>
      </c>
      <c r="K1337" s="4" t="s">
        <v>2999</v>
      </c>
      <c r="L1337" s="4" t="s">
        <v>3006</v>
      </c>
      <c r="M1337" s="4" t="s">
        <v>41</v>
      </c>
      <c r="N1337" s="4">
        <v>2</v>
      </c>
      <c r="O1337" s="4">
        <v>1650.96496</v>
      </c>
      <c r="P1337" s="4" t="s">
        <v>30</v>
      </c>
      <c r="Q1337" s="4" t="s">
        <v>30</v>
      </c>
      <c r="R1337" s="4">
        <v>7.6860000000000003E-4</v>
      </c>
      <c r="S1337" s="4">
        <v>5.5459999999999997E-3</v>
      </c>
      <c r="T1337" s="4">
        <v>2.08</v>
      </c>
    </row>
    <row r="1338" spans="1:30" hidden="1" outlineLevel="1" collapsed="1" x14ac:dyDescent="0.2">
      <c r="A1338" t="s">
        <v>41</v>
      </c>
      <c r="B1338" s="4" t="s">
        <v>30</v>
      </c>
      <c r="C1338" s="4" t="s">
        <v>3007</v>
      </c>
      <c r="D1338" s="4" t="s">
        <v>41</v>
      </c>
      <c r="E1338" s="4">
        <v>3.7262999999999998E-2</v>
      </c>
      <c r="F1338" s="4">
        <v>1.57544E-3</v>
      </c>
      <c r="G1338" s="4">
        <v>1</v>
      </c>
      <c r="H1338" s="4">
        <v>2</v>
      </c>
      <c r="I1338" s="4">
        <v>1</v>
      </c>
      <c r="J1338" s="4">
        <v>1</v>
      </c>
      <c r="K1338" s="4" t="s">
        <v>2999</v>
      </c>
      <c r="L1338" s="4" t="s">
        <v>3008</v>
      </c>
      <c r="M1338" s="4" t="s">
        <v>41</v>
      </c>
      <c r="N1338" s="4">
        <v>0</v>
      </c>
      <c r="O1338" s="4">
        <v>944.50473999999997</v>
      </c>
      <c r="P1338" s="4" t="s">
        <v>30</v>
      </c>
      <c r="Q1338" s="4" t="s">
        <v>30</v>
      </c>
      <c r="R1338" s="4">
        <v>1.245E-3</v>
      </c>
      <c r="S1338" s="4">
        <v>2.4469999999999999E-2</v>
      </c>
      <c r="T1338" s="4">
        <v>1.56</v>
      </c>
    </row>
    <row r="1339" spans="1:30" hidden="1" outlineLevel="1" collapsed="1" x14ac:dyDescent="0.2">
      <c r="A1339" t="s">
        <v>41</v>
      </c>
      <c r="B1339" s="4" t="s">
        <v>30</v>
      </c>
      <c r="C1339" s="4" t="s">
        <v>3009</v>
      </c>
      <c r="D1339" s="4" t="s">
        <v>41</v>
      </c>
      <c r="E1339" s="4">
        <v>5.0845399999999999E-2</v>
      </c>
      <c r="F1339" s="4">
        <v>2.9190499999999999E-3</v>
      </c>
      <c r="G1339" s="4">
        <v>1</v>
      </c>
      <c r="H1339" s="4">
        <v>2</v>
      </c>
      <c r="I1339" s="4">
        <v>1</v>
      </c>
      <c r="J1339" s="4">
        <v>1</v>
      </c>
      <c r="K1339" s="4" t="s">
        <v>2999</v>
      </c>
      <c r="L1339" s="4" t="s">
        <v>3010</v>
      </c>
      <c r="M1339" s="4" t="s">
        <v>41</v>
      </c>
      <c r="N1339" s="4">
        <v>0</v>
      </c>
      <c r="O1339" s="4">
        <v>806.44068000000004</v>
      </c>
      <c r="P1339" s="4" t="s">
        <v>30</v>
      </c>
      <c r="Q1339" s="4" t="s">
        <v>30</v>
      </c>
      <c r="R1339" s="4">
        <v>2.251E-3</v>
      </c>
      <c r="S1339" s="4">
        <v>3.431E-2</v>
      </c>
      <c r="T1339" s="4">
        <v>0.94</v>
      </c>
    </row>
    <row r="1340" spans="1:30" hidden="1" outlineLevel="1" collapsed="1" x14ac:dyDescent="0.2">
      <c r="A1340" t="s">
        <v>41</v>
      </c>
      <c r="B1340" s="4" t="s">
        <v>30</v>
      </c>
      <c r="C1340" s="4" t="s">
        <v>3011</v>
      </c>
      <c r="D1340" s="4" t="s">
        <v>41</v>
      </c>
      <c r="E1340" s="4">
        <v>7.9040299999999994E-2</v>
      </c>
      <c r="F1340" s="4">
        <v>4.8908199999999997E-3</v>
      </c>
      <c r="G1340" s="4">
        <v>1</v>
      </c>
      <c r="H1340" s="4">
        <v>2</v>
      </c>
      <c r="I1340" s="4">
        <v>1</v>
      </c>
      <c r="J1340" s="4">
        <v>1</v>
      </c>
      <c r="K1340" s="4" t="s">
        <v>2999</v>
      </c>
      <c r="L1340" s="4" t="s">
        <v>3012</v>
      </c>
      <c r="M1340" s="4" t="s">
        <v>41</v>
      </c>
      <c r="N1340" s="4">
        <v>2</v>
      </c>
      <c r="O1340" s="4">
        <v>1481.9162200000001</v>
      </c>
      <c r="P1340" s="4" t="s">
        <v>30</v>
      </c>
      <c r="Q1340" s="4" t="s">
        <v>30</v>
      </c>
      <c r="R1340" s="4">
        <v>3.7160000000000001E-3</v>
      </c>
      <c r="S1340" s="4">
        <v>5.5690000000000003E-2</v>
      </c>
      <c r="T1340" s="4">
        <v>1.04</v>
      </c>
    </row>
    <row r="1341" spans="1:30" hidden="1" outlineLevel="1" collapsed="1" x14ac:dyDescent="0.2">
      <c r="A1341" t="s">
        <v>41</v>
      </c>
      <c r="B1341" s="4" t="s">
        <v>30</v>
      </c>
      <c r="C1341" s="4" t="s">
        <v>3013</v>
      </c>
      <c r="D1341" s="4" t="s">
        <v>41</v>
      </c>
      <c r="E1341" s="4">
        <v>2.8398199999999998E-2</v>
      </c>
      <c r="F1341" s="4">
        <v>1.57544E-3</v>
      </c>
      <c r="G1341" s="4">
        <v>1</v>
      </c>
      <c r="H1341" s="4">
        <v>2</v>
      </c>
      <c r="I1341" s="4">
        <v>1</v>
      </c>
      <c r="J1341" s="4">
        <v>1</v>
      </c>
      <c r="K1341" s="4" t="s">
        <v>2999</v>
      </c>
      <c r="L1341" s="4" t="s">
        <v>3014</v>
      </c>
      <c r="M1341" s="4" t="s">
        <v>41</v>
      </c>
      <c r="N1341" s="4">
        <v>0</v>
      </c>
      <c r="O1341" s="4">
        <v>927.58734000000004</v>
      </c>
      <c r="P1341" s="4" t="s">
        <v>30</v>
      </c>
      <c r="Q1341" s="4" t="s">
        <v>30</v>
      </c>
      <c r="R1341" s="4">
        <v>1.245E-3</v>
      </c>
      <c r="S1341" s="4">
        <v>1.8249999999999999E-2</v>
      </c>
      <c r="T1341" s="4">
        <v>1.03</v>
      </c>
    </row>
    <row r="1342" spans="1:30" x14ac:dyDescent="0.2">
      <c r="A1342" s="3" t="s">
        <v>30</v>
      </c>
      <c r="B1342" s="3" t="s">
        <v>31</v>
      </c>
      <c r="C1342" s="3" t="s">
        <v>3015</v>
      </c>
      <c r="D1342" s="3" t="s">
        <v>3016</v>
      </c>
      <c r="E1342" s="3">
        <v>0</v>
      </c>
      <c r="F1342" s="3">
        <v>9.7270000000000003</v>
      </c>
      <c r="G1342" s="3">
        <v>22</v>
      </c>
      <c r="H1342" s="3">
        <v>3</v>
      </c>
      <c r="I1342" s="3">
        <v>3</v>
      </c>
      <c r="J1342" s="3">
        <v>6</v>
      </c>
      <c r="K1342" s="3">
        <v>3</v>
      </c>
      <c r="L1342" s="3">
        <v>142</v>
      </c>
      <c r="M1342" s="3">
        <v>16</v>
      </c>
      <c r="N1342" s="3">
        <v>10.7</v>
      </c>
      <c r="O1342" s="3">
        <v>4.16</v>
      </c>
      <c r="P1342" s="3">
        <v>3</v>
      </c>
      <c r="Q1342" s="3" t="s">
        <v>2812</v>
      </c>
      <c r="R1342" s="3" t="s">
        <v>1619</v>
      </c>
      <c r="S1342" s="3" t="s">
        <v>1062</v>
      </c>
      <c r="T1342" s="3" t="s">
        <v>3017</v>
      </c>
      <c r="U1342" s="3" t="s">
        <v>3018</v>
      </c>
      <c r="V1342" s="3" t="s">
        <v>3015</v>
      </c>
      <c r="W1342" s="3" t="s">
        <v>3019</v>
      </c>
      <c r="X1342" s="3" t="s">
        <v>3020</v>
      </c>
      <c r="Y1342" s="3" t="s">
        <v>1824</v>
      </c>
      <c r="Z1342" s="3" t="s">
        <v>41</v>
      </c>
      <c r="AA1342" s="3">
        <v>9</v>
      </c>
      <c r="AB1342" s="3" t="s">
        <v>30</v>
      </c>
      <c r="AC1342" s="3">
        <v>1</v>
      </c>
      <c r="AD1342" s="3" t="s">
        <v>41</v>
      </c>
    </row>
    <row r="1343" spans="1:30" hidden="1" outlineLevel="1" collapsed="1" x14ac:dyDescent="0.2">
      <c r="A1343" t="s">
        <v>41</v>
      </c>
      <c r="B1343" s="2" t="s">
        <v>43</v>
      </c>
      <c r="C1343" s="2" t="s">
        <v>44</v>
      </c>
      <c r="D1343" s="2" t="s">
        <v>29</v>
      </c>
      <c r="E1343" s="2" t="s">
        <v>45</v>
      </c>
      <c r="F1343" s="2" t="s">
        <v>46</v>
      </c>
      <c r="G1343" s="2" t="s">
        <v>28</v>
      </c>
      <c r="H1343" s="2" t="s">
        <v>47</v>
      </c>
      <c r="I1343" s="2" t="s">
        <v>8</v>
      </c>
      <c r="J1343" s="2" t="s">
        <v>9</v>
      </c>
      <c r="K1343" s="2" t="s">
        <v>48</v>
      </c>
      <c r="L1343" s="2" t="s">
        <v>49</v>
      </c>
      <c r="M1343" s="2" t="s">
        <v>50</v>
      </c>
      <c r="N1343" s="2" t="s">
        <v>51</v>
      </c>
      <c r="O1343" s="2" t="s">
        <v>52</v>
      </c>
      <c r="P1343" s="2" t="s">
        <v>27</v>
      </c>
      <c r="Q1343" s="2" t="s">
        <v>53</v>
      </c>
      <c r="R1343" s="2" t="s">
        <v>54</v>
      </c>
      <c r="S1343" s="2" t="s">
        <v>55</v>
      </c>
      <c r="T1343" s="2" t="s">
        <v>56</v>
      </c>
    </row>
    <row r="1344" spans="1:30" hidden="1" outlineLevel="1" collapsed="1" x14ac:dyDescent="0.2">
      <c r="A1344" t="s">
        <v>41</v>
      </c>
      <c r="B1344" s="4" t="s">
        <v>30</v>
      </c>
      <c r="C1344" s="4" t="s">
        <v>3021</v>
      </c>
      <c r="D1344" s="4" t="s">
        <v>41</v>
      </c>
      <c r="E1344" s="4">
        <v>6.7831299999999997E-2</v>
      </c>
      <c r="F1344" s="4">
        <v>4.6067699999999996E-3</v>
      </c>
      <c r="G1344" s="4">
        <v>1</v>
      </c>
      <c r="H1344" s="4">
        <v>1</v>
      </c>
      <c r="I1344" s="4">
        <v>1</v>
      </c>
      <c r="J1344" s="4">
        <v>1</v>
      </c>
      <c r="K1344" s="4" t="s">
        <v>3015</v>
      </c>
      <c r="L1344" s="4" t="s">
        <v>3022</v>
      </c>
      <c r="M1344" s="4" t="s">
        <v>41</v>
      </c>
      <c r="N1344" s="4">
        <v>2</v>
      </c>
      <c r="O1344" s="4">
        <v>1551.8498</v>
      </c>
      <c r="P1344" s="4" t="s">
        <v>30</v>
      </c>
      <c r="Q1344" s="4" t="s">
        <v>30</v>
      </c>
      <c r="R1344" s="4">
        <v>3.516E-3</v>
      </c>
      <c r="S1344" s="4">
        <v>4.6870000000000002E-2</v>
      </c>
      <c r="T1344" s="4">
        <v>2.11</v>
      </c>
    </row>
    <row r="1345" spans="1:30" hidden="1" outlineLevel="1" collapsed="1" x14ac:dyDescent="0.2">
      <c r="A1345" t="s">
        <v>41</v>
      </c>
      <c r="B1345" s="4" t="s">
        <v>30</v>
      </c>
      <c r="C1345" s="4" t="s">
        <v>3023</v>
      </c>
      <c r="D1345" s="4" t="s">
        <v>41</v>
      </c>
      <c r="E1345" s="4">
        <v>6.9400299999999998E-3</v>
      </c>
      <c r="F1345" s="4">
        <v>9.4156000000000003E-4</v>
      </c>
      <c r="G1345" s="4">
        <v>1</v>
      </c>
      <c r="H1345" s="4">
        <v>1</v>
      </c>
      <c r="I1345" s="4">
        <v>1</v>
      </c>
      <c r="J1345" s="4">
        <v>3</v>
      </c>
      <c r="K1345" s="4" t="s">
        <v>3015</v>
      </c>
      <c r="L1345" s="4" t="s">
        <v>3024</v>
      </c>
      <c r="M1345" s="4" t="s">
        <v>41</v>
      </c>
      <c r="N1345" s="4">
        <v>0</v>
      </c>
      <c r="O1345" s="4">
        <v>1391.76414</v>
      </c>
      <c r="P1345" s="4" t="s">
        <v>30</v>
      </c>
      <c r="Q1345" s="4" t="s">
        <v>30</v>
      </c>
      <c r="R1345" s="4">
        <v>7.6860000000000003E-4</v>
      </c>
      <c r="S1345" s="4">
        <v>3.9220000000000001E-3</v>
      </c>
      <c r="T1345" s="4">
        <v>2.0499999999999998</v>
      </c>
    </row>
    <row r="1346" spans="1:30" hidden="1" outlineLevel="1" collapsed="1" x14ac:dyDescent="0.2">
      <c r="A1346" t="s">
        <v>41</v>
      </c>
      <c r="B1346" s="4" t="s">
        <v>30</v>
      </c>
      <c r="C1346" s="4" t="s">
        <v>3025</v>
      </c>
      <c r="D1346" s="4" t="s">
        <v>41</v>
      </c>
      <c r="E1346" s="4">
        <v>5.0618E-3</v>
      </c>
      <c r="F1346" s="4">
        <v>9.4156000000000003E-4</v>
      </c>
      <c r="G1346" s="4">
        <v>1</v>
      </c>
      <c r="H1346" s="4">
        <v>1</v>
      </c>
      <c r="I1346" s="4">
        <v>1</v>
      </c>
      <c r="J1346" s="4">
        <v>2</v>
      </c>
      <c r="K1346" s="4" t="s">
        <v>3015</v>
      </c>
      <c r="L1346" s="4" t="s">
        <v>3026</v>
      </c>
      <c r="M1346" s="4" t="s">
        <v>41</v>
      </c>
      <c r="N1346" s="4">
        <v>1</v>
      </c>
      <c r="O1346" s="4">
        <v>1917.01232</v>
      </c>
      <c r="P1346" s="4" t="s">
        <v>30</v>
      </c>
      <c r="Q1346" s="4" t="s">
        <v>30</v>
      </c>
      <c r="R1346" s="4">
        <v>7.6860000000000003E-4</v>
      </c>
      <c r="S1346" s="4">
        <v>2.7929999999999999E-3</v>
      </c>
      <c r="T1346" s="4">
        <v>2.25</v>
      </c>
    </row>
    <row r="1347" spans="1:30" x14ac:dyDescent="0.2">
      <c r="A1347" s="3" t="s">
        <v>30</v>
      </c>
      <c r="B1347" s="3" t="s">
        <v>31</v>
      </c>
      <c r="C1347" s="3" t="s">
        <v>3027</v>
      </c>
      <c r="D1347" s="3" t="s">
        <v>3028</v>
      </c>
      <c r="E1347" s="3">
        <v>0</v>
      </c>
      <c r="F1347" s="3">
        <v>9.6829999999999998</v>
      </c>
      <c r="G1347" s="3">
        <v>6</v>
      </c>
      <c r="H1347" s="3">
        <v>4</v>
      </c>
      <c r="I1347" s="3">
        <v>4</v>
      </c>
      <c r="J1347" s="3">
        <v>4</v>
      </c>
      <c r="K1347" s="3">
        <v>4</v>
      </c>
      <c r="L1347" s="3">
        <v>694</v>
      </c>
      <c r="M1347" s="3">
        <v>77.2</v>
      </c>
      <c r="N1347" s="3">
        <v>6.55</v>
      </c>
      <c r="O1347" s="3">
        <v>3.88</v>
      </c>
      <c r="P1347" s="3">
        <v>4</v>
      </c>
      <c r="Q1347" s="3" t="s">
        <v>2633</v>
      </c>
      <c r="R1347" s="3" t="s">
        <v>3029</v>
      </c>
      <c r="S1347" s="3" t="s">
        <v>36</v>
      </c>
      <c r="T1347" s="3" t="s">
        <v>3030</v>
      </c>
      <c r="U1347" s="3" t="s">
        <v>3031</v>
      </c>
      <c r="V1347" s="3" t="s">
        <v>3027</v>
      </c>
      <c r="W1347" s="3" t="s">
        <v>3032</v>
      </c>
      <c r="X1347" s="3" t="s">
        <v>3033</v>
      </c>
      <c r="Y1347" s="3" t="s">
        <v>3034</v>
      </c>
      <c r="Z1347" s="3" t="s">
        <v>41</v>
      </c>
      <c r="AA1347" s="3">
        <v>2</v>
      </c>
      <c r="AB1347" s="3" t="s">
        <v>30</v>
      </c>
      <c r="AC1347" s="3">
        <v>1</v>
      </c>
      <c r="AD1347" s="3" t="s">
        <v>41</v>
      </c>
    </row>
    <row r="1348" spans="1:30" hidden="1" outlineLevel="1" collapsed="1" x14ac:dyDescent="0.2">
      <c r="A1348" t="s">
        <v>41</v>
      </c>
      <c r="B1348" s="2" t="s">
        <v>43</v>
      </c>
      <c r="C1348" s="2" t="s">
        <v>44</v>
      </c>
      <c r="D1348" s="2" t="s">
        <v>29</v>
      </c>
      <c r="E1348" s="2" t="s">
        <v>45</v>
      </c>
      <c r="F1348" s="2" t="s">
        <v>46</v>
      </c>
      <c r="G1348" s="2" t="s">
        <v>28</v>
      </c>
      <c r="H1348" s="2" t="s">
        <v>47</v>
      </c>
      <c r="I1348" s="2" t="s">
        <v>8</v>
      </c>
      <c r="J1348" s="2" t="s">
        <v>9</v>
      </c>
      <c r="K1348" s="2" t="s">
        <v>48</v>
      </c>
      <c r="L1348" s="2" t="s">
        <v>49</v>
      </c>
      <c r="M1348" s="2" t="s">
        <v>50</v>
      </c>
      <c r="N1348" s="2" t="s">
        <v>51</v>
      </c>
      <c r="O1348" s="2" t="s">
        <v>52</v>
      </c>
      <c r="P1348" s="2" t="s">
        <v>27</v>
      </c>
      <c r="Q1348" s="2" t="s">
        <v>53</v>
      </c>
      <c r="R1348" s="2" t="s">
        <v>54</v>
      </c>
      <c r="S1348" s="2" t="s">
        <v>55</v>
      </c>
      <c r="T1348" s="2" t="s">
        <v>56</v>
      </c>
    </row>
    <row r="1349" spans="1:30" hidden="1" outlineLevel="1" collapsed="1" x14ac:dyDescent="0.2">
      <c r="A1349" t="s">
        <v>41</v>
      </c>
      <c r="B1349" s="4" t="s">
        <v>30</v>
      </c>
      <c r="C1349" s="4" t="s">
        <v>3035</v>
      </c>
      <c r="D1349" s="4" t="s">
        <v>41</v>
      </c>
      <c r="E1349" s="4">
        <v>7.1821599999999999E-3</v>
      </c>
      <c r="F1349" s="4">
        <v>9.4156000000000003E-4</v>
      </c>
      <c r="G1349" s="4">
        <v>1</v>
      </c>
      <c r="H1349" s="4">
        <v>1</v>
      </c>
      <c r="I1349" s="4">
        <v>1</v>
      </c>
      <c r="J1349" s="4">
        <v>1</v>
      </c>
      <c r="K1349" s="4" t="s">
        <v>3027</v>
      </c>
      <c r="L1349" s="4" t="s">
        <v>3036</v>
      </c>
      <c r="M1349" s="4" t="s">
        <v>41</v>
      </c>
      <c r="N1349" s="4">
        <v>0</v>
      </c>
      <c r="O1349" s="4">
        <v>1325.74234</v>
      </c>
      <c r="P1349" s="4" t="s">
        <v>30</v>
      </c>
      <c r="Q1349" s="4" t="s">
        <v>30</v>
      </c>
      <c r="R1349" s="4">
        <v>7.6860000000000003E-4</v>
      </c>
      <c r="S1349" s="4">
        <v>4.0720000000000001E-3</v>
      </c>
      <c r="T1349" s="4">
        <v>1.83</v>
      </c>
    </row>
    <row r="1350" spans="1:30" hidden="1" outlineLevel="1" collapsed="1" x14ac:dyDescent="0.2">
      <c r="A1350" t="s">
        <v>41</v>
      </c>
      <c r="B1350" s="4" t="s">
        <v>30</v>
      </c>
      <c r="C1350" s="4" t="s">
        <v>3037</v>
      </c>
      <c r="D1350" s="4" t="s">
        <v>382</v>
      </c>
      <c r="E1350" s="4">
        <v>3.2979399999999999E-2</v>
      </c>
      <c r="F1350" s="4">
        <v>1.57544E-3</v>
      </c>
      <c r="G1350" s="4">
        <v>1</v>
      </c>
      <c r="H1350" s="4">
        <v>1</v>
      </c>
      <c r="I1350" s="4">
        <v>1</v>
      </c>
      <c r="J1350" s="4">
        <v>1</v>
      </c>
      <c r="K1350" s="4" t="s">
        <v>3027</v>
      </c>
      <c r="L1350" s="4" t="s">
        <v>3038</v>
      </c>
      <c r="M1350" s="4" t="s">
        <v>41</v>
      </c>
      <c r="N1350" s="4">
        <v>1</v>
      </c>
      <c r="O1350" s="4">
        <v>1579.7818400000001</v>
      </c>
      <c r="P1350" s="4" t="s">
        <v>30</v>
      </c>
      <c r="Q1350" s="4" t="s">
        <v>30</v>
      </c>
      <c r="R1350" s="4">
        <v>1.245E-3</v>
      </c>
      <c r="S1350" s="4">
        <v>2.145E-2</v>
      </c>
      <c r="T1350" s="4">
        <v>1.77</v>
      </c>
    </row>
    <row r="1351" spans="1:30" hidden="1" outlineLevel="1" collapsed="1" x14ac:dyDescent="0.2">
      <c r="A1351" t="s">
        <v>41</v>
      </c>
      <c r="B1351" s="4" t="s">
        <v>30</v>
      </c>
      <c r="C1351" s="4" t="s">
        <v>3039</v>
      </c>
      <c r="D1351" s="4" t="s">
        <v>41</v>
      </c>
      <c r="E1351" s="4">
        <v>5.47495E-2</v>
      </c>
      <c r="F1351" s="4">
        <v>3.95853E-3</v>
      </c>
      <c r="G1351" s="4">
        <v>1</v>
      </c>
      <c r="H1351" s="4">
        <v>1</v>
      </c>
      <c r="I1351" s="4">
        <v>1</v>
      </c>
      <c r="J1351" s="4">
        <v>1</v>
      </c>
      <c r="K1351" s="4" t="s">
        <v>3027</v>
      </c>
      <c r="L1351" s="4" t="s">
        <v>3040</v>
      </c>
      <c r="M1351" s="4" t="s">
        <v>41</v>
      </c>
      <c r="N1351" s="4">
        <v>2</v>
      </c>
      <c r="O1351" s="4">
        <v>1637.9445599999999</v>
      </c>
      <c r="P1351" s="4" t="s">
        <v>30</v>
      </c>
      <c r="Q1351" s="4" t="s">
        <v>30</v>
      </c>
      <c r="R1351" s="4">
        <v>3.026E-3</v>
      </c>
      <c r="S1351" s="4">
        <v>3.7089999999999998E-2</v>
      </c>
      <c r="T1351" s="4">
        <v>1.96</v>
      </c>
    </row>
    <row r="1352" spans="1:30" hidden="1" outlineLevel="1" collapsed="1" x14ac:dyDescent="0.2">
      <c r="A1352" t="s">
        <v>41</v>
      </c>
      <c r="B1352" s="4" t="s">
        <v>30</v>
      </c>
      <c r="C1352" s="4" t="s">
        <v>3041</v>
      </c>
      <c r="D1352" s="4" t="s">
        <v>41</v>
      </c>
      <c r="E1352" s="4">
        <v>1.5681199999999999E-4</v>
      </c>
      <c r="F1352" s="4">
        <v>9.4156000000000003E-4</v>
      </c>
      <c r="G1352" s="4">
        <v>1</v>
      </c>
      <c r="H1352" s="4">
        <v>1</v>
      </c>
      <c r="I1352" s="4">
        <v>1</v>
      </c>
      <c r="J1352" s="4">
        <v>1</v>
      </c>
      <c r="K1352" s="4" t="s">
        <v>3027</v>
      </c>
      <c r="L1352" s="4" t="s">
        <v>3042</v>
      </c>
      <c r="M1352" s="4" t="s">
        <v>41</v>
      </c>
      <c r="N1352" s="4">
        <v>1</v>
      </c>
      <c r="O1352" s="4">
        <v>1529.79583</v>
      </c>
      <c r="P1352" s="4" t="s">
        <v>30</v>
      </c>
      <c r="Q1352" s="4" t="s">
        <v>30</v>
      </c>
      <c r="R1352" s="4">
        <v>7.6860000000000003E-4</v>
      </c>
      <c r="S1352" s="4">
        <v>6.4120000000000003E-5</v>
      </c>
      <c r="T1352" s="4">
        <v>3.88</v>
      </c>
    </row>
    <row r="1353" spans="1:30" x14ac:dyDescent="0.2">
      <c r="A1353" s="3" t="s">
        <v>30</v>
      </c>
      <c r="B1353" s="3" t="s">
        <v>31</v>
      </c>
      <c r="C1353" s="3" t="s">
        <v>3043</v>
      </c>
      <c r="D1353" s="3" t="s">
        <v>3044</v>
      </c>
      <c r="E1353" s="3">
        <v>0</v>
      </c>
      <c r="F1353" s="3">
        <v>9.5749999999999993</v>
      </c>
      <c r="G1353" s="3">
        <v>17</v>
      </c>
      <c r="H1353" s="3">
        <v>3</v>
      </c>
      <c r="I1353" s="3">
        <v>4</v>
      </c>
      <c r="J1353" s="3">
        <v>7</v>
      </c>
      <c r="K1353" s="3">
        <v>3</v>
      </c>
      <c r="L1353" s="3">
        <v>217</v>
      </c>
      <c r="M1353" s="3">
        <v>24.5</v>
      </c>
      <c r="N1353" s="3">
        <v>9.7200000000000006</v>
      </c>
      <c r="O1353" s="3">
        <v>8.0399999999999991</v>
      </c>
      <c r="P1353" s="3">
        <v>3</v>
      </c>
      <c r="Q1353" s="3" t="s">
        <v>3045</v>
      </c>
      <c r="R1353" s="3" t="s">
        <v>1593</v>
      </c>
      <c r="S1353" s="3" t="s">
        <v>1062</v>
      </c>
      <c r="T1353" s="3" t="s">
        <v>3046</v>
      </c>
      <c r="U1353" s="3" t="s">
        <v>3047</v>
      </c>
      <c r="V1353" s="3" t="s">
        <v>3048</v>
      </c>
      <c r="W1353" s="3" t="s">
        <v>3049</v>
      </c>
      <c r="X1353" s="3" t="s">
        <v>3050</v>
      </c>
      <c r="Y1353" s="3" t="s">
        <v>1599</v>
      </c>
      <c r="Z1353" s="3" t="s">
        <v>41</v>
      </c>
      <c r="AA1353" s="3">
        <v>6</v>
      </c>
      <c r="AB1353" s="3" t="s">
        <v>30</v>
      </c>
      <c r="AC1353" s="3">
        <v>1</v>
      </c>
      <c r="AD1353" s="3" t="s">
        <v>41</v>
      </c>
    </row>
    <row r="1354" spans="1:30" hidden="1" outlineLevel="1" collapsed="1" x14ac:dyDescent="0.2">
      <c r="A1354" t="s">
        <v>41</v>
      </c>
      <c r="B1354" s="2" t="s">
        <v>43</v>
      </c>
      <c r="C1354" s="2" t="s">
        <v>44</v>
      </c>
      <c r="D1354" s="2" t="s">
        <v>29</v>
      </c>
      <c r="E1354" s="2" t="s">
        <v>45</v>
      </c>
      <c r="F1354" s="2" t="s">
        <v>46</v>
      </c>
      <c r="G1354" s="2" t="s">
        <v>28</v>
      </c>
      <c r="H1354" s="2" t="s">
        <v>47</v>
      </c>
      <c r="I1354" s="2" t="s">
        <v>8</v>
      </c>
      <c r="J1354" s="2" t="s">
        <v>9</v>
      </c>
      <c r="K1354" s="2" t="s">
        <v>48</v>
      </c>
      <c r="L1354" s="2" t="s">
        <v>49</v>
      </c>
      <c r="M1354" s="2" t="s">
        <v>50</v>
      </c>
      <c r="N1354" s="2" t="s">
        <v>51</v>
      </c>
      <c r="O1354" s="2" t="s">
        <v>52</v>
      </c>
      <c r="P1354" s="2" t="s">
        <v>27</v>
      </c>
      <c r="Q1354" s="2" t="s">
        <v>53</v>
      </c>
      <c r="R1354" s="2" t="s">
        <v>54</v>
      </c>
      <c r="S1354" s="2" t="s">
        <v>55</v>
      </c>
      <c r="T1354" s="2" t="s">
        <v>56</v>
      </c>
    </row>
    <row r="1355" spans="1:30" hidden="1" outlineLevel="1" collapsed="1" x14ac:dyDescent="0.2">
      <c r="A1355" t="s">
        <v>41</v>
      </c>
      <c r="B1355" s="4" t="s">
        <v>30</v>
      </c>
      <c r="C1355" s="4" t="s">
        <v>3051</v>
      </c>
      <c r="D1355" s="4" t="s">
        <v>41</v>
      </c>
      <c r="E1355" s="4">
        <v>1.77079E-3</v>
      </c>
      <c r="F1355" s="4">
        <v>9.4156000000000003E-4</v>
      </c>
      <c r="G1355" s="4">
        <v>1</v>
      </c>
      <c r="H1355" s="4">
        <v>1</v>
      </c>
      <c r="I1355" s="4">
        <v>1</v>
      </c>
      <c r="J1355" s="4">
        <v>1</v>
      </c>
      <c r="K1355" s="4" t="s">
        <v>3043</v>
      </c>
      <c r="L1355" s="4" t="s">
        <v>3052</v>
      </c>
      <c r="M1355" s="4" t="s">
        <v>41</v>
      </c>
      <c r="N1355" s="4">
        <v>1</v>
      </c>
      <c r="O1355" s="4">
        <v>1845.91299</v>
      </c>
      <c r="P1355" s="4" t="s">
        <v>30</v>
      </c>
      <c r="Q1355" s="4" t="s">
        <v>30</v>
      </c>
      <c r="R1355" s="4">
        <v>7.6860000000000003E-4</v>
      </c>
      <c r="S1355" s="4">
        <v>8.9079999999999997E-4</v>
      </c>
      <c r="T1355" s="4">
        <v>3.18</v>
      </c>
    </row>
    <row r="1356" spans="1:30" hidden="1" outlineLevel="1" collapsed="1" x14ac:dyDescent="0.2">
      <c r="A1356" t="s">
        <v>41</v>
      </c>
      <c r="B1356" s="4" t="s">
        <v>30</v>
      </c>
      <c r="C1356" s="4" t="s">
        <v>3053</v>
      </c>
      <c r="D1356" s="4" t="s">
        <v>41</v>
      </c>
      <c r="E1356" s="4">
        <v>2.04733E-2</v>
      </c>
      <c r="F1356" s="4">
        <v>9.4156000000000003E-4</v>
      </c>
      <c r="G1356" s="4">
        <v>1</v>
      </c>
      <c r="H1356" s="4">
        <v>1</v>
      </c>
      <c r="I1356" s="4">
        <v>1</v>
      </c>
      <c r="J1356" s="4">
        <v>3</v>
      </c>
      <c r="K1356" s="4" t="s">
        <v>3043</v>
      </c>
      <c r="L1356" s="4" t="s">
        <v>3054</v>
      </c>
      <c r="M1356" s="4" t="s">
        <v>41</v>
      </c>
      <c r="N1356" s="4">
        <v>2</v>
      </c>
      <c r="O1356" s="4">
        <v>2416.2255500000001</v>
      </c>
      <c r="P1356" s="4" t="s">
        <v>30</v>
      </c>
      <c r="Q1356" s="4" t="s">
        <v>30</v>
      </c>
      <c r="R1356" s="4">
        <v>7.6860000000000003E-4</v>
      </c>
      <c r="S1356" s="4">
        <v>1.269E-2</v>
      </c>
      <c r="T1356" s="4">
        <v>1.74</v>
      </c>
    </row>
    <row r="1357" spans="1:30" hidden="1" outlineLevel="1" collapsed="1" x14ac:dyDescent="0.2">
      <c r="A1357" t="s">
        <v>41</v>
      </c>
      <c r="B1357" s="4" t="s">
        <v>30</v>
      </c>
      <c r="C1357" s="4" t="s">
        <v>3055</v>
      </c>
      <c r="D1357" s="4" t="s">
        <v>715</v>
      </c>
      <c r="E1357" s="4">
        <v>1.7496500000000002E-2</v>
      </c>
      <c r="F1357" s="4">
        <v>9.4156000000000003E-4</v>
      </c>
      <c r="G1357" s="4">
        <v>1</v>
      </c>
      <c r="H1357" s="4">
        <v>1</v>
      </c>
      <c r="I1357" s="4">
        <v>1</v>
      </c>
      <c r="J1357" s="4">
        <v>2</v>
      </c>
      <c r="K1357" s="4" t="s">
        <v>3043</v>
      </c>
      <c r="L1357" s="4" t="s">
        <v>3056</v>
      </c>
      <c r="M1357" s="4" t="s">
        <v>41</v>
      </c>
      <c r="N1357" s="4">
        <v>1</v>
      </c>
      <c r="O1357" s="4">
        <v>1524.70325</v>
      </c>
      <c r="P1357" s="4" t="s">
        <v>30</v>
      </c>
      <c r="Q1357" s="4" t="s">
        <v>30</v>
      </c>
      <c r="R1357" s="4">
        <v>7.6860000000000003E-4</v>
      </c>
      <c r="S1357" s="4">
        <v>1.074E-2</v>
      </c>
      <c r="T1357" s="4">
        <v>1.66</v>
      </c>
    </row>
    <row r="1358" spans="1:30" hidden="1" outlineLevel="1" collapsed="1" x14ac:dyDescent="0.2">
      <c r="A1358" t="s">
        <v>41</v>
      </c>
      <c r="B1358" s="4" t="s">
        <v>30</v>
      </c>
      <c r="C1358" s="4" t="s">
        <v>3055</v>
      </c>
      <c r="D1358" s="4" t="s">
        <v>3057</v>
      </c>
      <c r="E1358" s="4">
        <v>5.7000099999999998E-2</v>
      </c>
      <c r="F1358" s="4">
        <v>3.95853E-3</v>
      </c>
      <c r="G1358" s="4">
        <v>1</v>
      </c>
      <c r="H1358" s="4">
        <v>1</v>
      </c>
      <c r="I1358" s="4">
        <v>1</v>
      </c>
      <c r="J1358" s="4">
        <v>1</v>
      </c>
      <c r="K1358" s="4" t="s">
        <v>3043</v>
      </c>
      <c r="L1358" s="4" t="s">
        <v>3056</v>
      </c>
      <c r="M1358" s="4" t="s">
        <v>41</v>
      </c>
      <c r="N1358" s="4">
        <v>1</v>
      </c>
      <c r="O1358" s="4">
        <v>1540.6981699999999</v>
      </c>
      <c r="P1358" s="4" t="s">
        <v>30</v>
      </c>
      <c r="Q1358" s="4" t="s">
        <v>30</v>
      </c>
      <c r="R1358" s="4">
        <v>3.026E-3</v>
      </c>
      <c r="S1358" s="4">
        <v>3.8879999999999998E-2</v>
      </c>
      <c r="T1358" s="4">
        <v>1.88</v>
      </c>
    </row>
    <row r="1359" spans="1:30" x14ac:dyDescent="0.2">
      <c r="A1359" s="3" t="s">
        <v>30</v>
      </c>
      <c r="B1359" s="3" t="s">
        <v>31</v>
      </c>
      <c r="C1359" s="3" t="s">
        <v>3058</v>
      </c>
      <c r="D1359" s="3" t="s">
        <v>3059</v>
      </c>
      <c r="E1359" s="3">
        <v>0</v>
      </c>
      <c r="F1359" s="3">
        <v>9.5210000000000008</v>
      </c>
      <c r="G1359" s="3">
        <v>18</v>
      </c>
      <c r="H1359" s="3">
        <v>4</v>
      </c>
      <c r="I1359" s="3">
        <v>4</v>
      </c>
      <c r="J1359" s="3">
        <v>4</v>
      </c>
      <c r="K1359" s="3">
        <v>4</v>
      </c>
      <c r="L1359" s="3">
        <v>223</v>
      </c>
      <c r="M1359" s="3">
        <v>25.7</v>
      </c>
      <c r="N1359" s="3">
        <v>6.67</v>
      </c>
      <c r="O1359" s="3">
        <v>4.91</v>
      </c>
      <c r="P1359" s="3">
        <v>4</v>
      </c>
      <c r="Q1359" s="3" t="s">
        <v>34</v>
      </c>
      <c r="R1359" s="3" t="s">
        <v>453</v>
      </c>
      <c r="S1359" s="3" t="s">
        <v>36</v>
      </c>
      <c r="T1359" s="3" t="s">
        <v>3060</v>
      </c>
      <c r="U1359" s="3" t="s">
        <v>3061</v>
      </c>
      <c r="V1359" s="3" t="s">
        <v>3058</v>
      </c>
      <c r="W1359" s="3" t="s">
        <v>3062</v>
      </c>
      <c r="X1359" s="3" t="s">
        <v>3063</v>
      </c>
      <c r="Y1359" s="3" t="s">
        <v>41</v>
      </c>
      <c r="Z1359" s="3" t="s">
        <v>41</v>
      </c>
      <c r="AA1359" s="3">
        <v>0</v>
      </c>
      <c r="AB1359" s="3" t="s">
        <v>30</v>
      </c>
      <c r="AC1359" s="3">
        <v>1</v>
      </c>
      <c r="AD1359" s="3" t="s">
        <v>41</v>
      </c>
    </row>
    <row r="1360" spans="1:30" hidden="1" outlineLevel="1" collapsed="1" x14ac:dyDescent="0.2">
      <c r="A1360" t="s">
        <v>41</v>
      </c>
      <c r="B1360" s="2" t="s">
        <v>43</v>
      </c>
      <c r="C1360" s="2" t="s">
        <v>44</v>
      </c>
      <c r="D1360" s="2" t="s">
        <v>29</v>
      </c>
      <c r="E1360" s="2" t="s">
        <v>45</v>
      </c>
      <c r="F1360" s="2" t="s">
        <v>46</v>
      </c>
      <c r="G1360" s="2" t="s">
        <v>28</v>
      </c>
      <c r="H1360" s="2" t="s">
        <v>47</v>
      </c>
      <c r="I1360" s="2" t="s">
        <v>8</v>
      </c>
      <c r="J1360" s="2" t="s">
        <v>9</v>
      </c>
      <c r="K1360" s="2" t="s">
        <v>48</v>
      </c>
      <c r="L1360" s="2" t="s">
        <v>49</v>
      </c>
      <c r="M1360" s="2" t="s">
        <v>50</v>
      </c>
      <c r="N1360" s="2" t="s">
        <v>51</v>
      </c>
      <c r="O1360" s="2" t="s">
        <v>52</v>
      </c>
      <c r="P1360" s="2" t="s">
        <v>27</v>
      </c>
      <c r="Q1360" s="2" t="s">
        <v>53</v>
      </c>
      <c r="R1360" s="2" t="s">
        <v>54</v>
      </c>
      <c r="S1360" s="2" t="s">
        <v>55</v>
      </c>
      <c r="T1360" s="2" t="s">
        <v>56</v>
      </c>
    </row>
    <row r="1361" spans="1:30" hidden="1" outlineLevel="1" collapsed="1" x14ac:dyDescent="0.2">
      <c r="A1361" t="s">
        <v>41</v>
      </c>
      <c r="B1361" s="4" t="s">
        <v>30</v>
      </c>
      <c r="C1361" s="4" t="s">
        <v>3064</v>
      </c>
      <c r="D1361" s="4" t="s">
        <v>41</v>
      </c>
      <c r="E1361" s="4">
        <v>8.1162100000000001E-2</v>
      </c>
      <c r="F1361" s="4">
        <v>5.41684E-3</v>
      </c>
      <c r="G1361" s="4">
        <v>1</v>
      </c>
      <c r="H1361" s="4">
        <v>1</v>
      </c>
      <c r="I1361" s="4">
        <v>1</v>
      </c>
      <c r="J1361" s="4">
        <v>1</v>
      </c>
      <c r="K1361" s="4" t="s">
        <v>3058</v>
      </c>
      <c r="L1361" s="4" t="s">
        <v>3065</v>
      </c>
      <c r="M1361" s="4" t="s">
        <v>41</v>
      </c>
      <c r="N1361" s="4">
        <v>1</v>
      </c>
      <c r="O1361" s="4">
        <v>1356.723</v>
      </c>
      <c r="P1361" s="4" t="s">
        <v>30</v>
      </c>
      <c r="Q1361" s="4" t="s">
        <v>30</v>
      </c>
      <c r="R1361" s="4">
        <v>4.1079999999999997E-3</v>
      </c>
      <c r="S1361" s="4">
        <v>5.7279999999999998E-2</v>
      </c>
      <c r="T1361" s="4">
        <v>1.1599999999999999</v>
      </c>
    </row>
    <row r="1362" spans="1:30" hidden="1" outlineLevel="1" collapsed="1" x14ac:dyDescent="0.2">
      <c r="A1362" t="s">
        <v>41</v>
      </c>
      <c r="B1362" s="4" t="s">
        <v>30</v>
      </c>
      <c r="C1362" s="4" t="s">
        <v>3066</v>
      </c>
      <c r="D1362" s="4" t="s">
        <v>41</v>
      </c>
      <c r="E1362" s="4">
        <v>2.8697400000000001E-4</v>
      </c>
      <c r="F1362" s="4">
        <v>9.4156000000000003E-4</v>
      </c>
      <c r="G1362" s="4">
        <v>1</v>
      </c>
      <c r="H1362" s="4">
        <v>1</v>
      </c>
      <c r="I1362" s="4">
        <v>1</v>
      </c>
      <c r="J1362" s="4">
        <v>1</v>
      </c>
      <c r="K1362" s="4" t="s">
        <v>3058</v>
      </c>
      <c r="L1362" s="4" t="s">
        <v>3067</v>
      </c>
      <c r="M1362" s="4" t="s">
        <v>41</v>
      </c>
      <c r="N1362" s="4">
        <v>0</v>
      </c>
      <c r="O1362" s="4">
        <v>1311.65392</v>
      </c>
      <c r="P1362" s="4" t="s">
        <v>30</v>
      </c>
      <c r="Q1362" s="4" t="s">
        <v>30</v>
      </c>
      <c r="R1362" s="4">
        <v>7.6860000000000003E-4</v>
      </c>
      <c r="S1362" s="4">
        <v>1.238E-4</v>
      </c>
      <c r="T1362" s="4">
        <v>2.5099999999999998</v>
      </c>
    </row>
    <row r="1363" spans="1:30" hidden="1" outlineLevel="1" collapsed="1" x14ac:dyDescent="0.2">
      <c r="A1363" t="s">
        <v>41</v>
      </c>
      <c r="B1363" s="4" t="s">
        <v>30</v>
      </c>
      <c r="C1363" s="4" t="s">
        <v>3068</v>
      </c>
      <c r="D1363" s="4" t="s">
        <v>41</v>
      </c>
      <c r="E1363" s="4">
        <v>1.2598699999999999E-2</v>
      </c>
      <c r="F1363" s="4">
        <v>9.4156000000000003E-4</v>
      </c>
      <c r="G1363" s="4">
        <v>1</v>
      </c>
      <c r="H1363" s="4">
        <v>1</v>
      </c>
      <c r="I1363" s="4">
        <v>1</v>
      </c>
      <c r="J1363" s="4">
        <v>1</v>
      </c>
      <c r="K1363" s="4" t="s">
        <v>3058</v>
      </c>
      <c r="L1363" s="4" t="s">
        <v>3069</v>
      </c>
      <c r="M1363" s="4" t="s">
        <v>41</v>
      </c>
      <c r="N1363" s="4">
        <v>2</v>
      </c>
      <c r="O1363" s="4">
        <v>1585.86564</v>
      </c>
      <c r="P1363" s="4" t="s">
        <v>30</v>
      </c>
      <c r="Q1363" s="4" t="s">
        <v>30</v>
      </c>
      <c r="R1363" s="4">
        <v>7.6860000000000003E-4</v>
      </c>
      <c r="S1363" s="4">
        <v>7.5259999999999997E-3</v>
      </c>
      <c r="T1363" s="4">
        <v>1.82</v>
      </c>
    </row>
    <row r="1364" spans="1:30" hidden="1" outlineLevel="1" collapsed="1" x14ac:dyDescent="0.2">
      <c r="A1364" t="s">
        <v>41</v>
      </c>
      <c r="B1364" s="4" t="s">
        <v>30</v>
      </c>
      <c r="C1364" s="4" t="s">
        <v>3070</v>
      </c>
      <c r="D1364" s="4" t="s">
        <v>41</v>
      </c>
      <c r="E1364" s="4">
        <v>9.71114E-3</v>
      </c>
      <c r="F1364" s="4">
        <v>9.4156000000000003E-4</v>
      </c>
      <c r="G1364" s="4">
        <v>1</v>
      </c>
      <c r="H1364" s="4">
        <v>1</v>
      </c>
      <c r="I1364" s="4">
        <v>1</v>
      </c>
      <c r="J1364" s="4">
        <v>1</v>
      </c>
      <c r="K1364" s="4" t="s">
        <v>3058</v>
      </c>
      <c r="L1364" s="4" t="s">
        <v>3071</v>
      </c>
      <c r="M1364" s="4" t="s">
        <v>41</v>
      </c>
      <c r="N1364" s="4">
        <v>0</v>
      </c>
      <c r="O1364" s="4">
        <v>1637.7904699999999</v>
      </c>
      <c r="P1364" s="4" t="s">
        <v>30</v>
      </c>
      <c r="Q1364" s="4" t="s">
        <v>30</v>
      </c>
      <c r="R1364" s="4">
        <v>7.6860000000000003E-4</v>
      </c>
      <c r="S1364" s="4">
        <v>5.6439999999999997E-3</v>
      </c>
      <c r="T1364" s="4">
        <v>2.4</v>
      </c>
    </row>
    <row r="1365" spans="1:30" x14ac:dyDescent="0.2">
      <c r="A1365" s="3" t="s">
        <v>30</v>
      </c>
      <c r="B1365" s="3" t="s">
        <v>31</v>
      </c>
      <c r="C1365" s="3" t="s">
        <v>3072</v>
      </c>
      <c r="D1365" s="3" t="s">
        <v>3073</v>
      </c>
      <c r="E1365" s="3">
        <v>0</v>
      </c>
      <c r="F1365" s="3">
        <v>9.4209999999999994</v>
      </c>
      <c r="G1365" s="3">
        <v>5</v>
      </c>
      <c r="H1365" s="3">
        <v>5</v>
      </c>
      <c r="I1365" s="3">
        <v>5</v>
      </c>
      <c r="J1365" s="3">
        <v>6</v>
      </c>
      <c r="K1365" s="3">
        <v>5</v>
      </c>
      <c r="L1365" s="3">
        <v>1224</v>
      </c>
      <c r="M1365" s="3">
        <v>138.69999999999999</v>
      </c>
      <c r="N1365" s="3">
        <v>6.52</v>
      </c>
      <c r="O1365" s="3">
        <v>8.11</v>
      </c>
      <c r="P1365" s="3">
        <v>5</v>
      </c>
      <c r="Q1365" s="3" t="s">
        <v>2887</v>
      </c>
      <c r="R1365" s="3" t="s">
        <v>1739</v>
      </c>
      <c r="S1365" s="3" t="s">
        <v>1062</v>
      </c>
      <c r="T1365" s="3" t="s">
        <v>3074</v>
      </c>
      <c r="U1365" s="3" t="s">
        <v>3075</v>
      </c>
      <c r="V1365" s="3" t="s">
        <v>3072</v>
      </c>
      <c r="W1365" s="3" t="s">
        <v>3076</v>
      </c>
      <c r="X1365" s="3" t="s">
        <v>3077</v>
      </c>
      <c r="Y1365" s="3" t="s">
        <v>3078</v>
      </c>
      <c r="Z1365" s="3" t="s">
        <v>1745</v>
      </c>
      <c r="AA1365" s="3">
        <v>16</v>
      </c>
      <c r="AB1365" s="3" t="s">
        <v>30</v>
      </c>
      <c r="AC1365" s="3">
        <v>1</v>
      </c>
      <c r="AD1365" s="3" t="s">
        <v>41</v>
      </c>
    </row>
    <row r="1366" spans="1:30" hidden="1" outlineLevel="1" collapsed="1" x14ac:dyDescent="0.2">
      <c r="A1366" t="s">
        <v>41</v>
      </c>
      <c r="B1366" s="2" t="s">
        <v>43</v>
      </c>
      <c r="C1366" s="2" t="s">
        <v>44</v>
      </c>
      <c r="D1366" s="2" t="s">
        <v>29</v>
      </c>
      <c r="E1366" s="2" t="s">
        <v>45</v>
      </c>
      <c r="F1366" s="2" t="s">
        <v>46</v>
      </c>
      <c r="G1366" s="2" t="s">
        <v>28</v>
      </c>
      <c r="H1366" s="2" t="s">
        <v>47</v>
      </c>
      <c r="I1366" s="2" t="s">
        <v>8</v>
      </c>
      <c r="J1366" s="2" t="s">
        <v>9</v>
      </c>
      <c r="K1366" s="2" t="s">
        <v>48</v>
      </c>
      <c r="L1366" s="2" t="s">
        <v>49</v>
      </c>
      <c r="M1366" s="2" t="s">
        <v>50</v>
      </c>
      <c r="N1366" s="2" t="s">
        <v>51</v>
      </c>
      <c r="O1366" s="2" t="s">
        <v>52</v>
      </c>
      <c r="P1366" s="2" t="s">
        <v>27</v>
      </c>
      <c r="Q1366" s="2" t="s">
        <v>53</v>
      </c>
      <c r="R1366" s="2" t="s">
        <v>54</v>
      </c>
      <c r="S1366" s="2" t="s">
        <v>55</v>
      </c>
      <c r="T1366" s="2" t="s">
        <v>56</v>
      </c>
    </row>
    <row r="1367" spans="1:30" hidden="1" outlineLevel="1" collapsed="1" x14ac:dyDescent="0.2">
      <c r="A1367" t="s">
        <v>41</v>
      </c>
      <c r="B1367" s="4" t="s">
        <v>30</v>
      </c>
      <c r="C1367" s="4" t="s">
        <v>3079</v>
      </c>
      <c r="D1367" s="4" t="s">
        <v>41</v>
      </c>
      <c r="E1367" s="4">
        <v>3.7516399999999998E-2</v>
      </c>
      <c r="F1367" s="4">
        <v>1.57544E-3</v>
      </c>
      <c r="G1367" s="4">
        <v>1</v>
      </c>
      <c r="H1367" s="4">
        <v>1</v>
      </c>
      <c r="I1367" s="4">
        <v>1</v>
      </c>
      <c r="J1367" s="4">
        <v>1</v>
      </c>
      <c r="K1367" s="4" t="s">
        <v>3072</v>
      </c>
      <c r="L1367" s="4" t="s">
        <v>3080</v>
      </c>
      <c r="M1367" s="4" t="s">
        <v>41</v>
      </c>
      <c r="N1367" s="4">
        <v>1</v>
      </c>
      <c r="O1367" s="4">
        <v>1128.6306199999999</v>
      </c>
      <c r="P1367" s="4" t="s">
        <v>30</v>
      </c>
      <c r="Q1367" s="4" t="s">
        <v>30</v>
      </c>
      <c r="R1367" s="4">
        <v>1.245E-3</v>
      </c>
      <c r="S1367" s="4">
        <v>2.453E-2</v>
      </c>
      <c r="T1367" s="4">
        <v>2.02</v>
      </c>
    </row>
    <row r="1368" spans="1:30" hidden="1" outlineLevel="1" collapsed="1" x14ac:dyDescent="0.2">
      <c r="A1368" t="s">
        <v>41</v>
      </c>
      <c r="B1368" s="4" t="s">
        <v>30</v>
      </c>
      <c r="C1368" s="4" t="s">
        <v>3081</v>
      </c>
      <c r="D1368" s="4" t="s">
        <v>41</v>
      </c>
      <c r="E1368" s="4">
        <v>7.9565800000000006E-2</v>
      </c>
      <c r="F1368" s="4">
        <v>4.8908199999999997E-3</v>
      </c>
      <c r="G1368" s="4">
        <v>1</v>
      </c>
      <c r="H1368" s="4">
        <v>1</v>
      </c>
      <c r="I1368" s="4">
        <v>1</v>
      </c>
      <c r="J1368" s="4">
        <v>1</v>
      </c>
      <c r="K1368" s="4" t="s">
        <v>3072</v>
      </c>
      <c r="L1368" s="4" t="s">
        <v>3082</v>
      </c>
      <c r="M1368" s="4" t="s">
        <v>41</v>
      </c>
      <c r="N1368" s="4">
        <v>1</v>
      </c>
      <c r="O1368" s="4">
        <v>1177.6324</v>
      </c>
      <c r="P1368" s="4" t="s">
        <v>30</v>
      </c>
      <c r="Q1368" s="4" t="s">
        <v>30</v>
      </c>
      <c r="R1368" s="4">
        <v>3.7160000000000001E-3</v>
      </c>
      <c r="S1368" s="4">
        <v>5.5829999999999998E-2</v>
      </c>
      <c r="T1368" s="4">
        <v>1.39</v>
      </c>
    </row>
    <row r="1369" spans="1:30" hidden="1" outlineLevel="1" collapsed="1" x14ac:dyDescent="0.2">
      <c r="A1369" t="s">
        <v>41</v>
      </c>
      <c r="B1369" s="4" t="s">
        <v>30</v>
      </c>
      <c r="C1369" s="4" t="s">
        <v>3083</v>
      </c>
      <c r="D1369" s="4" t="s">
        <v>41</v>
      </c>
      <c r="E1369" s="4">
        <v>7.9565800000000006E-2</v>
      </c>
      <c r="F1369" s="4">
        <v>4.8908199999999997E-3</v>
      </c>
      <c r="G1369" s="4">
        <v>1</v>
      </c>
      <c r="H1369" s="4">
        <v>1</v>
      </c>
      <c r="I1369" s="4">
        <v>1</v>
      </c>
      <c r="J1369" s="4">
        <v>1</v>
      </c>
      <c r="K1369" s="4" t="s">
        <v>3072</v>
      </c>
      <c r="L1369" s="4" t="s">
        <v>3084</v>
      </c>
      <c r="M1369" s="4" t="s">
        <v>41</v>
      </c>
      <c r="N1369" s="4">
        <v>2</v>
      </c>
      <c r="O1369" s="4">
        <v>2201.1019299999998</v>
      </c>
      <c r="P1369" s="4" t="s">
        <v>30</v>
      </c>
      <c r="Q1369" s="4" t="s">
        <v>30</v>
      </c>
      <c r="R1369" s="4">
        <v>3.7160000000000001E-3</v>
      </c>
      <c r="S1369" s="4">
        <v>5.6090000000000001E-2</v>
      </c>
      <c r="T1369" s="4">
        <v>2.06</v>
      </c>
    </row>
    <row r="1370" spans="1:30" hidden="1" outlineLevel="1" collapsed="1" x14ac:dyDescent="0.2">
      <c r="A1370" t="s">
        <v>41</v>
      </c>
      <c r="B1370" s="4" t="s">
        <v>30</v>
      </c>
      <c r="C1370" s="4" t="s">
        <v>3085</v>
      </c>
      <c r="D1370" s="4" t="s">
        <v>41</v>
      </c>
      <c r="E1370" s="4">
        <v>3.6162199999999999E-3</v>
      </c>
      <c r="F1370" s="4">
        <v>9.4156000000000003E-4</v>
      </c>
      <c r="G1370" s="4">
        <v>1</v>
      </c>
      <c r="H1370" s="4">
        <v>1</v>
      </c>
      <c r="I1370" s="4">
        <v>1</v>
      </c>
      <c r="J1370" s="4">
        <v>1</v>
      </c>
      <c r="K1370" s="4" t="s">
        <v>3072</v>
      </c>
      <c r="L1370" s="4" t="s">
        <v>3086</v>
      </c>
      <c r="M1370" s="4" t="s">
        <v>41</v>
      </c>
      <c r="N1370" s="4">
        <v>0</v>
      </c>
      <c r="O1370" s="4">
        <v>1571.75476</v>
      </c>
      <c r="P1370" s="4" t="s">
        <v>30</v>
      </c>
      <c r="Q1370" s="4" t="s">
        <v>30</v>
      </c>
      <c r="R1370" s="4">
        <v>7.6860000000000003E-4</v>
      </c>
      <c r="S1370" s="4">
        <v>1.934E-3</v>
      </c>
      <c r="T1370" s="4">
        <v>2.19</v>
      </c>
    </row>
    <row r="1371" spans="1:30" hidden="1" outlineLevel="1" collapsed="1" x14ac:dyDescent="0.2">
      <c r="A1371" t="s">
        <v>41</v>
      </c>
      <c r="B1371" s="4" t="s">
        <v>30</v>
      </c>
      <c r="C1371" s="4" t="s">
        <v>3087</v>
      </c>
      <c r="D1371" s="4" t="s">
        <v>41</v>
      </c>
      <c r="E1371" s="4">
        <v>4.6616699999999997E-3</v>
      </c>
      <c r="F1371" s="4">
        <v>9.4156000000000003E-4</v>
      </c>
      <c r="G1371" s="4">
        <v>1</v>
      </c>
      <c r="H1371" s="4">
        <v>1</v>
      </c>
      <c r="I1371" s="4">
        <v>1</v>
      </c>
      <c r="J1371" s="4">
        <v>2</v>
      </c>
      <c r="K1371" s="4" t="s">
        <v>3072</v>
      </c>
      <c r="L1371" s="4" t="s">
        <v>3088</v>
      </c>
      <c r="M1371" s="4" t="s">
        <v>41</v>
      </c>
      <c r="N1371" s="4">
        <v>0</v>
      </c>
      <c r="O1371" s="4">
        <v>1120.56331</v>
      </c>
      <c r="P1371" s="4" t="s">
        <v>30</v>
      </c>
      <c r="Q1371" s="4" t="s">
        <v>30</v>
      </c>
      <c r="R1371" s="4">
        <v>7.6860000000000003E-4</v>
      </c>
      <c r="S1371" s="4">
        <v>2.5560000000000001E-3</v>
      </c>
      <c r="T1371" s="4">
        <v>2.21</v>
      </c>
    </row>
    <row r="1372" spans="1:30" x14ac:dyDescent="0.2">
      <c r="A1372" s="3" t="s">
        <v>30</v>
      </c>
      <c r="B1372" s="3" t="s">
        <v>31</v>
      </c>
      <c r="C1372" s="3" t="s">
        <v>3089</v>
      </c>
      <c r="D1372" s="3" t="s">
        <v>3090</v>
      </c>
      <c r="E1372" s="3">
        <v>0</v>
      </c>
      <c r="F1372" s="3">
        <v>9.3580000000000005</v>
      </c>
      <c r="G1372" s="3">
        <v>14</v>
      </c>
      <c r="H1372" s="3">
        <v>4</v>
      </c>
      <c r="I1372" s="3">
        <v>4</v>
      </c>
      <c r="J1372" s="3">
        <v>5</v>
      </c>
      <c r="K1372" s="3">
        <v>4</v>
      </c>
      <c r="L1372" s="3">
        <v>221</v>
      </c>
      <c r="M1372" s="3">
        <v>25.3</v>
      </c>
      <c r="N1372" s="3">
        <v>10.02</v>
      </c>
      <c r="O1372" s="3">
        <v>5.75</v>
      </c>
      <c r="P1372" s="3">
        <v>4</v>
      </c>
      <c r="Q1372" s="3" t="s">
        <v>2812</v>
      </c>
      <c r="R1372" s="3" t="s">
        <v>1619</v>
      </c>
      <c r="S1372" s="3" t="s">
        <v>36</v>
      </c>
      <c r="T1372" s="3" t="s">
        <v>3091</v>
      </c>
      <c r="U1372" s="3" t="s">
        <v>3092</v>
      </c>
      <c r="V1372" s="3" t="s">
        <v>3089</v>
      </c>
      <c r="W1372" s="3" t="s">
        <v>3093</v>
      </c>
      <c r="X1372" s="3" t="s">
        <v>3094</v>
      </c>
      <c r="Y1372" s="3" t="s">
        <v>1599</v>
      </c>
      <c r="Z1372" s="3" t="s">
        <v>41</v>
      </c>
      <c r="AA1372" s="3">
        <v>6</v>
      </c>
      <c r="AB1372" s="3" t="s">
        <v>30</v>
      </c>
      <c r="AC1372" s="3">
        <v>1</v>
      </c>
      <c r="AD1372" s="3" t="s">
        <v>41</v>
      </c>
    </row>
    <row r="1373" spans="1:30" hidden="1" outlineLevel="1" collapsed="1" x14ac:dyDescent="0.2">
      <c r="A1373" t="s">
        <v>41</v>
      </c>
      <c r="B1373" s="2" t="s">
        <v>43</v>
      </c>
      <c r="C1373" s="2" t="s">
        <v>44</v>
      </c>
      <c r="D1373" s="2" t="s">
        <v>29</v>
      </c>
      <c r="E1373" s="2" t="s">
        <v>45</v>
      </c>
      <c r="F1373" s="2" t="s">
        <v>46</v>
      </c>
      <c r="G1373" s="2" t="s">
        <v>28</v>
      </c>
      <c r="H1373" s="2" t="s">
        <v>47</v>
      </c>
      <c r="I1373" s="2" t="s">
        <v>8</v>
      </c>
      <c r="J1373" s="2" t="s">
        <v>9</v>
      </c>
      <c r="K1373" s="2" t="s">
        <v>48</v>
      </c>
      <c r="L1373" s="2" t="s">
        <v>49</v>
      </c>
      <c r="M1373" s="2" t="s">
        <v>50</v>
      </c>
      <c r="N1373" s="2" t="s">
        <v>51</v>
      </c>
      <c r="O1373" s="2" t="s">
        <v>52</v>
      </c>
      <c r="P1373" s="2" t="s">
        <v>27</v>
      </c>
      <c r="Q1373" s="2" t="s">
        <v>53</v>
      </c>
      <c r="R1373" s="2" t="s">
        <v>54</v>
      </c>
      <c r="S1373" s="2" t="s">
        <v>55</v>
      </c>
      <c r="T1373" s="2" t="s">
        <v>56</v>
      </c>
    </row>
    <row r="1374" spans="1:30" hidden="1" outlineLevel="1" collapsed="1" x14ac:dyDescent="0.2">
      <c r="A1374" t="s">
        <v>41</v>
      </c>
      <c r="B1374" s="4" t="s">
        <v>30</v>
      </c>
      <c r="C1374" s="4" t="s">
        <v>3095</v>
      </c>
      <c r="D1374" s="4" t="s">
        <v>41</v>
      </c>
      <c r="E1374" s="4">
        <v>4.5339400000000002E-2</v>
      </c>
      <c r="F1374" s="4">
        <v>2.21053E-3</v>
      </c>
      <c r="G1374" s="4">
        <v>1</v>
      </c>
      <c r="H1374" s="4">
        <v>1</v>
      </c>
      <c r="I1374" s="4">
        <v>1</v>
      </c>
      <c r="J1374" s="4">
        <v>1</v>
      </c>
      <c r="K1374" s="4" t="s">
        <v>3089</v>
      </c>
      <c r="L1374" s="4" t="s">
        <v>3096</v>
      </c>
      <c r="M1374" s="4" t="s">
        <v>41</v>
      </c>
      <c r="N1374" s="4">
        <v>0</v>
      </c>
      <c r="O1374" s="4">
        <v>758.39440000000002</v>
      </c>
      <c r="P1374" s="4" t="s">
        <v>30</v>
      </c>
      <c r="Q1374" s="4" t="s">
        <v>30</v>
      </c>
      <c r="R1374" s="4">
        <v>1.714E-3</v>
      </c>
      <c r="S1374" s="4">
        <v>3.0190000000000002E-2</v>
      </c>
      <c r="T1374" s="4">
        <v>1.2</v>
      </c>
    </row>
    <row r="1375" spans="1:30" hidden="1" outlineLevel="1" collapsed="1" x14ac:dyDescent="0.2">
      <c r="A1375" t="s">
        <v>41</v>
      </c>
      <c r="B1375" s="4" t="s">
        <v>30</v>
      </c>
      <c r="C1375" s="4" t="s">
        <v>3097</v>
      </c>
      <c r="D1375" s="4" t="s">
        <v>41</v>
      </c>
      <c r="E1375" s="4">
        <v>4.62669E-2</v>
      </c>
      <c r="F1375" s="4">
        <v>2.21053E-3</v>
      </c>
      <c r="G1375" s="4">
        <v>1</v>
      </c>
      <c r="H1375" s="4">
        <v>1</v>
      </c>
      <c r="I1375" s="4">
        <v>1</v>
      </c>
      <c r="J1375" s="4">
        <v>2</v>
      </c>
      <c r="K1375" s="4" t="s">
        <v>3089</v>
      </c>
      <c r="L1375" s="4" t="s">
        <v>3098</v>
      </c>
      <c r="M1375" s="4" t="s">
        <v>41</v>
      </c>
      <c r="N1375" s="4">
        <v>1</v>
      </c>
      <c r="O1375" s="4">
        <v>1364.6692399999999</v>
      </c>
      <c r="P1375" s="4" t="s">
        <v>30</v>
      </c>
      <c r="Q1375" s="4" t="s">
        <v>30</v>
      </c>
      <c r="R1375" s="4">
        <v>1.714E-3</v>
      </c>
      <c r="S1375" s="4">
        <v>3.0980000000000001E-2</v>
      </c>
      <c r="T1375" s="4">
        <v>1.67</v>
      </c>
    </row>
    <row r="1376" spans="1:30" hidden="1" outlineLevel="1" collapsed="1" x14ac:dyDescent="0.2">
      <c r="A1376" t="s">
        <v>41</v>
      </c>
      <c r="B1376" s="4" t="s">
        <v>30</v>
      </c>
      <c r="C1376" s="4" t="s">
        <v>3099</v>
      </c>
      <c r="D1376" s="4" t="s">
        <v>41</v>
      </c>
      <c r="E1376" s="4">
        <v>5.8215899999999995E-4</v>
      </c>
      <c r="F1376" s="4">
        <v>9.4156000000000003E-4</v>
      </c>
      <c r="G1376" s="4">
        <v>1</v>
      </c>
      <c r="H1376" s="4">
        <v>1</v>
      </c>
      <c r="I1376" s="4">
        <v>1</v>
      </c>
      <c r="J1376" s="4">
        <v>1</v>
      </c>
      <c r="K1376" s="4" t="s">
        <v>3089</v>
      </c>
      <c r="L1376" s="4" t="s">
        <v>3100</v>
      </c>
      <c r="M1376" s="4" t="s">
        <v>41</v>
      </c>
      <c r="N1376" s="4">
        <v>2</v>
      </c>
      <c r="O1376" s="4">
        <v>1839.9486999999999</v>
      </c>
      <c r="P1376" s="4" t="s">
        <v>30</v>
      </c>
      <c r="Q1376" s="4" t="s">
        <v>30</v>
      </c>
      <c r="R1376" s="4">
        <v>7.6860000000000003E-4</v>
      </c>
      <c r="S1376" s="4">
        <v>2.6719999999999999E-4</v>
      </c>
      <c r="T1376" s="4">
        <v>3.85</v>
      </c>
    </row>
    <row r="1377" spans="1:30" hidden="1" outlineLevel="1" collapsed="1" x14ac:dyDescent="0.2">
      <c r="A1377" t="s">
        <v>41</v>
      </c>
      <c r="B1377" s="4" t="s">
        <v>30</v>
      </c>
      <c r="C1377" s="4" t="s">
        <v>3101</v>
      </c>
      <c r="D1377" s="4" t="s">
        <v>41</v>
      </c>
      <c r="E1377" s="4">
        <v>3.3075000000000001E-3</v>
      </c>
      <c r="F1377" s="4">
        <v>9.4156000000000003E-4</v>
      </c>
      <c r="G1377" s="4">
        <v>1</v>
      </c>
      <c r="H1377" s="4">
        <v>1</v>
      </c>
      <c r="I1377" s="4">
        <v>1</v>
      </c>
      <c r="J1377" s="4">
        <v>1</v>
      </c>
      <c r="K1377" s="4" t="s">
        <v>3089</v>
      </c>
      <c r="L1377" s="4" t="s">
        <v>3102</v>
      </c>
      <c r="M1377" s="4" t="s">
        <v>41</v>
      </c>
      <c r="N1377" s="4">
        <v>1</v>
      </c>
      <c r="O1377" s="4">
        <v>1030.5639799999999</v>
      </c>
      <c r="P1377" s="4" t="s">
        <v>30</v>
      </c>
      <c r="Q1377" s="4" t="s">
        <v>30</v>
      </c>
      <c r="R1377" s="4">
        <v>7.6860000000000003E-4</v>
      </c>
      <c r="S1377" s="4">
        <v>1.756E-3</v>
      </c>
      <c r="T1377" s="4">
        <v>1.9</v>
      </c>
    </row>
    <row r="1378" spans="1:30" x14ac:dyDescent="0.2">
      <c r="A1378" s="3" t="s">
        <v>30</v>
      </c>
      <c r="B1378" s="3" t="s">
        <v>31</v>
      </c>
      <c r="C1378" s="3" t="s">
        <v>3103</v>
      </c>
      <c r="D1378" s="3" t="s">
        <v>3104</v>
      </c>
      <c r="E1378" s="3">
        <v>0</v>
      </c>
      <c r="F1378" s="3">
        <v>9.3469999999999995</v>
      </c>
      <c r="G1378" s="3">
        <v>19</v>
      </c>
      <c r="H1378" s="3">
        <v>4</v>
      </c>
      <c r="I1378" s="3">
        <v>4</v>
      </c>
      <c r="J1378" s="3">
        <v>4</v>
      </c>
      <c r="K1378" s="3">
        <v>4</v>
      </c>
      <c r="L1378" s="3">
        <v>176</v>
      </c>
      <c r="M1378" s="3">
        <v>19.899999999999999</v>
      </c>
      <c r="N1378" s="3">
        <v>10.1</v>
      </c>
      <c r="O1378" s="3">
        <v>5.15</v>
      </c>
      <c r="P1378" s="3">
        <v>4</v>
      </c>
      <c r="Q1378" s="3" t="s">
        <v>2812</v>
      </c>
      <c r="R1378" s="3" t="s">
        <v>1593</v>
      </c>
      <c r="S1378" s="3" t="s">
        <v>1062</v>
      </c>
      <c r="T1378" s="3" t="s">
        <v>3105</v>
      </c>
      <c r="U1378" s="3" t="s">
        <v>3106</v>
      </c>
      <c r="V1378" s="3" t="s">
        <v>3103</v>
      </c>
      <c r="W1378" s="3" t="s">
        <v>3107</v>
      </c>
      <c r="X1378" s="3" t="s">
        <v>3108</v>
      </c>
      <c r="Y1378" s="3" t="s">
        <v>1599</v>
      </c>
      <c r="Z1378" s="3" t="s">
        <v>41</v>
      </c>
      <c r="AA1378" s="3">
        <v>6</v>
      </c>
      <c r="AB1378" s="3" t="s">
        <v>30</v>
      </c>
      <c r="AC1378" s="3">
        <v>1</v>
      </c>
      <c r="AD1378" s="3" t="s">
        <v>41</v>
      </c>
    </row>
    <row r="1379" spans="1:30" hidden="1" outlineLevel="1" collapsed="1" x14ac:dyDescent="0.2">
      <c r="A1379" t="s">
        <v>41</v>
      </c>
      <c r="B1379" s="2" t="s">
        <v>43</v>
      </c>
      <c r="C1379" s="2" t="s">
        <v>44</v>
      </c>
      <c r="D1379" s="2" t="s">
        <v>29</v>
      </c>
      <c r="E1379" s="2" t="s">
        <v>45</v>
      </c>
      <c r="F1379" s="2" t="s">
        <v>46</v>
      </c>
      <c r="G1379" s="2" t="s">
        <v>28</v>
      </c>
      <c r="H1379" s="2" t="s">
        <v>47</v>
      </c>
      <c r="I1379" s="2" t="s">
        <v>8</v>
      </c>
      <c r="J1379" s="2" t="s">
        <v>9</v>
      </c>
      <c r="K1379" s="2" t="s">
        <v>48</v>
      </c>
      <c r="L1379" s="2" t="s">
        <v>49</v>
      </c>
      <c r="M1379" s="2" t="s">
        <v>50</v>
      </c>
      <c r="N1379" s="2" t="s">
        <v>51</v>
      </c>
      <c r="O1379" s="2" t="s">
        <v>52</v>
      </c>
      <c r="P1379" s="2" t="s">
        <v>27</v>
      </c>
      <c r="Q1379" s="2" t="s">
        <v>53</v>
      </c>
      <c r="R1379" s="2" t="s">
        <v>54</v>
      </c>
      <c r="S1379" s="2" t="s">
        <v>55</v>
      </c>
      <c r="T1379" s="2" t="s">
        <v>56</v>
      </c>
    </row>
    <row r="1380" spans="1:30" hidden="1" outlineLevel="1" collapsed="1" x14ac:dyDescent="0.2">
      <c r="A1380" t="s">
        <v>41</v>
      </c>
      <c r="B1380" s="4" t="s">
        <v>30</v>
      </c>
      <c r="C1380" s="4" t="s">
        <v>3109</v>
      </c>
      <c r="D1380" s="4" t="s">
        <v>41</v>
      </c>
      <c r="E1380" s="4">
        <v>3.2534500000000001E-2</v>
      </c>
      <c r="F1380" s="4">
        <v>1.57544E-3</v>
      </c>
      <c r="G1380" s="4">
        <v>1</v>
      </c>
      <c r="H1380" s="4">
        <v>1</v>
      </c>
      <c r="I1380" s="4">
        <v>1</v>
      </c>
      <c r="J1380" s="4">
        <v>1</v>
      </c>
      <c r="K1380" s="4" t="s">
        <v>3103</v>
      </c>
      <c r="L1380" s="4" t="s">
        <v>3110</v>
      </c>
      <c r="M1380" s="4" t="s">
        <v>41</v>
      </c>
      <c r="N1380" s="4">
        <v>2</v>
      </c>
      <c r="O1380" s="4">
        <v>1415.7488800000001</v>
      </c>
      <c r="P1380" s="4" t="s">
        <v>30</v>
      </c>
      <c r="Q1380" s="4" t="s">
        <v>30</v>
      </c>
      <c r="R1380" s="4">
        <v>1.245E-3</v>
      </c>
      <c r="S1380" s="4">
        <v>2.103E-2</v>
      </c>
      <c r="T1380" s="4">
        <v>2.37</v>
      </c>
    </row>
    <row r="1381" spans="1:30" hidden="1" outlineLevel="1" collapsed="1" x14ac:dyDescent="0.2">
      <c r="A1381" t="s">
        <v>41</v>
      </c>
      <c r="B1381" s="4" t="s">
        <v>30</v>
      </c>
      <c r="C1381" s="4" t="s">
        <v>3111</v>
      </c>
      <c r="D1381" s="4" t="s">
        <v>41</v>
      </c>
      <c r="E1381" s="4">
        <v>4.6410899999999998E-4</v>
      </c>
      <c r="F1381" s="4">
        <v>9.4156000000000003E-4</v>
      </c>
      <c r="G1381" s="4">
        <v>1</v>
      </c>
      <c r="H1381" s="4">
        <v>1</v>
      </c>
      <c r="I1381" s="4">
        <v>1</v>
      </c>
      <c r="J1381" s="4">
        <v>1</v>
      </c>
      <c r="K1381" s="4" t="s">
        <v>3103</v>
      </c>
      <c r="L1381" s="4" t="s">
        <v>3112</v>
      </c>
      <c r="M1381" s="4" t="s">
        <v>41</v>
      </c>
      <c r="N1381" s="4">
        <v>0</v>
      </c>
      <c r="O1381" s="4">
        <v>1317.64336</v>
      </c>
      <c r="P1381" s="4" t="s">
        <v>30</v>
      </c>
      <c r="Q1381" s="4" t="s">
        <v>30</v>
      </c>
      <c r="R1381" s="4">
        <v>7.6860000000000003E-4</v>
      </c>
      <c r="S1381" s="4">
        <v>2.087E-4</v>
      </c>
      <c r="T1381" s="4">
        <v>2.79</v>
      </c>
    </row>
    <row r="1382" spans="1:30" hidden="1" outlineLevel="1" collapsed="1" x14ac:dyDescent="0.2">
      <c r="A1382" t="s">
        <v>41</v>
      </c>
      <c r="B1382" s="4" t="s">
        <v>30</v>
      </c>
      <c r="C1382" s="4" t="s">
        <v>3113</v>
      </c>
      <c r="D1382" s="4" t="s">
        <v>41</v>
      </c>
      <c r="E1382" s="4">
        <v>4.0417700000000001E-2</v>
      </c>
      <c r="F1382" s="4">
        <v>1.57544E-3</v>
      </c>
      <c r="G1382" s="4">
        <v>1</v>
      </c>
      <c r="H1382" s="4">
        <v>1</v>
      </c>
      <c r="I1382" s="4">
        <v>1</v>
      </c>
      <c r="J1382" s="4">
        <v>1</v>
      </c>
      <c r="K1382" s="4" t="s">
        <v>3103</v>
      </c>
      <c r="L1382" s="4" t="s">
        <v>3114</v>
      </c>
      <c r="M1382" s="4" t="s">
        <v>41</v>
      </c>
      <c r="N1382" s="4">
        <v>2</v>
      </c>
      <c r="O1382" s="4">
        <v>2044.0457899999999</v>
      </c>
      <c r="P1382" s="4" t="s">
        <v>30</v>
      </c>
      <c r="Q1382" s="4" t="s">
        <v>30</v>
      </c>
      <c r="R1382" s="4">
        <v>1.245E-3</v>
      </c>
      <c r="S1382" s="4">
        <v>2.665E-2</v>
      </c>
      <c r="T1382" s="4">
        <v>1.47</v>
      </c>
    </row>
    <row r="1383" spans="1:30" hidden="1" outlineLevel="1" collapsed="1" x14ac:dyDescent="0.2">
      <c r="A1383" t="s">
        <v>41</v>
      </c>
      <c r="B1383" s="4" t="s">
        <v>30</v>
      </c>
      <c r="C1383" s="4" t="s">
        <v>3115</v>
      </c>
      <c r="D1383" s="4" t="s">
        <v>41</v>
      </c>
      <c r="E1383" s="4">
        <v>6.7986799999999997E-3</v>
      </c>
      <c r="F1383" s="4">
        <v>9.4156000000000003E-4</v>
      </c>
      <c r="G1383" s="4">
        <v>1</v>
      </c>
      <c r="H1383" s="4">
        <v>2</v>
      </c>
      <c r="I1383" s="4">
        <v>1</v>
      </c>
      <c r="J1383" s="4">
        <v>1</v>
      </c>
      <c r="K1383" s="4" t="s">
        <v>3103</v>
      </c>
      <c r="L1383" s="4" t="s">
        <v>3116</v>
      </c>
      <c r="M1383" s="4" t="s">
        <v>41</v>
      </c>
      <c r="N1383" s="4">
        <v>0</v>
      </c>
      <c r="O1383" s="4">
        <v>882.49311</v>
      </c>
      <c r="P1383" s="4" t="s">
        <v>30</v>
      </c>
      <c r="Q1383" s="4" t="s">
        <v>30</v>
      </c>
      <c r="R1383" s="4">
        <v>7.6860000000000003E-4</v>
      </c>
      <c r="S1383" s="4">
        <v>3.8440000000000002E-3</v>
      </c>
      <c r="T1383" s="4">
        <v>1.55</v>
      </c>
    </row>
    <row r="1384" spans="1:30" x14ac:dyDescent="0.2">
      <c r="A1384" s="3" t="s">
        <v>30</v>
      </c>
      <c r="B1384" s="3" t="s">
        <v>31</v>
      </c>
      <c r="C1384" s="3" t="s">
        <v>3117</v>
      </c>
      <c r="D1384" s="3" t="s">
        <v>3118</v>
      </c>
      <c r="E1384" s="3">
        <v>0</v>
      </c>
      <c r="F1384" s="3">
        <v>9.3149999999999995</v>
      </c>
      <c r="G1384" s="3">
        <v>11</v>
      </c>
      <c r="H1384" s="3">
        <v>4</v>
      </c>
      <c r="I1384" s="3">
        <v>5</v>
      </c>
      <c r="J1384" s="3">
        <v>5</v>
      </c>
      <c r="K1384" s="3">
        <v>4</v>
      </c>
      <c r="L1384" s="3">
        <v>406</v>
      </c>
      <c r="M1384" s="3">
        <v>47</v>
      </c>
      <c r="N1384" s="3">
        <v>4.42</v>
      </c>
      <c r="O1384" s="3">
        <v>5.92</v>
      </c>
      <c r="P1384" s="3">
        <v>4</v>
      </c>
      <c r="Q1384" s="3" t="s">
        <v>1592</v>
      </c>
      <c r="R1384" s="3" t="s">
        <v>453</v>
      </c>
      <c r="S1384" s="3" t="s">
        <v>36</v>
      </c>
      <c r="T1384" s="3" t="s">
        <v>3119</v>
      </c>
      <c r="U1384" s="3" t="s">
        <v>3120</v>
      </c>
      <c r="V1384" s="3" t="s">
        <v>3117</v>
      </c>
      <c r="W1384" s="3" t="s">
        <v>3121</v>
      </c>
      <c r="X1384" s="3" t="s">
        <v>3122</v>
      </c>
      <c r="Y1384" s="3" t="s">
        <v>41</v>
      </c>
      <c r="Z1384" s="3" t="s">
        <v>41</v>
      </c>
      <c r="AA1384" s="3">
        <v>0</v>
      </c>
      <c r="AB1384" s="3" t="s">
        <v>30</v>
      </c>
      <c r="AC1384" s="3">
        <v>1</v>
      </c>
      <c r="AD1384" s="3" t="s">
        <v>3123</v>
      </c>
    </row>
    <row r="1385" spans="1:30" hidden="1" outlineLevel="1" collapsed="1" x14ac:dyDescent="0.2">
      <c r="A1385" t="s">
        <v>41</v>
      </c>
      <c r="B1385" s="2" t="s">
        <v>43</v>
      </c>
      <c r="C1385" s="2" t="s">
        <v>44</v>
      </c>
      <c r="D1385" s="2" t="s">
        <v>29</v>
      </c>
      <c r="E1385" s="2" t="s">
        <v>45</v>
      </c>
      <c r="F1385" s="2" t="s">
        <v>46</v>
      </c>
      <c r="G1385" s="2" t="s">
        <v>28</v>
      </c>
      <c r="H1385" s="2" t="s">
        <v>47</v>
      </c>
      <c r="I1385" s="2" t="s">
        <v>8</v>
      </c>
      <c r="J1385" s="2" t="s">
        <v>9</v>
      </c>
      <c r="K1385" s="2" t="s">
        <v>48</v>
      </c>
      <c r="L1385" s="2" t="s">
        <v>49</v>
      </c>
      <c r="M1385" s="2" t="s">
        <v>50</v>
      </c>
      <c r="N1385" s="2" t="s">
        <v>51</v>
      </c>
      <c r="O1385" s="2" t="s">
        <v>52</v>
      </c>
      <c r="P1385" s="2" t="s">
        <v>27</v>
      </c>
      <c r="Q1385" s="2" t="s">
        <v>53</v>
      </c>
      <c r="R1385" s="2" t="s">
        <v>54</v>
      </c>
      <c r="S1385" s="2" t="s">
        <v>55</v>
      </c>
      <c r="T1385" s="2" t="s">
        <v>56</v>
      </c>
    </row>
    <row r="1386" spans="1:30" hidden="1" outlineLevel="1" collapsed="1" x14ac:dyDescent="0.2">
      <c r="A1386" t="s">
        <v>41</v>
      </c>
      <c r="B1386" s="4" t="s">
        <v>30</v>
      </c>
      <c r="C1386" s="4" t="s">
        <v>3124</v>
      </c>
      <c r="D1386" s="4" t="s">
        <v>3125</v>
      </c>
      <c r="E1386" s="4">
        <v>7.2813499999999998E-3</v>
      </c>
      <c r="F1386" s="4">
        <v>9.4156000000000003E-4</v>
      </c>
      <c r="G1386" s="4">
        <v>1</v>
      </c>
      <c r="H1386" s="4">
        <v>1</v>
      </c>
      <c r="I1386" s="4">
        <v>1</v>
      </c>
      <c r="J1386" s="4">
        <v>1</v>
      </c>
      <c r="K1386" s="4" t="s">
        <v>3117</v>
      </c>
      <c r="L1386" s="4" t="s">
        <v>3126</v>
      </c>
      <c r="M1386" s="4" t="s">
        <v>41</v>
      </c>
      <c r="N1386" s="4">
        <v>0</v>
      </c>
      <c r="O1386" s="4">
        <v>1033.4553599999999</v>
      </c>
      <c r="P1386" s="4" t="s">
        <v>30</v>
      </c>
      <c r="Q1386" s="4" t="s">
        <v>30</v>
      </c>
      <c r="R1386" s="4">
        <v>7.6860000000000003E-4</v>
      </c>
      <c r="S1386" s="4">
        <v>4.1279999999999997E-3</v>
      </c>
      <c r="T1386" s="4">
        <v>1.96</v>
      </c>
    </row>
    <row r="1387" spans="1:30" hidden="1" outlineLevel="1" collapsed="1" x14ac:dyDescent="0.2">
      <c r="A1387" t="s">
        <v>41</v>
      </c>
      <c r="B1387" s="4" t="s">
        <v>30</v>
      </c>
      <c r="C1387" s="4" t="s">
        <v>3127</v>
      </c>
      <c r="D1387" s="4" t="s">
        <v>41</v>
      </c>
      <c r="E1387" s="4">
        <v>2.76355E-2</v>
      </c>
      <c r="F1387" s="4">
        <v>1.57544E-3</v>
      </c>
      <c r="G1387" s="4">
        <v>1</v>
      </c>
      <c r="H1387" s="4">
        <v>1</v>
      </c>
      <c r="I1387" s="4">
        <v>1</v>
      </c>
      <c r="J1387" s="4">
        <v>1</v>
      </c>
      <c r="K1387" s="4" t="s">
        <v>3117</v>
      </c>
      <c r="L1387" s="4" t="s">
        <v>3128</v>
      </c>
      <c r="M1387" s="4" t="s">
        <v>41</v>
      </c>
      <c r="N1387" s="4">
        <v>1</v>
      </c>
      <c r="O1387" s="4">
        <v>1251.5851700000001</v>
      </c>
      <c r="P1387" s="4" t="s">
        <v>30</v>
      </c>
      <c r="Q1387" s="4" t="s">
        <v>30</v>
      </c>
      <c r="R1387" s="4">
        <v>1.245E-3</v>
      </c>
      <c r="S1387" s="4">
        <v>1.7590000000000001E-2</v>
      </c>
      <c r="T1387" s="4">
        <v>1.21</v>
      </c>
    </row>
    <row r="1388" spans="1:30" hidden="1" outlineLevel="1" collapsed="1" x14ac:dyDescent="0.2">
      <c r="A1388" t="s">
        <v>41</v>
      </c>
      <c r="B1388" s="4" t="s">
        <v>30</v>
      </c>
      <c r="C1388" s="4" t="s">
        <v>3129</v>
      </c>
      <c r="D1388" s="4" t="s">
        <v>41</v>
      </c>
      <c r="E1388" s="4">
        <v>2.65518E-3</v>
      </c>
      <c r="F1388" s="4">
        <v>9.4156000000000003E-4</v>
      </c>
      <c r="G1388" s="4">
        <v>1</v>
      </c>
      <c r="H1388" s="4">
        <v>1</v>
      </c>
      <c r="I1388" s="4">
        <v>1</v>
      </c>
      <c r="J1388" s="4">
        <v>1</v>
      </c>
      <c r="K1388" s="4" t="s">
        <v>3117</v>
      </c>
      <c r="L1388" s="4" t="s">
        <v>3130</v>
      </c>
      <c r="M1388" s="4" t="s">
        <v>41</v>
      </c>
      <c r="N1388" s="4">
        <v>1</v>
      </c>
      <c r="O1388" s="4">
        <v>1127.6895199999999</v>
      </c>
      <c r="P1388" s="4" t="s">
        <v>30</v>
      </c>
      <c r="Q1388" s="4" t="s">
        <v>30</v>
      </c>
      <c r="R1388" s="4">
        <v>7.6860000000000003E-4</v>
      </c>
      <c r="S1388" s="4">
        <v>1.387E-3</v>
      </c>
      <c r="T1388" s="4">
        <v>1.51</v>
      </c>
    </row>
    <row r="1389" spans="1:30" hidden="1" outlineLevel="1" collapsed="1" x14ac:dyDescent="0.2">
      <c r="A1389" t="s">
        <v>41</v>
      </c>
      <c r="B1389" s="4" t="s">
        <v>30</v>
      </c>
      <c r="C1389" s="4" t="s">
        <v>3131</v>
      </c>
      <c r="D1389" s="4" t="s">
        <v>41</v>
      </c>
      <c r="E1389" s="4">
        <v>9.9533999999999997E-2</v>
      </c>
      <c r="F1389" s="4">
        <v>8.4442000000000007E-3</v>
      </c>
      <c r="G1389" s="4">
        <v>1</v>
      </c>
      <c r="H1389" s="4">
        <v>1</v>
      </c>
      <c r="I1389" s="4">
        <v>1</v>
      </c>
      <c r="J1389" s="4">
        <v>1</v>
      </c>
      <c r="K1389" s="4" t="s">
        <v>3117</v>
      </c>
      <c r="L1389" s="4" t="s">
        <v>3132</v>
      </c>
      <c r="M1389" s="4" t="s">
        <v>41</v>
      </c>
      <c r="N1389" s="4">
        <v>0</v>
      </c>
      <c r="O1389" s="4">
        <v>1619.75073</v>
      </c>
      <c r="P1389" s="4" t="s">
        <v>30</v>
      </c>
      <c r="Q1389" s="4" t="s">
        <v>30</v>
      </c>
      <c r="R1389" s="4">
        <v>6.3559999999999997E-3</v>
      </c>
      <c r="S1389" s="4">
        <v>7.1400000000000005E-2</v>
      </c>
      <c r="T1389" s="4">
        <v>2</v>
      </c>
    </row>
    <row r="1390" spans="1:30" hidden="1" outlineLevel="1" collapsed="1" x14ac:dyDescent="0.2">
      <c r="A1390" t="s">
        <v>41</v>
      </c>
      <c r="B1390" s="4" t="s">
        <v>30</v>
      </c>
      <c r="C1390" s="4" t="s">
        <v>3131</v>
      </c>
      <c r="D1390" s="4" t="s">
        <v>3133</v>
      </c>
      <c r="E1390" s="4">
        <v>9.4450000000000006E-2</v>
      </c>
      <c r="F1390" s="4">
        <v>8.4442000000000007E-3</v>
      </c>
      <c r="G1390" s="4">
        <v>1</v>
      </c>
      <c r="H1390" s="4">
        <v>1</v>
      </c>
      <c r="I1390" s="4">
        <v>1</v>
      </c>
      <c r="J1390" s="4">
        <v>1</v>
      </c>
      <c r="K1390" s="4" t="s">
        <v>3117</v>
      </c>
      <c r="L1390" s="4" t="s">
        <v>3132</v>
      </c>
      <c r="M1390" s="4" t="s">
        <v>3134</v>
      </c>
      <c r="N1390" s="4">
        <v>0</v>
      </c>
      <c r="O1390" s="4">
        <v>1699.7170599999999</v>
      </c>
      <c r="P1390" s="4" t="s">
        <v>30</v>
      </c>
      <c r="Q1390" s="4" t="s">
        <v>30</v>
      </c>
      <c r="R1390" s="4">
        <v>6.3559999999999997E-3</v>
      </c>
      <c r="S1390" s="4">
        <v>6.7360000000000003E-2</v>
      </c>
      <c r="T1390" s="4">
        <v>1.97</v>
      </c>
    </row>
    <row r="1391" spans="1:30" x14ac:dyDescent="0.2">
      <c r="A1391" s="3" t="s">
        <v>30</v>
      </c>
      <c r="B1391" s="3" t="s">
        <v>31</v>
      </c>
      <c r="C1391" s="3" t="s">
        <v>3135</v>
      </c>
      <c r="D1391" s="3" t="s">
        <v>3136</v>
      </c>
      <c r="E1391" s="3">
        <v>0</v>
      </c>
      <c r="F1391" s="3">
        <v>9.3019999999999996</v>
      </c>
      <c r="G1391" s="3">
        <v>28</v>
      </c>
      <c r="H1391" s="3">
        <v>4</v>
      </c>
      <c r="I1391" s="3">
        <v>4</v>
      </c>
      <c r="J1391" s="3">
        <v>4</v>
      </c>
      <c r="K1391" s="3">
        <v>4</v>
      </c>
      <c r="L1391" s="3">
        <v>186</v>
      </c>
      <c r="M1391" s="3">
        <v>20.6</v>
      </c>
      <c r="N1391" s="3">
        <v>11.71</v>
      </c>
      <c r="O1391" s="3">
        <v>6.7</v>
      </c>
      <c r="P1391" s="3">
        <v>4</v>
      </c>
      <c r="Q1391" s="3" t="s">
        <v>1592</v>
      </c>
      <c r="R1391" s="3" t="s">
        <v>1593</v>
      </c>
      <c r="S1391" s="3" t="s">
        <v>1062</v>
      </c>
      <c r="T1391" s="3" t="s">
        <v>3137</v>
      </c>
      <c r="U1391" s="3" t="s">
        <v>3138</v>
      </c>
      <c r="V1391" s="3" t="s">
        <v>3139</v>
      </c>
      <c r="W1391" s="3" t="s">
        <v>3140</v>
      </c>
      <c r="X1391" s="3" t="s">
        <v>3141</v>
      </c>
      <c r="Y1391" s="3" t="s">
        <v>1599</v>
      </c>
      <c r="Z1391" s="3" t="s">
        <v>41</v>
      </c>
      <c r="AA1391" s="3">
        <v>6</v>
      </c>
      <c r="AB1391" s="3" t="s">
        <v>30</v>
      </c>
      <c r="AC1391" s="3">
        <v>1</v>
      </c>
      <c r="AD1391" s="3" t="s">
        <v>41</v>
      </c>
    </row>
    <row r="1392" spans="1:30" hidden="1" outlineLevel="1" collapsed="1" x14ac:dyDescent="0.2">
      <c r="A1392" t="s">
        <v>41</v>
      </c>
      <c r="B1392" s="2" t="s">
        <v>43</v>
      </c>
      <c r="C1392" s="2" t="s">
        <v>44</v>
      </c>
      <c r="D1392" s="2" t="s">
        <v>29</v>
      </c>
      <c r="E1392" s="2" t="s">
        <v>45</v>
      </c>
      <c r="F1392" s="2" t="s">
        <v>46</v>
      </c>
      <c r="G1392" s="2" t="s">
        <v>28</v>
      </c>
      <c r="H1392" s="2" t="s">
        <v>47</v>
      </c>
      <c r="I1392" s="2" t="s">
        <v>8</v>
      </c>
      <c r="J1392" s="2" t="s">
        <v>9</v>
      </c>
      <c r="K1392" s="2" t="s">
        <v>48</v>
      </c>
      <c r="L1392" s="2" t="s">
        <v>49</v>
      </c>
      <c r="M1392" s="2" t="s">
        <v>50</v>
      </c>
      <c r="N1392" s="2" t="s">
        <v>51</v>
      </c>
      <c r="O1392" s="2" t="s">
        <v>52</v>
      </c>
      <c r="P1392" s="2" t="s">
        <v>27</v>
      </c>
      <c r="Q1392" s="2" t="s">
        <v>53</v>
      </c>
      <c r="R1392" s="2" t="s">
        <v>54</v>
      </c>
      <c r="S1392" s="2" t="s">
        <v>55</v>
      </c>
      <c r="T1392" s="2" t="s">
        <v>56</v>
      </c>
    </row>
    <row r="1393" spans="1:30" hidden="1" outlineLevel="1" collapsed="1" x14ac:dyDescent="0.2">
      <c r="A1393" t="s">
        <v>41</v>
      </c>
      <c r="B1393" s="4" t="s">
        <v>30</v>
      </c>
      <c r="C1393" s="4" t="s">
        <v>3142</v>
      </c>
      <c r="D1393" s="4" t="s">
        <v>113</v>
      </c>
      <c r="E1393" s="4">
        <v>7.7679099999999998E-4</v>
      </c>
      <c r="F1393" s="4">
        <v>9.4156000000000003E-4</v>
      </c>
      <c r="G1393" s="4">
        <v>1</v>
      </c>
      <c r="H1393" s="4">
        <v>1</v>
      </c>
      <c r="I1393" s="4">
        <v>1</v>
      </c>
      <c r="J1393" s="4">
        <v>1</v>
      </c>
      <c r="K1393" s="4" t="s">
        <v>3135</v>
      </c>
      <c r="L1393" s="4" t="s">
        <v>3143</v>
      </c>
      <c r="M1393" s="4" t="s">
        <v>41</v>
      </c>
      <c r="N1393" s="4">
        <v>0</v>
      </c>
      <c r="O1393" s="4">
        <v>1502.76315</v>
      </c>
      <c r="P1393" s="4" t="s">
        <v>30</v>
      </c>
      <c r="Q1393" s="4" t="s">
        <v>30</v>
      </c>
      <c r="R1393" s="4">
        <v>7.6860000000000003E-4</v>
      </c>
      <c r="S1393" s="4">
        <v>3.6509999999999998E-4</v>
      </c>
      <c r="T1393" s="4">
        <v>1.77</v>
      </c>
    </row>
    <row r="1394" spans="1:30" hidden="1" outlineLevel="1" collapsed="1" x14ac:dyDescent="0.2">
      <c r="A1394" t="s">
        <v>41</v>
      </c>
      <c r="B1394" s="4" t="s">
        <v>30</v>
      </c>
      <c r="C1394" s="4" t="s">
        <v>3144</v>
      </c>
      <c r="D1394" s="4" t="s">
        <v>41</v>
      </c>
      <c r="E1394" s="4">
        <v>9.2562200000000008E-3</v>
      </c>
      <c r="F1394" s="4">
        <v>9.4156000000000003E-4</v>
      </c>
      <c r="G1394" s="4">
        <v>1</v>
      </c>
      <c r="H1394" s="4">
        <v>1</v>
      </c>
      <c r="I1394" s="4">
        <v>1</v>
      </c>
      <c r="J1394" s="4">
        <v>1</v>
      </c>
      <c r="K1394" s="4" t="s">
        <v>3135</v>
      </c>
      <c r="L1394" s="4" t="s">
        <v>3145</v>
      </c>
      <c r="M1394" s="4" t="s">
        <v>41</v>
      </c>
      <c r="N1394" s="4">
        <v>2</v>
      </c>
      <c r="O1394" s="4">
        <v>1550.80088</v>
      </c>
      <c r="P1394" s="4" t="s">
        <v>30</v>
      </c>
      <c r="Q1394" s="4" t="s">
        <v>30</v>
      </c>
      <c r="R1394" s="4">
        <v>7.6860000000000003E-4</v>
      </c>
      <c r="S1394" s="4">
        <v>5.3769999999999998E-3</v>
      </c>
      <c r="T1394" s="4">
        <v>2.71</v>
      </c>
    </row>
    <row r="1395" spans="1:30" hidden="1" outlineLevel="1" collapsed="1" x14ac:dyDescent="0.2">
      <c r="A1395" t="s">
        <v>41</v>
      </c>
      <c r="B1395" s="4" t="s">
        <v>30</v>
      </c>
      <c r="C1395" s="4" t="s">
        <v>3146</v>
      </c>
      <c r="D1395" s="4" t="s">
        <v>41</v>
      </c>
      <c r="E1395" s="4">
        <v>3.9605300000000003E-2</v>
      </c>
      <c r="F1395" s="4">
        <v>1.57544E-3</v>
      </c>
      <c r="G1395" s="4">
        <v>1</v>
      </c>
      <c r="H1395" s="4">
        <v>1</v>
      </c>
      <c r="I1395" s="4">
        <v>1</v>
      </c>
      <c r="J1395" s="4">
        <v>1</v>
      </c>
      <c r="K1395" s="4" t="s">
        <v>3135</v>
      </c>
      <c r="L1395" s="4" t="s">
        <v>3147</v>
      </c>
      <c r="M1395" s="4" t="s">
        <v>41</v>
      </c>
      <c r="N1395" s="4">
        <v>1</v>
      </c>
      <c r="O1395" s="4">
        <v>1224.71713</v>
      </c>
      <c r="P1395" s="4" t="s">
        <v>30</v>
      </c>
      <c r="Q1395" s="4" t="s">
        <v>30</v>
      </c>
      <c r="R1395" s="4">
        <v>1.245E-3</v>
      </c>
      <c r="S1395" s="4">
        <v>2.6069999999999999E-2</v>
      </c>
      <c r="T1395" s="4">
        <v>1.51</v>
      </c>
    </row>
    <row r="1396" spans="1:30" hidden="1" outlineLevel="1" collapsed="1" x14ac:dyDescent="0.2">
      <c r="A1396" t="s">
        <v>41</v>
      </c>
      <c r="B1396" s="4" t="s">
        <v>30</v>
      </c>
      <c r="C1396" s="4" t="s">
        <v>3148</v>
      </c>
      <c r="D1396" s="4" t="s">
        <v>41</v>
      </c>
      <c r="E1396" s="4">
        <v>1.6008399999999999E-2</v>
      </c>
      <c r="F1396" s="4">
        <v>9.4156000000000003E-4</v>
      </c>
      <c r="G1396" s="4">
        <v>1</v>
      </c>
      <c r="H1396" s="4">
        <v>1</v>
      </c>
      <c r="I1396" s="4">
        <v>1</v>
      </c>
      <c r="J1396" s="4">
        <v>1</v>
      </c>
      <c r="K1396" s="4" t="s">
        <v>3135</v>
      </c>
      <c r="L1396" s="4" t="s">
        <v>3149</v>
      </c>
      <c r="M1396" s="4" t="s">
        <v>41</v>
      </c>
      <c r="N1396" s="4">
        <v>0</v>
      </c>
      <c r="O1396" s="4">
        <v>1331.7165199999999</v>
      </c>
      <c r="P1396" s="4" t="s">
        <v>30</v>
      </c>
      <c r="Q1396" s="4" t="s">
        <v>30</v>
      </c>
      <c r="R1396" s="4">
        <v>7.6860000000000003E-4</v>
      </c>
      <c r="S1396" s="4">
        <v>9.7540000000000005E-3</v>
      </c>
      <c r="T1396" s="4">
        <v>2.2200000000000002</v>
      </c>
    </row>
    <row r="1397" spans="1:30" x14ac:dyDescent="0.2">
      <c r="A1397" s="3" t="s">
        <v>30</v>
      </c>
      <c r="B1397" s="3" t="s">
        <v>31</v>
      </c>
      <c r="C1397" s="3" t="s">
        <v>3150</v>
      </c>
      <c r="D1397" s="3" t="s">
        <v>3151</v>
      </c>
      <c r="E1397" s="3">
        <v>0</v>
      </c>
      <c r="F1397" s="3">
        <v>9.2469999999999999</v>
      </c>
      <c r="G1397" s="3">
        <v>15</v>
      </c>
      <c r="H1397" s="3">
        <v>4</v>
      </c>
      <c r="I1397" s="3">
        <v>4</v>
      </c>
      <c r="J1397" s="3">
        <v>4</v>
      </c>
      <c r="K1397" s="3">
        <v>1</v>
      </c>
      <c r="L1397" s="3">
        <v>362</v>
      </c>
      <c r="M1397" s="3">
        <v>39.1</v>
      </c>
      <c r="N1397" s="3">
        <v>10.64</v>
      </c>
      <c r="O1397" s="3">
        <v>8.0399999999999991</v>
      </c>
      <c r="P1397" s="3">
        <v>4</v>
      </c>
      <c r="Q1397" s="3" t="s">
        <v>1592</v>
      </c>
      <c r="R1397" s="3" t="s">
        <v>2538</v>
      </c>
      <c r="S1397" s="3" t="s">
        <v>1062</v>
      </c>
      <c r="T1397" s="3" t="s">
        <v>2539</v>
      </c>
      <c r="U1397" s="3" t="s">
        <v>3152</v>
      </c>
      <c r="V1397" s="3" t="s">
        <v>3150</v>
      </c>
      <c r="W1397" s="3" t="s">
        <v>3153</v>
      </c>
      <c r="X1397" s="3" t="s">
        <v>3154</v>
      </c>
      <c r="Y1397" s="3" t="s">
        <v>1599</v>
      </c>
      <c r="Z1397" s="3" t="s">
        <v>41</v>
      </c>
      <c r="AA1397" s="3">
        <v>6</v>
      </c>
      <c r="AB1397" s="3" t="s">
        <v>30</v>
      </c>
      <c r="AC1397" s="3">
        <v>1</v>
      </c>
      <c r="AD1397" s="3" t="s">
        <v>41</v>
      </c>
    </row>
    <row r="1398" spans="1:30" hidden="1" outlineLevel="1" collapsed="1" x14ac:dyDescent="0.2">
      <c r="A1398" t="s">
        <v>41</v>
      </c>
      <c r="B1398" s="2" t="s">
        <v>43</v>
      </c>
      <c r="C1398" s="2" t="s">
        <v>44</v>
      </c>
      <c r="D1398" s="2" t="s">
        <v>29</v>
      </c>
      <c r="E1398" s="2" t="s">
        <v>45</v>
      </c>
      <c r="F1398" s="2" t="s">
        <v>46</v>
      </c>
      <c r="G1398" s="2" t="s">
        <v>28</v>
      </c>
      <c r="H1398" s="2" t="s">
        <v>47</v>
      </c>
      <c r="I1398" s="2" t="s">
        <v>8</v>
      </c>
      <c r="J1398" s="2" t="s">
        <v>9</v>
      </c>
      <c r="K1398" s="2" t="s">
        <v>48</v>
      </c>
      <c r="L1398" s="2" t="s">
        <v>49</v>
      </c>
      <c r="M1398" s="2" t="s">
        <v>50</v>
      </c>
      <c r="N1398" s="2" t="s">
        <v>51</v>
      </c>
      <c r="O1398" s="2" t="s">
        <v>52</v>
      </c>
      <c r="P1398" s="2" t="s">
        <v>27</v>
      </c>
      <c r="Q1398" s="2" t="s">
        <v>53</v>
      </c>
      <c r="R1398" s="2" t="s">
        <v>54</v>
      </c>
      <c r="S1398" s="2" t="s">
        <v>55</v>
      </c>
      <c r="T1398" s="2" t="s">
        <v>56</v>
      </c>
    </row>
    <row r="1399" spans="1:30" hidden="1" outlineLevel="1" collapsed="1" x14ac:dyDescent="0.2">
      <c r="A1399" t="s">
        <v>41</v>
      </c>
      <c r="B1399" s="4" t="s">
        <v>30</v>
      </c>
      <c r="C1399" s="4" t="s">
        <v>2543</v>
      </c>
      <c r="D1399" s="4" t="s">
        <v>41</v>
      </c>
      <c r="E1399" s="4">
        <v>4.7703399999999999E-4</v>
      </c>
      <c r="F1399" s="4">
        <v>9.4156000000000003E-4</v>
      </c>
      <c r="G1399" s="4">
        <v>2</v>
      </c>
      <c r="H1399" s="4">
        <v>2</v>
      </c>
      <c r="I1399" s="4">
        <v>1</v>
      </c>
      <c r="J1399" s="4">
        <v>1</v>
      </c>
      <c r="K1399" s="4" t="s">
        <v>2544</v>
      </c>
      <c r="L1399" s="4" t="s">
        <v>2545</v>
      </c>
      <c r="M1399" s="4" t="s">
        <v>41</v>
      </c>
      <c r="N1399" s="4">
        <v>0</v>
      </c>
      <c r="O1399" s="4">
        <v>1444.6563799999999</v>
      </c>
      <c r="P1399" s="4" t="s">
        <v>30</v>
      </c>
      <c r="Q1399" s="4" t="s">
        <v>30</v>
      </c>
      <c r="R1399" s="4">
        <v>7.6860000000000003E-4</v>
      </c>
      <c r="S1399" s="4">
        <v>2.152E-4</v>
      </c>
      <c r="T1399" s="4">
        <v>3.55</v>
      </c>
    </row>
    <row r="1400" spans="1:30" hidden="1" outlineLevel="1" collapsed="1" x14ac:dyDescent="0.2">
      <c r="A1400" t="s">
        <v>41</v>
      </c>
      <c r="B1400" s="4" t="s">
        <v>30</v>
      </c>
      <c r="C1400" s="4" t="s">
        <v>2546</v>
      </c>
      <c r="D1400" s="4" t="s">
        <v>41</v>
      </c>
      <c r="E1400" s="4">
        <v>3.2095499999999999E-2</v>
      </c>
      <c r="F1400" s="4">
        <v>1.57544E-3</v>
      </c>
      <c r="G1400" s="4">
        <v>2</v>
      </c>
      <c r="H1400" s="4">
        <v>2</v>
      </c>
      <c r="I1400" s="4">
        <v>1</v>
      </c>
      <c r="J1400" s="4">
        <v>1</v>
      </c>
      <c r="K1400" s="4" t="s">
        <v>2544</v>
      </c>
      <c r="L1400" s="4" t="s">
        <v>2547</v>
      </c>
      <c r="M1400" s="4" t="s">
        <v>41</v>
      </c>
      <c r="N1400" s="4">
        <v>1</v>
      </c>
      <c r="O1400" s="4">
        <v>1629.89588</v>
      </c>
      <c r="P1400" s="4" t="s">
        <v>30</v>
      </c>
      <c r="Q1400" s="4" t="s">
        <v>30</v>
      </c>
      <c r="R1400" s="4">
        <v>1.245E-3</v>
      </c>
      <c r="S1400" s="4">
        <v>2.0729999999999998E-2</v>
      </c>
      <c r="T1400" s="4">
        <v>2.17</v>
      </c>
    </row>
    <row r="1401" spans="1:30" hidden="1" outlineLevel="1" collapsed="1" x14ac:dyDescent="0.2">
      <c r="A1401" t="s">
        <v>41</v>
      </c>
      <c r="B1401" s="4" t="s">
        <v>30</v>
      </c>
      <c r="C1401" s="4" t="s">
        <v>2548</v>
      </c>
      <c r="D1401" s="4" t="s">
        <v>2549</v>
      </c>
      <c r="E1401" s="4">
        <v>5.9739399999999998E-2</v>
      </c>
      <c r="F1401" s="4">
        <v>3.95853E-3</v>
      </c>
      <c r="G1401" s="4">
        <v>2</v>
      </c>
      <c r="H1401" s="4">
        <v>2</v>
      </c>
      <c r="I1401" s="4">
        <v>1</v>
      </c>
      <c r="J1401" s="4">
        <v>1</v>
      </c>
      <c r="K1401" s="4" t="s">
        <v>2544</v>
      </c>
      <c r="L1401" s="4" t="s">
        <v>2550</v>
      </c>
      <c r="M1401" s="4" t="s">
        <v>41</v>
      </c>
      <c r="N1401" s="4">
        <v>0</v>
      </c>
      <c r="O1401" s="4">
        <v>1184.4935399999999</v>
      </c>
      <c r="P1401" s="4" t="s">
        <v>30</v>
      </c>
      <c r="Q1401" s="4" t="s">
        <v>30</v>
      </c>
      <c r="R1401" s="4">
        <v>3.026E-3</v>
      </c>
      <c r="S1401" s="4">
        <v>4.0890000000000003E-2</v>
      </c>
      <c r="T1401" s="4">
        <v>1.47</v>
      </c>
    </row>
    <row r="1402" spans="1:30" hidden="1" outlineLevel="1" collapsed="1" x14ac:dyDescent="0.2">
      <c r="A1402" t="s">
        <v>41</v>
      </c>
      <c r="B1402" s="4" t="s">
        <v>30</v>
      </c>
      <c r="C1402" s="4" t="s">
        <v>3155</v>
      </c>
      <c r="D1402" s="4" t="s">
        <v>41</v>
      </c>
      <c r="E1402" s="4">
        <v>5.5721599999999996E-3</v>
      </c>
      <c r="F1402" s="4">
        <v>9.4156000000000003E-4</v>
      </c>
      <c r="G1402" s="4">
        <v>1</v>
      </c>
      <c r="H1402" s="4">
        <v>1</v>
      </c>
      <c r="I1402" s="4">
        <v>1</v>
      </c>
      <c r="J1402" s="4">
        <v>1</v>
      </c>
      <c r="K1402" s="4" t="s">
        <v>3150</v>
      </c>
      <c r="L1402" s="4" t="s">
        <v>3156</v>
      </c>
      <c r="M1402" s="4" t="s">
        <v>41</v>
      </c>
      <c r="N1402" s="4">
        <v>1</v>
      </c>
      <c r="O1402" s="4">
        <v>1715.8962799999999</v>
      </c>
      <c r="P1402" s="4" t="s">
        <v>30</v>
      </c>
      <c r="Q1402" s="4" t="s">
        <v>30</v>
      </c>
      <c r="R1402" s="4">
        <v>7.6860000000000003E-4</v>
      </c>
      <c r="S1402" s="4">
        <v>3.107E-3</v>
      </c>
      <c r="T1402" s="4">
        <v>2.31</v>
      </c>
    </row>
    <row r="1403" spans="1:30" x14ac:dyDescent="0.2">
      <c r="A1403" s="3" t="s">
        <v>30</v>
      </c>
      <c r="B1403" s="3" t="s">
        <v>31</v>
      </c>
      <c r="C1403" s="3" t="s">
        <v>3157</v>
      </c>
      <c r="D1403" s="3" t="s">
        <v>3158</v>
      </c>
      <c r="E1403" s="3">
        <v>0</v>
      </c>
      <c r="F1403" s="3">
        <v>9.19</v>
      </c>
      <c r="G1403" s="3">
        <v>5</v>
      </c>
      <c r="H1403" s="3">
        <v>4</v>
      </c>
      <c r="I1403" s="3">
        <v>4</v>
      </c>
      <c r="J1403" s="3">
        <v>4</v>
      </c>
      <c r="K1403" s="3">
        <v>4</v>
      </c>
      <c r="L1403" s="3">
        <v>956</v>
      </c>
      <c r="M1403" s="3">
        <v>111.8</v>
      </c>
      <c r="N1403" s="3">
        <v>6.19</v>
      </c>
      <c r="O1403" s="3">
        <v>7.06</v>
      </c>
      <c r="P1403" s="3">
        <v>4</v>
      </c>
      <c r="Q1403" s="3" t="s">
        <v>1304</v>
      </c>
      <c r="R1403" s="3" t="s">
        <v>520</v>
      </c>
      <c r="S1403" s="3" t="s">
        <v>1766</v>
      </c>
      <c r="T1403" s="3" t="s">
        <v>3159</v>
      </c>
      <c r="U1403" s="3" t="s">
        <v>3160</v>
      </c>
      <c r="V1403" s="3" t="s">
        <v>3157</v>
      </c>
      <c r="W1403" s="3" t="s">
        <v>3161</v>
      </c>
      <c r="X1403" s="3" t="s">
        <v>3162</v>
      </c>
      <c r="Y1403" s="3" t="s">
        <v>41</v>
      </c>
      <c r="Z1403" s="3" t="s">
        <v>41</v>
      </c>
      <c r="AA1403" s="3">
        <v>0</v>
      </c>
      <c r="AB1403" s="3" t="s">
        <v>30</v>
      </c>
      <c r="AC1403" s="3">
        <v>1</v>
      </c>
      <c r="AD1403" s="3" t="s">
        <v>41</v>
      </c>
    </row>
    <row r="1404" spans="1:30" hidden="1" outlineLevel="1" collapsed="1" x14ac:dyDescent="0.2">
      <c r="A1404" t="s">
        <v>41</v>
      </c>
      <c r="B1404" s="2" t="s">
        <v>43</v>
      </c>
      <c r="C1404" s="2" t="s">
        <v>44</v>
      </c>
      <c r="D1404" s="2" t="s">
        <v>29</v>
      </c>
      <c r="E1404" s="2" t="s">
        <v>45</v>
      </c>
      <c r="F1404" s="2" t="s">
        <v>46</v>
      </c>
      <c r="G1404" s="2" t="s">
        <v>28</v>
      </c>
      <c r="H1404" s="2" t="s">
        <v>47</v>
      </c>
      <c r="I1404" s="2" t="s">
        <v>8</v>
      </c>
      <c r="J1404" s="2" t="s">
        <v>9</v>
      </c>
      <c r="K1404" s="2" t="s">
        <v>48</v>
      </c>
      <c r="L1404" s="2" t="s">
        <v>49</v>
      </c>
      <c r="M1404" s="2" t="s">
        <v>50</v>
      </c>
      <c r="N1404" s="2" t="s">
        <v>51</v>
      </c>
      <c r="O1404" s="2" t="s">
        <v>52</v>
      </c>
      <c r="P1404" s="2" t="s">
        <v>27</v>
      </c>
      <c r="Q1404" s="2" t="s">
        <v>53</v>
      </c>
      <c r="R1404" s="2" t="s">
        <v>54</v>
      </c>
      <c r="S1404" s="2" t="s">
        <v>55</v>
      </c>
      <c r="T1404" s="2" t="s">
        <v>56</v>
      </c>
    </row>
    <row r="1405" spans="1:30" hidden="1" outlineLevel="1" collapsed="1" x14ac:dyDescent="0.2">
      <c r="A1405" t="s">
        <v>41</v>
      </c>
      <c r="B1405" s="4" t="s">
        <v>30</v>
      </c>
      <c r="C1405" s="4" t="s">
        <v>3163</v>
      </c>
      <c r="D1405" s="4" t="s">
        <v>41</v>
      </c>
      <c r="E1405" s="4">
        <v>3.1447900000000001E-2</v>
      </c>
      <c r="F1405" s="4">
        <v>1.57544E-3</v>
      </c>
      <c r="G1405" s="4">
        <v>1</v>
      </c>
      <c r="H1405" s="4">
        <v>1</v>
      </c>
      <c r="I1405" s="4">
        <v>1</v>
      </c>
      <c r="J1405" s="4">
        <v>1</v>
      </c>
      <c r="K1405" s="4" t="s">
        <v>3157</v>
      </c>
      <c r="L1405" s="4" t="s">
        <v>3164</v>
      </c>
      <c r="M1405" s="4" t="s">
        <v>41</v>
      </c>
      <c r="N1405" s="4">
        <v>2</v>
      </c>
      <c r="O1405" s="4">
        <v>1739.94389</v>
      </c>
      <c r="P1405" s="4" t="s">
        <v>30</v>
      </c>
      <c r="Q1405" s="4" t="s">
        <v>30</v>
      </c>
      <c r="R1405" s="4">
        <v>1.245E-3</v>
      </c>
      <c r="S1405" s="4">
        <v>2.026E-2</v>
      </c>
      <c r="T1405" s="4">
        <v>2.0099999999999998</v>
      </c>
    </row>
    <row r="1406" spans="1:30" hidden="1" outlineLevel="1" collapsed="1" x14ac:dyDescent="0.2">
      <c r="A1406" t="s">
        <v>41</v>
      </c>
      <c r="B1406" s="4" t="s">
        <v>30</v>
      </c>
      <c r="C1406" s="4" t="s">
        <v>3165</v>
      </c>
      <c r="D1406" s="4" t="s">
        <v>41</v>
      </c>
      <c r="E1406" s="4">
        <v>7.9059100000000004E-3</v>
      </c>
      <c r="F1406" s="4">
        <v>9.4156000000000003E-4</v>
      </c>
      <c r="G1406" s="4">
        <v>1</v>
      </c>
      <c r="H1406" s="4">
        <v>1</v>
      </c>
      <c r="I1406" s="4">
        <v>1</v>
      </c>
      <c r="J1406" s="4">
        <v>1</v>
      </c>
      <c r="K1406" s="4" t="s">
        <v>3157</v>
      </c>
      <c r="L1406" s="4" t="s">
        <v>3166</v>
      </c>
      <c r="M1406" s="4" t="s">
        <v>41</v>
      </c>
      <c r="N1406" s="4">
        <v>2</v>
      </c>
      <c r="O1406" s="4">
        <v>2397.1640699999998</v>
      </c>
      <c r="P1406" s="4" t="s">
        <v>30</v>
      </c>
      <c r="Q1406" s="4" t="s">
        <v>30</v>
      </c>
      <c r="R1406" s="4">
        <v>7.6860000000000003E-4</v>
      </c>
      <c r="S1406" s="4">
        <v>4.5440000000000003E-3</v>
      </c>
      <c r="T1406" s="4">
        <v>2.4300000000000002</v>
      </c>
    </row>
    <row r="1407" spans="1:30" hidden="1" outlineLevel="1" collapsed="1" x14ac:dyDescent="0.2">
      <c r="A1407" t="s">
        <v>41</v>
      </c>
      <c r="B1407" s="4" t="s">
        <v>30</v>
      </c>
      <c r="C1407" s="4" t="s">
        <v>3167</v>
      </c>
      <c r="D1407" s="4" t="s">
        <v>41</v>
      </c>
      <c r="E1407" s="4">
        <v>1.1927E-2</v>
      </c>
      <c r="F1407" s="4">
        <v>9.4156000000000003E-4</v>
      </c>
      <c r="G1407" s="4">
        <v>1</v>
      </c>
      <c r="H1407" s="4">
        <v>1</v>
      </c>
      <c r="I1407" s="4">
        <v>1</v>
      </c>
      <c r="J1407" s="4">
        <v>1</v>
      </c>
      <c r="K1407" s="4" t="s">
        <v>3157</v>
      </c>
      <c r="L1407" s="4" t="s">
        <v>3168</v>
      </c>
      <c r="M1407" s="4" t="s">
        <v>41</v>
      </c>
      <c r="N1407" s="4">
        <v>1</v>
      </c>
      <c r="O1407" s="4">
        <v>1130.59528</v>
      </c>
      <c r="P1407" s="4" t="s">
        <v>30</v>
      </c>
      <c r="Q1407" s="4" t="s">
        <v>30</v>
      </c>
      <c r="R1407" s="4">
        <v>7.6860000000000003E-4</v>
      </c>
      <c r="S1407" s="4">
        <v>7.1019999999999998E-3</v>
      </c>
      <c r="T1407" s="4">
        <v>2.42</v>
      </c>
    </row>
    <row r="1408" spans="1:30" hidden="1" outlineLevel="1" collapsed="1" x14ac:dyDescent="0.2">
      <c r="A1408" t="s">
        <v>41</v>
      </c>
      <c r="B1408" s="4" t="s">
        <v>30</v>
      </c>
      <c r="C1408" s="4" t="s">
        <v>3169</v>
      </c>
      <c r="D1408" s="4" t="s">
        <v>113</v>
      </c>
      <c r="E1408" s="4">
        <v>1.9494600000000001E-3</v>
      </c>
      <c r="F1408" s="4">
        <v>9.4156000000000003E-4</v>
      </c>
      <c r="G1408" s="4">
        <v>1</v>
      </c>
      <c r="H1408" s="4">
        <v>1</v>
      </c>
      <c r="I1408" s="4">
        <v>1</v>
      </c>
      <c r="J1408" s="4">
        <v>1</v>
      </c>
      <c r="K1408" s="4" t="s">
        <v>3157</v>
      </c>
      <c r="L1408" s="4" t="s">
        <v>3170</v>
      </c>
      <c r="M1408" s="4" t="s">
        <v>41</v>
      </c>
      <c r="N1408" s="4">
        <v>0</v>
      </c>
      <c r="O1408" s="4">
        <v>1351.58817</v>
      </c>
      <c r="P1408" s="4" t="s">
        <v>30</v>
      </c>
      <c r="Q1408" s="4" t="s">
        <v>30</v>
      </c>
      <c r="R1408" s="4">
        <v>7.6860000000000003E-4</v>
      </c>
      <c r="S1408" s="4">
        <v>9.8689999999999997E-4</v>
      </c>
      <c r="T1408" s="4">
        <v>2.21</v>
      </c>
    </row>
    <row r="1409" spans="1:30" x14ac:dyDescent="0.2">
      <c r="A1409" s="3" t="s">
        <v>30</v>
      </c>
      <c r="B1409" s="3" t="s">
        <v>31</v>
      </c>
      <c r="C1409" s="3" t="s">
        <v>3171</v>
      </c>
      <c r="D1409" s="3" t="s">
        <v>3172</v>
      </c>
      <c r="E1409" s="3">
        <v>0</v>
      </c>
      <c r="F1409" s="3">
        <v>8.8490000000000002</v>
      </c>
      <c r="G1409" s="3">
        <v>7</v>
      </c>
      <c r="H1409" s="3">
        <v>3</v>
      </c>
      <c r="I1409" s="3">
        <v>3</v>
      </c>
      <c r="J1409" s="3">
        <v>4</v>
      </c>
      <c r="K1409" s="3">
        <v>1</v>
      </c>
      <c r="L1409" s="3">
        <v>570</v>
      </c>
      <c r="M1409" s="3">
        <v>62.7</v>
      </c>
      <c r="N1409" s="3">
        <v>7.75</v>
      </c>
      <c r="O1409" s="3">
        <v>5.31</v>
      </c>
      <c r="P1409" s="3">
        <v>3</v>
      </c>
      <c r="Q1409" s="3" t="s">
        <v>3173</v>
      </c>
      <c r="R1409" s="3" t="s">
        <v>2011</v>
      </c>
      <c r="S1409" s="3" t="s">
        <v>2920</v>
      </c>
      <c r="T1409" s="3" t="s">
        <v>3174</v>
      </c>
      <c r="U1409" s="3" t="s">
        <v>3175</v>
      </c>
      <c r="V1409" s="3" t="s">
        <v>3171</v>
      </c>
      <c r="W1409" s="3" t="s">
        <v>3176</v>
      </c>
      <c r="X1409" s="3" t="s">
        <v>3177</v>
      </c>
      <c r="Y1409" s="3" t="s">
        <v>41</v>
      </c>
      <c r="Z1409" s="3" t="s">
        <v>41</v>
      </c>
      <c r="AA1409" s="3">
        <v>0</v>
      </c>
      <c r="AB1409" s="3" t="s">
        <v>30</v>
      </c>
      <c r="AC1409" s="3">
        <v>1</v>
      </c>
      <c r="AD1409" s="3" t="s">
        <v>41</v>
      </c>
    </row>
    <row r="1410" spans="1:30" hidden="1" outlineLevel="1" collapsed="1" x14ac:dyDescent="0.2">
      <c r="A1410" t="s">
        <v>41</v>
      </c>
      <c r="B1410" s="2" t="s">
        <v>43</v>
      </c>
      <c r="C1410" s="2" t="s">
        <v>44</v>
      </c>
      <c r="D1410" s="2" t="s">
        <v>29</v>
      </c>
      <c r="E1410" s="2" t="s">
        <v>45</v>
      </c>
      <c r="F1410" s="2" t="s">
        <v>46</v>
      </c>
      <c r="G1410" s="2" t="s">
        <v>28</v>
      </c>
      <c r="H1410" s="2" t="s">
        <v>47</v>
      </c>
      <c r="I1410" s="2" t="s">
        <v>8</v>
      </c>
      <c r="J1410" s="2" t="s">
        <v>9</v>
      </c>
      <c r="K1410" s="2" t="s">
        <v>48</v>
      </c>
      <c r="L1410" s="2" t="s">
        <v>49</v>
      </c>
      <c r="M1410" s="2" t="s">
        <v>50</v>
      </c>
      <c r="N1410" s="2" t="s">
        <v>51</v>
      </c>
      <c r="O1410" s="2" t="s">
        <v>52</v>
      </c>
      <c r="P1410" s="2" t="s">
        <v>27</v>
      </c>
      <c r="Q1410" s="2" t="s">
        <v>53</v>
      </c>
      <c r="R1410" s="2" t="s">
        <v>54</v>
      </c>
      <c r="S1410" s="2" t="s">
        <v>55</v>
      </c>
      <c r="T1410" s="2" t="s">
        <v>56</v>
      </c>
    </row>
    <row r="1411" spans="1:30" hidden="1" outlineLevel="1" collapsed="1" x14ac:dyDescent="0.2">
      <c r="A1411" t="s">
        <v>41</v>
      </c>
      <c r="B1411" s="4" t="s">
        <v>30</v>
      </c>
      <c r="C1411" s="4" t="s">
        <v>3178</v>
      </c>
      <c r="D1411" s="4" t="s">
        <v>41</v>
      </c>
      <c r="E1411" s="4">
        <v>1.14894E-3</v>
      </c>
      <c r="F1411" s="4">
        <v>9.4156000000000003E-4</v>
      </c>
      <c r="G1411" s="4">
        <v>1</v>
      </c>
      <c r="H1411" s="4">
        <v>1</v>
      </c>
      <c r="I1411" s="4">
        <v>1</v>
      </c>
      <c r="J1411" s="4">
        <v>1</v>
      </c>
      <c r="K1411" s="4" t="s">
        <v>3171</v>
      </c>
      <c r="L1411" s="4" t="s">
        <v>3179</v>
      </c>
      <c r="M1411" s="4" t="s">
        <v>41</v>
      </c>
      <c r="N1411" s="4">
        <v>0</v>
      </c>
      <c r="O1411" s="4">
        <v>2096.9229599999999</v>
      </c>
      <c r="P1411" s="4" t="s">
        <v>30</v>
      </c>
      <c r="Q1411" s="4" t="s">
        <v>30</v>
      </c>
      <c r="R1411" s="4">
        <v>7.6860000000000003E-4</v>
      </c>
      <c r="S1411" s="4">
        <v>5.5639999999999997E-4</v>
      </c>
      <c r="T1411" s="4">
        <v>3.17</v>
      </c>
    </row>
    <row r="1412" spans="1:30" hidden="1" outlineLevel="1" collapsed="1" x14ac:dyDescent="0.2">
      <c r="A1412" t="s">
        <v>41</v>
      </c>
      <c r="B1412" s="4" t="s">
        <v>30</v>
      </c>
      <c r="C1412" s="4" t="s">
        <v>3180</v>
      </c>
      <c r="D1412" s="4" t="s">
        <v>41</v>
      </c>
      <c r="E1412" s="4">
        <v>3.57776E-2</v>
      </c>
      <c r="F1412" s="4">
        <v>1.57544E-3</v>
      </c>
      <c r="G1412" s="4">
        <v>2</v>
      </c>
      <c r="H1412" s="4">
        <v>6</v>
      </c>
      <c r="I1412" s="4">
        <v>1</v>
      </c>
      <c r="J1412" s="4">
        <v>1</v>
      </c>
      <c r="K1412" s="4" t="s">
        <v>3181</v>
      </c>
      <c r="L1412" s="4" t="s">
        <v>3182</v>
      </c>
      <c r="M1412" s="4" t="s">
        <v>41</v>
      </c>
      <c r="N1412" s="4">
        <v>1</v>
      </c>
      <c r="O1412" s="4">
        <v>1142.60652</v>
      </c>
      <c r="P1412" s="4" t="s">
        <v>30</v>
      </c>
      <c r="Q1412" s="4" t="s">
        <v>30</v>
      </c>
      <c r="R1412" s="4">
        <v>1.245E-3</v>
      </c>
      <c r="S1412" s="4">
        <v>2.3429999999999999E-2</v>
      </c>
      <c r="T1412" s="4">
        <v>1.44</v>
      </c>
    </row>
    <row r="1413" spans="1:30" hidden="1" outlineLevel="1" collapsed="1" x14ac:dyDescent="0.2">
      <c r="A1413" t="s">
        <v>41</v>
      </c>
      <c r="B1413" s="4" t="s">
        <v>30</v>
      </c>
      <c r="C1413" s="4" t="s">
        <v>3183</v>
      </c>
      <c r="D1413" s="4" t="s">
        <v>41</v>
      </c>
      <c r="E1413" s="4">
        <v>4.1483199999999996E-3</v>
      </c>
      <c r="F1413" s="4">
        <v>9.4156000000000003E-4</v>
      </c>
      <c r="G1413" s="4">
        <v>2</v>
      </c>
      <c r="H1413" s="4">
        <v>2</v>
      </c>
      <c r="I1413" s="4">
        <v>1</v>
      </c>
      <c r="J1413" s="4">
        <v>2</v>
      </c>
      <c r="K1413" s="4" t="s">
        <v>3181</v>
      </c>
      <c r="L1413" s="4" t="s">
        <v>3184</v>
      </c>
      <c r="M1413" s="4" t="s">
        <v>41</v>
      </c>
      <c r="N1413" s="4">
        <v>2</v>
      </c>
      <c r="O1413" s="4">
        <v>1505.83222</v>
      </c>
      <c r="P1413" s="4" t="s">
        <v>30</v>
      </c>
      <c r="Q1413" s="4" t="s">
        <v>30</v>
      </c>
      <c r="R1413" s="4">
        <v>7.6860000000000003E-4</v>
      </c>
      <c r="S1413" s="4">
        <v>2.2499999999999998E-3</v>
      </c>
      <c r="T1413" s="4">
        <v>2.14</v>
      </c>
    </row>
    <row r="1414" spans="1:30" x14ac:dyDescent="0.2">
      <c r="A1414" s="3" t="s">
        <v>30</v>
      </c>
      <c r="B1414" s="3" t="s">
        <v>31</v>
      </c>
      <c r="C1414" s="3" t="s">
        <v>3185</v>
      </c>
      <c r="D1414" s="3" t="s">
        <v>3186</v>
      </c>
      <c r="E1414" s="3">
        <v>0</v>
      </c>
      <c r="F1414" s="3">
        <v>8.8070000000000004</v>
      </c>
      <c r="G1414" s="3">
        <v>2</v>
      </c>
      <c r="H1414" s="3">
        <v>4</v>
      </c>
      <c r="I1414" s="3">
        <v>4</v>
      </c>
      <c r="J1414" s="3">
        <v>4</v>
      </c>
      <c r="K1414" s="3">
        <v>2</v>
      </c>
      <c r="L1414" s="3">
        <v>2470</v>
      </c>
      <c r="M1414" s="3">
        <v>281</v>
      </c>
      <c r="N1414" s="3">
        <v>7.23</v>
      </c>
      <c r="O1414" s="3">
        <v>5.19</v>
      </c>
      <c r="P1414" s="3">
        <v>4</v>
      </c>
      <c r="Q1414" s="3" t="s">
        <v>3187</v>
      </c>
      <c r="R1414" s="3" t="s">
        <v>2598</v>
      </c>
      <c r="S1414" s="3" t="s">
        <v>374</v>
      </c>
      <c r="T1414" s="3" t="s">
        <v>1795</v>
      </c>
      <c r="U1414" s="3" t="s">
        <v>3188</v>
      </c>
      <c r="V1414" s="3" t="s">
        <v>3185</v>
      </c>
      <c r="W1414" s="3" t="s">
        <v>3189</v>
      </c>
      <c r="X1414" s="3" t="s">
        <v>3190</v>
      </c>
      <c r="Y1414" s="3" t="s">
        <v>41</v>
      </c>
      <c r="Z1414" s="3" t="s">
        <v>41</v>
      </c>
      <c r="AA1414" s="3">
        <v>0</v>
      </c>
      <c r="AB1414" s="3" t="s">
        <v>30</v>
      </c>
      <c r="AC1414" s="3">
        <v>1</v>
      </c>
      <c r="AD1414" s="3" t="s">
        <v>41</v>
      </c>
    </row>
    <row r="1415" spans="1:30" hidden="1" outlineLevel="1" collapsed="1" x14ac:dyDescent="0.2">
      <c r="A1415" t="s">
        <v>41</v>
      </c>
      <c r="B1415" s="2" t="s">
        <v>43</v>
      </c>
      <c r="C1415" s="2" t="s">
        <v>44</v>
      </c>
      <c r="D1415" s="2" t="s">
        <v>29</v>
      </c>
      <c r="E1415" s="2" t="s">
        <v>45</v>
      </c>
      <c r="F1415" s="2" t="s">
        <v>46</v>
      </c>
      <c r="G1415" s="2" t="s">
        <v>28</v>
      </c>
      <c r="H1415" s="2" t="s">
        <v>47</v>
      </c>
      <c r="I1415" s="2" t="s">
        <v>8</v>
      </c>
      <c r="J1415" s="2" t="s">
        <v>9</v>
      </c>
      <c r="K1415" s="2" t="s">
        <v>48</v>
      </c>
      <c r="L1415" s="2" t="s">
        <v>49</v>
      </c>
      <c r="M1415" s="2" t="s">
        <v>50</v>
      </c>
      <c r="N1415" s="2" t="s">
        <v>51</v>
      </c>
      <c r="O1415" s="2" t="s">
        <v>52</v>
      </c>
      <c r="P1415" s="2" t="s">
        <v>27</v>
      </c>
      <c r="Q1415" s="2" t="s">
        <v>53</v>
      </c>
      <c r="R1415" s="2" t="s">
        <v>54</v>
      </c>
      <c r="S1415" s="2" t="s">
        <v>55</v>
      </c>
      <c r="T1415" s="2" t="s">
        <v>56</v>
      </c>
    </row>
    <row r="1416" spans="1:30" hidden="1" outlineLevel="1" collapsed="1" x14ac:dyDescent="0.2">
      <c r="A1416" t="s">
        <v>41</v>
      </c>
      <c r="B1416" s="4" t="s">
        <v>30</v>
      </c>
      <c r="C1416" s="4" t="s">
        <v>3191</v>
      </c>
      <c r="D1416" s="4" t="s">
        <v>41</v>
      </c>
      <c r="E1416" s="4">
        <v>1.5681199999999999E-4</v>
      </c>
      <c r="F1416" s="4">
        <v>9.4156000000000003E-4</v>
      </c>
      <c r="G1416" s="4">
        <v>1</v>
      </c>
      <c r="H1416" s="4">
        <v>1</v>
      </c>
      <c r="I1416" s="4">
        <v>1</v>
      </c>
      <c r="J1416" s="4">
        <v>1</v>
      </c>
      <c r="K1416" s="4" t="s">
        <v>3185</v>
      </c>
      <c r="L1416" s="4" t="s">
        <v>3192</v>
      </c>
      <c r="M1416" s="4" t="s">
        <v>41</v>
      </c>
      <c r="N1416" s="4">
        <v>0</v>
      </c>
      <c r="O1416" s="4">
        <v>1134.6000899999999</v>
      </c>
      <c r="P1416" s="4" t="s">
        <v>30</v>
      </c>
      <c r="Q1416" s="4" t="s">
        <v>30</v>
      </c>
      <c r="R1416" s="4">
        <v>7.6860000000000003E-4</v>
      </c>
      <c r="S1416" s="4">
        <v>6.4120000000000003E-5</v>
      </c>
      <c r="T1416" s="4">
        <v>3.03</v>
      </c>
    </row>
    <row r="1417" spans="1:30" hidden="1" outlineLevel="1" collapsed="1" x14ac:dyDescent="0.2">
      <c r="A1417" t="s">
        <v>41</v>
      </c>
      <c r="B1417" s="4" t="s">
        <v>30</v>
      </c>
      <c r="C1417" s="4" t="s">
        <v>3193</v>
      </c>
      <c r="D1417" s="4" t="s">
        <v>41</v>
      </c>
      <c r="E1417" s="4">
        <v>8.5569300000000001E-2</v>
      </c>
      <c r="F1417" s="4">
        <v>6.4912700000000004E-3</v>
      </c>
      <c r="G1417" s="4">
        <v>1</v>
      </c>
      <c r="H1417" s="4">
        <v>1</v>
      </c>
      <c r="I1417" s="4">
        <v>1</v>
      </c>
      <c r="J1417" s="4">
        <v>1</v>
      </c>
      <c r="K1417" s="4" t="s">
        <v>3185</v>
      </c>
      <c r="L1417" s="4" t="s">
        <v>3194</v>
      </c>
      <c r="M1417" s="4" t="s">
        <v>41</v>
      </c>
      <c r="N1417" s="4">
        <v>1</v>
      </c>
      <c r="O1417" s="4">
        <v>2504.1681699999999</v>
      </c>
      <c r="P1417" s="4" t="s">
        <v>30</v>
      </c>
      <c r="Q1417" s="4" t="s">
        <v>30</v>
      </c>
      <c r="R1417" s="4">
        <v>4.535E-3</v>
      </c>
      <c r="S1417" s="4">
        <v>6.0589999999999998E-2</v>
      </c>
      <c r="T1417" s="4">
        <v>1.98</v>
      </c>
    </row>
    <row r="1418" spans="1:30" hidden="1" outlineLevel="1" collapsed="1" x14ac:dyDescent="0.2">
      <c r="A1418" t="s">
        <v>41</v>
      </c>
      <c r="B1418" s="4" t="s">
        <v>30</v>
      </c>
      <c r="C1418" s="4" t="s">
        <v>1802</v>
      </c>
      <c r="D1418" s="4" t="s">
        <v>41</v>
      </c>
      <c r="E1418" s="4">
        <v>0.11486200000000001</v>
      </c>
      <c r="F1418" s="4">
        <v>9.6284500000000002E-3</v>
      </c>
      <c r="G1418" s="4">
        <v>2</v>
      </c>
      <c r="H1418" s="4">
        <v>2</v>
      </c>
      <c r="I1418" s="4">
        <v>1</v>
      </c>
      <c r="J1418" s="4">
        <v>1</v>
      </c>
      <c r="K1418" s="4" t="s">
        <v>1803</v>
      </c>
      <c r="L1418" s="4" t="s">
        <v>1804</v>
      </c>
      <c r="M1418" s="4" t="s">
        <v>41</v>
      </c>
      <c r="N1418" s="4">
        <v>0</v>
      </c>
      <c r="O1418" s="4">
        <v>1719.94283</v>
      </c>
      <c r="P1418" s="4" t="s">
        <v>30</v>
      </c>
      <c r="Q1418" s="4" t="s">
        <v>30</v>
      </c>
      <c r="R1418" s="4">
        <v>7.2350000000000001E-3</v>
      </c>
      <c r="S1418" s="4">
        <v>8.3549999999999999E-2</v>
      </c>
      <c r="T1418" s="4">
        <v>1.41</v>
      </c>
    </row>
    <row r="1419" spans="1:30" hidden="1" outlineLevel="1" collapsed="1" x14ac:dyDescent="0.2">
      <c r="A1419" t="s">
        <v>41</v>
      </c>
      <c r="B1419" s="4" t="s">
        <v>30</v>
      </c>
      <c r="C1419" s="4" t="s">
        <v>1815</v>
      </c>
      <c r="D1419" s="4" t="s">
        <v>41</v>
      </c>
      <c r="E1419" s="4">
        <v>8.3516900000000002E-3</v>
      </c>
      <c r="F1419" s="4">
        <v>9.4156000000000003E-4</v>
      </c>
      <c r="G1419" s="4">
        <v>2</v>
      </c>
      <c r="H1419" s="4">
        <v>2</v>
      </c>
      <c r="I1419" s="4">
        <v>1</v>
      </c>
      <c r="J1419" s="4">
        <v>1</v>
      </c>
      <c r="K1419" s="4" t="s">
        <v>1803</v>
      </c>
      <c r="L1419" s="4" t="s">
        <v>1816</v>
      </c>
      <c r="M1419" s="4" t="s">
        <v>41</v>
      </c>
      <c r="N1419" s="4">
        <v>1</v>
      </c>
      <c r="O1419" s="4">
        <v>1163.5803599999999</v>
      </c>
      <c r="P1419" s="4" t="s">
        <v>30</v>
      </c>
      <c r="Q1419" s="4" t="s">
        <v>30</v>
      </c>
      <c r="R1419" s="4">
        <v>7.6860000000000003E-4</v>
      </c>
      <c r="S1419" s="4">
        <v>4.8089999999999999E-3</v>
      </c>
      <c r="T1419" s="4">
        <v>2.16</v>
      </c>
    </row>
    <row r="1420" spans="1:30" x14ac:dyDescent="0.2">
      <c r="A1420" s="3" t="s">
        <v>30</v>
      </c>
      <c r="B1420" s="3" t="s">
        <v>31</v>
      </c>
      <c r="C1420" s="3" t="s">
        <v>3195</v>
      </c>
      <c r="D1420" s="3" t="s">
        <v>3196</v>
      </c>
      <c r="E1420" s="3">
        <v>0</v>
      </c>
      <c r="F1420" s="3">
        <v>8.3970000000000002</v>
      </c>
      <c r="G1420" s="3">
        <v>7</v>
      </c>
      <c r="H1420" s="3">
        <v>4</v>
      </c>
      <c r="I1420" s="3">
        <v>4</v>
      </c>
      <c r="J1420" s="3">
        <v>4</v>
      </c>
      <c r="K1420" s="3">
        <v>4</v>
      </c>
      <c r="L1420" s="3">
        <v>458</v>
      </c>
      <c r="M1420" s="3">
        <v>52.6</v>
      </c>
      <c r="N1420" s="3">
        <v>8.81</v>
      </c>
      <c r="O1420" s="3">
        <v>4.71</v>
      </c>
      <c r="P1420" s="3">
        <v>4</v>
      </c>
      <c r="Q1420" s="3" t="s">
        <v>279</v>
      </c>
      <c r="R1420" s="3" t="s">
        <v>35</v>
      </c>
      <c r="S1420" s="3" t="s">
        <v>36</v>
      </c>
      <c r="T1420" s="3" t="s">
        <v>3197</v>
      </c>
      <c r="U1420" s="3" t="s">
        <v>3198</v>
      </c>
      <c r="V1420" s="3" t="s">
        <v>3195</v>
      </c>
      <c r="W1420" s="3" t="s">
        <v>3199</v>
      </c>
      <c r="X1420" s="3" t="s">
        <v>3200</v>
      </c>
      <c r="Y1420" s="3" t="s">
        <v>41</v>
      </c>
      <c r="Z1420" s="3" t="s">
        <v>41</v>
      </c>
      <c r="AA1420" s="3">
        <v>0</v>
      </c>
      <c r="AB1420" s="3" t="s">
        <v>30</v>
      </c>
      <c r="AC1420" s="3">
        <v>1</v>
      </c>
      <c r="AD1420" s="3" t="s">
        <v>41</v>
      </c>
    </row>
    <row r="1421" spans="1:30" hidden="1" outlineLevel="1" collapsed="1" x14ac:dyDescent="0.2">
      <c r="A1421" t="s">
        <v>41</v>
      </c>
      <c r="B1421" s="2" t="s">
        <v>43</v>
      </c>
      <c r="C1421" s="2" t="s">
        <v>44</v>
      </c>
      <c r="D1421" s="2" t="s">
        <v>29</v>
      </c>
      <c r="E1421" s="2" t="s">
        <v>45</v>
      </c>
      <c r="F1421" s="2" t="s">
        <v>46</v>
      </c>
      <c r="G1421" s="2" t="s">
        <v>28</v>
      </c>
      <c r="H1421" s="2" t="s">
        <v>47</v>
      </c>
      <c r="I1421" s="2" t="s">
        <v>8</v>
      </c>
      <c r="J1421" s="2" t="s">
        <v>9</v>
      </c>
      <c r="K1421" s="2" t="s">
        <v>48</v>
      </c>
      <c r="L1421" s="2" t="s">
        <v>49</v>
      </c>
      <c r="M1421" s="2" t="s">
        <v>50</v>
      </c>
      <c r="N1421" s="2" t="s">
        <v>51</v>
      </c>
      <c r="O1421" s="2" t="s">
        <v>52</v>
      </c>
      <c r="P1421" s="2" t="s">
        <v>27</v>
      </c>
      <c r="Q1421" s="2" t="s">
        <v>53</v>
      </c>
      <c r="R1421" s="2" t="s">
        <v>54</v>
      </c>
      <c r="S1421" s="2" t="s">
        <v>55</v>
      </c>
      <c r="T1421" s="2" t="s">
        <v>56</v>
      </c>
    </row>
    <row r="1422" spans="1:30" hidden="1" outlineLevel="1" collapsed="1" x14ac:dyDescent="0.2">
      <c r="A1422" t="s">
        <v>41</v>
      </c>
      <c r="B1422" s="4" t="s">
        <v>30</v>
      </c>
      <c r="C1422" s="4" t="s">
        <v>3201</v>
      </c>
      <c r="D1422" s="4" t="s">
        <v>41</v>
      </c>
      <c r="E1422" s="4">
        <v>1.2598699999999999E-2</v>
      </c>
      <c r="F1422" s="4">
        <v>9.4156000000000003E-4</v>
      </c>
      <c r="G1422" s="4">
        <v>1</v>
      </c>
      <c r="H1422" s="4">
        <v>1</v>
      </c>
      <c r="I1422" s="4">
        <v>1</v>
      </c>
      <c r="J1422" s="4">
        <v>1</v>
      </c>
      <c r="K1422" s="4" t="s">
        <v>3195</v>
      </c>
      <c r="L1422" s="4" t="s">
        <v>3202</v>
      </c>
      <c r="M1422" s="4" t="s">
        <v>41</v>
      </c>
      <c r="N1422" s="4">
        <v>1</v>
      </c>
      <c r="O1422" s="4">
        <v>1493.72306</v>
      </c>
      <c r="P1422" s="4" t="s">
        <v>30</v>
      </c>
      <c r="Q1422" s="4" t="s">
        <v>30</v>
      </c>
      <c r="R1422" s="4">
        <v>7.6860000000000003E-4</v>
      </c>
      <c r="S1422" s="4">
        <v>7.5050000000000004E-3</v>
      </c>
      <c r="T1422" s="4">
        <v>1.69</v>
      </c>
    </row>
    <row r="1423" spans="1:30" hidden="1" outlineLevel="1" collapsed="1" x14ac:dyDescent="0.2">
      <c r="A1423" t="s">
        <v>41</v>
      </c>
      <c r="B1423" s="4" t="s">
        <v>30</v>
      </c>
      <c r="C1423" s="4" t="s">
        <v>3203</v>
      </c>
      <c r="D1423" s="4" t="s">
        <v>41</v>
      </c>
      <c r="E1423" s="4">
        <v>7.7483800000000005E-2</v>
      </c>
      <c r="F1423" s="4">
        <v>4.8908199999999997E-3</v>
      </c>
      <c r="G1423" s="4">
        <v>1</v>
      </c>
      <c r="H1423" s="4">
        <v>1</v>
      </c>
      <c r="I1423" s="4">
        <v>1</v>
      </c>
      <c r="J1423" s="4">
        <v>1</v>
      </c>
      <c r="K1423" s="4" t="s">
        <v>3195</v>
      </c>
      <c r="L1423" s="4" t="s">
        <v>3204</v>
      </c>
      <c r="M1423" s="4" t="s">
        <v>41</v>
      </c>
      <c r="N1423" s="4">
        <v>0</v>
      </c>
      <c r="O1423" s="4">
        <v>915.56218999999999</v>
      </c>
      <c r="P1423" s="4" t="s">
        <v>30</v>
      </c>
      <c r="Q1423" s="4" t="s">
        <v>30</v>
      </c>
      <c r="R1423" s="4">
        <v>3.7160000000000001E-3</v>
      </c>
      <c r="S1423" s="4">
        <v>5.4519999999999999E-2</v>
      </c>
      <c r="T1423" s="4">
        <v>1.56</v>
      </c>
    </row>
    <row r="1424" spans="1:30" hidden="1" outlineLevel="1" collapsed="1" x14ac:dyDescent="0.2">
      <c r="A1424" t="s">
        <v>41</v>
      </c>
      <c r="B1424" s="4" t="s">
        <v>30</v>
      </c>
      <c r="C1424" s="4" t="s">
        <v>3205</v>
      </c>
      <c r="D1424" s="4" t="s">
        <v>41</v>
      </c>
      <c r="E1424" s="4">
        <v>2.56558E-3</v>
      </c>
      <c r="F1424" s="4">
        <v>9.4156000000000003E-4</v>
      </c>
      <c r="G1424" s="4">
        <v>1</v>
      </c>
      <c r="H1424" s="4">
        <v>1</v>
      </c>
      <c r="I1424" s="4">
        <v>1</v>
      </c>
      <c r="J1424" s="4">
        <v>1</v>
      </c>
      <c r="K1424" s="4" t="s">
        <v>3195</v>
      </c>
      <c r="L1424" s="4" t="s">
        <v>3206</v>
      </c>
      <c r="M1424" s="4" t="s">
        <v>41</v>
      </c>
      <c r="N1424" s="4">
        <v>2</v>
      </c>
      <c r="O1424" s="4">
        <v>1792.8824199999999</v>
      </c>
      <c r="P1424" s="4" t="s">
        <v>30</v>
      </c>
      <c r="Q1424" s="4" t="s">
        <v>30</v>
      </c>
      <c r="R1424" s="4">
        <v>7.6860000000000003E-4</v>
      </c>
      <c r="S1424" s="4">
        <v>1.33E-3</v>
      </c>
      <c r="T1424" s="4">
        <v>2.93</v>
      </c>
    </row>
    <row r="1425" spans="1:30" hidden="1" outlineLevel="1" collapsed="1" x14ac:dyDescent="0.2">
      <c r="A1425" t="s">
        <v>41</v>
      </c>
      <c r="B1425" s="4" t="s">
        <v>30</v>
      </c>
      <c r="C1425" s="4" t="s">
        <v>3207</v>
      </c>
      <c r="D1425" s="4" t="s">
        <v>41</v>
      </c>
      <c r="E1425" s="4">
        <v>1.2342499999999999E-2</v>
      </c>
      <c r="F1425" s="4">
        <v>9.4156000000000003E-4</v>
      </c>
      <c r="G1425" s="4">
        <v>1</v>
      </c>
      <c r="H1425" s="4">
        <v>1</v>
      </c>
      <c r="I1425" s="4">
        <v>1</v>
      </c>
      <c r="J1425" s="4">
        <v>1</v>
      </c>
      <c r="K1425" s="4" t="s">
        <v>3195</v>
      </c>
      <c r="L1425" s="4" t="s">
        <v>3208</v>
      </c>
      <c r="M1425" s="4" t="s">
        <v>41</v>
      </c>
      <c r="N1425" s="4">
        <v>0</v>
      </c>
      <c r="O1425" s="4">
        <v>1035.5720899999999</v>
      </c>
      <c r="P1425" s="4" t="s">
        <v>30</v>
      </c>
      <c r="Q1425" s="4" t="s">
        <v>30</v>
      </c>
      <c r="R1425" s="4">
        <v>7.6860000000000003E-4</v>
      </c>
      <c r="S1425" s="4">
        <v>7.3730000000000002E-3</v>
      </c>
      <c r="T1425" s="4">
        <v>1.79</v>
      </c>
    </row>
    <row r="1426" spans="1:30" x14ac:dyDescent="0.2">
      <c r="A1426" s="3" t="s">
        <v>30</v>
      </c>
      <c r="B1426" s="3" t="s">
        <v>31</v>
      </c>
      <c r="C1426" s="3" t="s">
        <v>3209</v>
      </c>
      <c r="D1426" s="3" t="s">
        <v>3210</v>
      </c>
      <c r="E1426" s="3">
        <v>0</v>
      </c>
      <c r="F1426" s="3">
        <v>8.3249999999999993</v>
      </c>
      <c r="G1426" s="3">
        <v>6</v>
      </c>
      <c r="H1426" s="3">
        <v>5</v>
      </c>
      <c r="I1426" s="3">
        <v>5</v>
      </c>
      <c r="J1426" s="3">
        <v>5</v>
      </c>
      <c r="K1426" s="3">
        <v>5</v>
      </c>
      <c r="L1426" s="3">
        <v>840</v>
      </c>
      <c r="M1426" s="3">
        <v>94.9</v>
      </c>
      <c r="N1426" s="3">
        <v>6.77</v>
      </c>
      <c r="O1426" s="3">
        <v>5.91</v>
      </c>
      <c r="P1426" s="3">
        <v>5</v>
      </c>
      <c r="Q1426" s="3" t="s">
        <v>3211</v>
      </c>
      <c r="R1426" s="3" t="s">
        <v>978</v>
      </c>
      <c r="S1426" s="3" t="s">
        <v>41</v>
      </c>
      <c r="T1426" s="3" t="s">
        <v>3212</v>
      </c>
      <c r="U1426" s="3" t="s">
        <v>3213</v>
      </c>
      <c r="V1426" s="3" t="s">
        <v>3209</v>
      </c>
      <c r="W1426" s="3" t="s">
        <v>3214</v>
      </c>
      <c r="X1426" s="3" t="s">
        <v>3215</v>
      </c>
      <c r="Y1426" s="3" t="s">
        <v>806</v>
      </c>
      <c r="Z1426" s="3" t="s">
        <v>41</v>
      </c>
      <c r="AA1426" s="3">
        <v>1</v>
      </c>
      <c r="AB1426" s="3" t="s">
        <v>30</v>
      </c>
      <c r="AC1426" s="3">
        <v>1</v>
      </c>
      <c r="AD1426" s="3" t="s">
        <v>41</v>
      </c>
    </row>
    <row r="1427" spans="1:30" hidden="1" outlineLevel="1" collapsed="1" x14ac:dyDescent="0.2">
      <c r="A1427" t="s">
        <v>41</v>
      </c>
      <c r="B1427" s="2" t="s">
        <v>43</v>
      </c>
      <c r="C1427" s="2" t="s">
        <v>44</v>
      </c>
      <c r="D1427" s="2" t="s">
        <v>29</v>
      </c>
      <c r="E1427" s="2" t="s">
        <v>45</v>
      </c>
      <c r="F1427" s="2" t="s">
        <v>46</v>
      </c>
      <c r="G1427" s="2" t="s">
        <v>28</v>
      </c>
      <c r="H1427" s="2" t="s">
        <v>47</v>
      </c>
      <c r="I1427" s="2" t="s">
        <v>8</v>
      </c>
      <c r="J1427" s="2" t="s">
        <v>9</v>
      </c>
      <c r="K1427" s="2" t="s">
        <v>48</v>
      </c>
      <c r="L1427" s="2" t="s">
        <v>49</v>
      </c>
      <c r="M1427" s="2" t="s">
        <v>50</v>
      </c>
      <c r="N1427" s="2" t="s">
        <v>51</v>
      </c>
      <c r="O1427" s="2" t="s">
        <v>52</v>
      </c>
      <c r="P1427" s="2" t="s">
        <v>27</v>
      </c>
      <c r="Q1427" s="2" t="s">
        <v>53</v>
      </c>
      <c r="R1427" s="2" t="s">
        <v>54</v>
      </c>
      <c r="S1427" s="2" t="s">
        <v>55</v>
      </c>
      <c r="T1427" s="2" t="s">
        <v>56</v>
      </c>
    </row>
    <row r="1428" spans="1:30" hidden="1" outlineLevel="1" collapsed="1" x14ac:dyDescent="0.2">
      <c r="A1428" t="s">
        <v>41</v>
      </c>
      <c r="B1428" s="4" t="s">
        <v>30</v>
      </c>
      <c r="C1428" s="4" t="s">
        <v>3216</v>
      </c>
      <c r="D1428" s="4" t="s">
        <v>41</v>
      </c>
      <c r="E1428" s="4">
        <v>2.56558E-3</v>
      </c>
      <c r="F1428" s="4">
        <v>9.4156000000000003E-4</v>
      </c>
      <c r="G1428" s="4">
        <v>1</v>
      </c>
      <c r="H1428" s="4">
        <v>1</v>
      </c>
      <c r="I1428" s="4">
        <v>1</v>
      </c>
      <c r="J1428" s="4">
        <v>1</v>
      </c>
      <c r="K1428" s="4" t="s">
        <v>3209</v>
      </c>
      <c r="L1428" s="4" t="s">
        <v>3217</v>
      </c>
      <c r="M1428" s="4" t="s">
        <v>41</v>
      </c>
      <c r="N1428" s="4">
        <v>0</v>
      </c>
      <c r="O1428" s="4">
        <v>1000.54218</v>
      </c>
      <c r="P1428" s="4" t="s">
        <v>30</v>
      </c>
      <c r="Q1428" s="4" t="s">
        <v>30</v>
      </c>
      <c r="R1428" s="4">
        <v>7.6860000000000003E-4</v>
      </c>
      <c r="S1428" s="4">
        <v>1.3389999999999999E-3</v>
      </c>
      <c r="T1428" s="4">
        <v>1.71</v>
      </c>
    </row>
    <row r="1429" spans="1:30" hidden="1" outlineLevel="1" collapsed="1" x14ac:dyDescent="0.2">
      <c r="A1429" t="s">
        <v>41</v>
      </c>
      <c r="B1429" s="4" t="s">
        <v>30</v>
      </c>
      <c r="C1429" s="4" t="s">
        <v>3218</v>
      </c>
      <c r="D1429" s="4" t="s">
        <v>41</v>
      </c>
      <c r="E1429" s="4">
        <v>0.11047800000000001</v>
      </c>
      <c r="F1429" s="4">
        <v>9.1506199999999999E-3</v>
      </c>
      <c r="G1429" s="4">
        <v>1</v>
      </c>
      <c r="H1429" s="4">
        <v>1</v>
      </c>
      <c r="I1429" s="4">
        <v>1</v>
      </c>
      <c r="J1429" s="4">
        <v>1</v>
      </c>
      <c r="K1429" s="4" t="s">
        <v>3209</v>
      </c>
      <c r="L1429" s="4" t="s">
        <v>3219</v>
      </c>
      <c r="M1429" s="4" t="s">
        <v>41</v>
      </c>
      <c r="N1429" s="4">
        <v>1</v>
      </c>
      <c r="O1429" s="4">
        <v>1481.7416900000001</v>
      </c>
      <c r="P1429" s="4" t="s">
        <v>30</v>
      </c>
      <c r="Q1429" s="4" t="s">
        <v>30</v>
      </c>
      <c r="R1429" s="4">
        <v>6.8910000000000004E-3</v>
      </c>
      <c r="S1429" s="4">
        <v>8.0519999999999994E-2</v>
      </c>
      <c r="T1429" s="4">
        <v>1.83</v>
      </c>
    </row>
    <row r="1430" spans="1:30" hidden="1" outlineLevel="1" collapsed="1" x14ac:dyDescent="0.2">
      <c r="A1430" t="s">
        <v>41</v>
      </c>
      <c r="B1430" s="4" t="s">
        <v>30</v>
      </c>
      <c r="C1430" s="4" t="s">
        <v>3220</v>
      </c>
      <c r="D1430" s="4" t="s">
        <v>41</v>
      </c>
      <c r="E1430" s="4">
        <v>7.8518199999999996E-2</v>
      </c>
      <c r="F1430" s="4">
        <v>4.8908199999999997E-3</v>
      </c>
      <c r="G1430" s="4">
        <v>1</v>
      </c>
      <c r="H1430" s="4">
        <v>1</v>
      </c>
      <c r="I1430" s="4">
        <v>1</v>
      </c>
      <c r="J1430" s="4">
        <v>1</v>
      </c>
      <c r="K1430" s="4" t="s">
        <v>3209</v>
      </c>
      <c r="L1430" s="4" t="s">
        <v>3221</v>
      </c>
      <c r="M1430" s="4" t="s">
        <v>41</v>
      </c>
      <c r="N1430" s="4">
        <v>1</v>
      </c>
      <c r="O1430" s="4">
        <v>1180.6208300000001</v>
      </c>
      <c r="P1430" s="4" t="s">
        <v>30</v>
      </c>
      <c r="Q1430" s="4" t="s">
        <v>30</v>
      </c>
      <c r="R1430" s="4">
        <v>3.7160000000000001E-3</v>
      </c>
      <c r="S1430" s="4">
        <v>5.5329999999999997E-2</v>
      </c>
      <c r="T1430" s="4">
        <v>1.81</v>
      </c>
    </row>
    <row r="1431" spans="1:30" hidden="1" outlineLevel="1" collapsed="1" x14ac:dyDescent="0.2">
      <c r="A1431" t="s">
        <v>41</v>
      </c>
      <c r="B1431" s="4" t="s">
        <v>30</v>
      </c>
      <c r="C1431" s="4" t="s">
        <v>3222</v>
      </c>
      <c r="D1431" s="4" t="s">
        <v>41</v>
      </c>
      <c r="E1431" s="4">
        <v>2.08969E-2</v>
      </c>
      <c r="F1431" s="4">
        <v>9.4156000000000003E-4</v>
      </c>
      <c r="G1431" s="4">
        <v>1</v>
      </c>
      <c r="H1431" s="4">
        <v>1</v>
      </c>
      <c r="I1431" s="4">
        <v>1</v>
      </c>
      <c r="J1431" s="4">
        <v>1</v>
      </c>
      <c r="K1431" s="4" t="s">
        <v>3209</v>
      </c>
      <c r="L1431" s="4" t="s">
        <v>3223</v>
      </c>
      <c r="M1431" s="4" t="s">
        <v>41</v>
      </c>
      <c r="N1431" s="4">
        <v>0</v>
      </c>
      <c r="O1431" s="4">
        <v>1473.69282</v>
      </c>
      <c r="P1431" s="4" t="s">
        <v>30</v>
      </c>
      <c r="Q1431" s="4" t="s">
        <v>30</v>
      </c>
      <c r="R1431" s="4">
        <v>7.6860000000000003E-4</v>
      </c>
      <c r="S1431" s="4">
        <v>1.304E-2</v>
      </c>
      <c r="T1431" s="4">
        <v>2.39</v>
      </c>
    </row>
    <row r="1432" spans="1:30" hidden="1" outlineLevel="1" collapsed="1" x14ac:dyDescent="0.2">
      <c r="A1432" t="s">
        <v>41</v>
      </c>
      <c r="B1432" s="4" t="s">
        <v>30</v>
      </c>
      <c r="C1432" s="4" t="s">
        <v>3224</v>
      </c>
      <c r="D1432" s="4" t="s">
        <v>3225</v>
      </c>
      <c r="E1432" s="4">
        <v>8.6135900000000001E-2</v>
      </c>
      <c r="F1432" s="4">
        <v>6.4912700000000004E-3</v>
      </c>
      <c r="G1432" s="4">
        <v>1</v>
      </c>
      <c r="H1432" s="4">
        <v>1</v>
      </c>
      <c r="I1432" s="4">
        <v>1</v>
      </c>
      <c r="J1432" s="4">
        <v>1</v>
      </c>
      <c r="K1432" s="4" t="s">
        <v>3209</v>
      </c>
      <c r="L1432" s="4" t="s">
        <v>3226</v>
      </c>
      <c r="M1432" s="4" t="s">
        <v>41</v>
      </c>
      <c r="N1432" s="4">
        <v>0</v>
      </c>
      <c r="O1432" s="4">
        <v>1186.5231100000001</v>
      </c>
      <c r="P1432" s="4" t="s">
        <v>30</v>
      </c>
      <c r="Q1432" s="4" t="s">
        <v>30</v>
      </c>
      <c r="R1432" s="4">
        <v>4.9259999999999998E-3</v>
      </c>
      <c r="S1432" s="4">
        <v>6.0859999999999997E-2</v>
      </c>
      <c r="T1432" s="4">
        <v>1.41</v>
      </c>
    </row>
    <row r="1433" spans="1:30" x14ac:dyDescent="0.2">
      <c r="A1433" s="3" t="s">
        <v>30</v>
      </c>
      <c r="B1433" s="3" t="s">
        <v>31</v>
      </c>
      <c r="C1433" s="3" t="s">
        <v>3227</v>
      </c>
      <c r="D1433" s="3" t="s">
        <v>3228</v>
      </c>
      <c r="E1433" s="3">
        <v>0</v>
      </c>
      <c r="F1433" s="3">
        <v>8.3010000000000002</v>
      </c>
      <c r="G1433" s="3">
        <v>7</v>
      </c>
      <c r="H1433" s="3">
        <v>4</v>
      </c>
      <c r="I1433" s="3">
        <v>4</v>
      </c>
      <c r="J1433" s="3">
        <v>4</v>
      </c>
      <c r="K1433" s="3">
        <v>4</v>
      </c>
      <c r="L1433" s="3">
        <v>543</v>
      </c>
      <c r="M1433" s="3">
        <v>60.8</v>
      </c>
      <c r="N1433" s="3">
        <v>7.44</v>
      </c>
      <c r="O1433" s="3">
        <v>6.38</v>
      </c>
      <c r="P1433" s="3">
        <v>4</v>
      </c>
      <c r="Q1433" s="3" t="s">
        <v>851</v>
      </c>
      <c r="R1433" s="3" t="s">
        <v>852</v>
      </c>
      <c r="S1433" s="3" t="s">
        <v>41</v>
      </c>
      <c r="T1433" s="3" t="s">
        <v>3229</v>
      </c>
      <c r="U1433" s="3" t="s">
        <v>3230</v>
      </c>
      <c r="V1433" s="3" t="s">
        <v>3227</v>
      </c>
      <c r="W1433" s="3" t="s">
        <v>3231</v>
      </c>
      <c r="X1433" s="3" t="s">
        <v>3232</v>
      </c>
      <c r="Y1433" s="3" t="s">
        <v>857</v>
      </c>
      <c r="Z1433" s="3" t="s">
        <v>41</v>
      </c>
      <c r="AA1433" s="3">
        <v>4</v>
      </c>
      <c r="AB1433" s="3" t="s">
        <v>30</v>
      </c>
      <c r="AC1433" s="3">
        <v>1</v>
      </c>
      <c r="AD1433" s="3" t="s">
        <v>41</v>
      </c>
    </row>
    <row r="1434" spans="1:30" hidden="1" outlineLevel="1" collapsed="1" x14ac:dyDescent="0.2">
      <c r="A1434" t="s">
        <v>41</v>
      </c>
      <c r="B1434" s="2" t="s">
        <v>43</v>
      </c>
      <c r="C1434" s="2" t="s">
        <v>44</v>
      </c>
      <c r="D1434" s="2" t="s">
        <v>29</v>
      </c>
      <c r="E1434" s="2" t="s">
        <v>45</v>
      </c>
      <c r="F1434" s="2" t="s">
        <v>46</v>
      </c>
      <c r="G1434" s="2" t="s">
        <v>28</v>
      </c>
      <c r="H1434" s="2" t="s">
        <v>47</v>
      </c>
      <c r="I1434" s="2" t="s">
        <v>8</v>
      </c>
      <c r="J1434" s="2" t="s">
        <v>9</v>
      </c>
      <c r="K1434" s="2" t="s">
        <v>48</v>
      </c>
      <c r="L1434" s="2" t="s">
        <v>49</v>
      </c>
      <c r="M1434" s="2" t="s">
        <v>50</v>
      </c>
      <c r="N1434" s="2" t="s">
        <v>51</v>
      </c>
      <c r="O1434" s="2" t="s">
        <v>52</v>
      </c>
      <c r="P1434" s="2" t="s">
        <v>27</v>
      </c>
      <c r="Q1434" s="2" t="s">
        <v>53</v>
      </c>
      <c r="R1434" s="2" t="s">
        <v>54</v>
      </c>
      <c r="S1434" s="2" t="s">
        <v>55</v>
      </c>
      <c r="T1434" s="2" t="s">
        <v>56</v>
      </c>
    </row>
    <row r="1435" spans="1:30" hidden="1" outlineLevel="1" collapsed="1" x14ac:dyDescent="0.2">
      <c r="A1435" t="s">
        <v>41</v>
      </c>
      <c r="B1435" s="4" t="s">
        <v>30</v>
      </c>
      <c r="C1435" s="4" t="s">
        <v>3233</v>
      </c>
      <c r="D1435" s="4" t="s">
        <v>41</v>
      </c>
      <c r="E1435" s="4">
        <v>1.05434E-2</v>
      </c>
      <c r="F1435" s="4">
        <v>9.4156000000000003E-4</v>
      </c>
      <c r="G1435" s="4">
        <v>1</v>
      </c>
      <c r="H1435" s="4">
        <v>1</v>
      </c>
      <c r="I1435" s="4">
        <v>1</v>
      </c>
      <c r="J1435" s="4">
        <v>1</v>
      </c>
      <c r="K1435" s="4" t="s">
        <v>3227</v>
      </c>
      <c r="L1435" s="4" t="s">
        <v>3234</v>
      </c>
      <c r="M1435" s="4" t="s">
        <v>41</v>
      </c>
      <c r="N1435" s="4">
        <v>1</v>
      </c>
      <c r="O1435" s="4">
        <v>1290.7263600000001</v>
      </c>
      <c r="P1435" s="4" t="s">
        <v>30</v>
      </c>
      <c r="Q1435" s="4" t="s">
        <v>30</v>
      </c>
      <c r="R1435" s="4">
        <v>7.6860000000000003E-4</v>
      </c>
      <c r="S1435" s="4">
        <v>6.1830000000000001E-3</v>
      </c>
      <c r="T1435" s="4">
        <v>1.46</v>
      </c>
    </row>
    <row r="1436" spans="1:30" hidden="1" outlineLevel="1" collapsed="1" x14ac:dyDescent="0.2">
      <c r="A1436" t="s">
        <v>41</v>
      </c>
      <c r="B1436" s="4" t="s">
        <v>30</v>
      </c>
      <c r="C1436" s="4" t="s">
        <v>3235</v>
      </c>
      <c r="D1436" s="4" t="s">
        <v>41</v>
      </c>
      <c r="E1436" s="4">
        <v>3.5535799999999999E-2</v>
      </c>
      <c r="F1436" s="4">
        <v>1.57544E-3</v>
      </c>
      <c r="G1436" s="4">
        <v>1</v>
      </c>
      <c r="H1436" s="4">
        <v>1</v>
      </c>
      <c r="I1436" s="4">
        <v>1</v>
      </c>
      <c r="J1436" s="4">
        <v>1</v>
      </c>
      <c r="K1436" s="4" t="s">
        <v>3227</v>
      </c>
      <c r="L1436" s="4" t="s">
        <v>3236</v>
      </c>
      <c r="M1436" s="4" t="s">
        <v>41</v>
      </c>
      <c r="N1436" s="4">
        <v>0</v>
      </c>
      <c r="O1436" s="4">
        <v>1162.63139</v>
      </c>
      <c r="P1436" s="4" t="s">
        <v>30</v>
      </c>
      <c r="Q1436" s="4" t="s">
        <v>30</v>
      </c>
      <c r="R1436" s="4">
        <v>1.245E-3</v>
      </c>
      <c r="S1436" s="4">
        <v>2.3220000000000001E-2</v>
      </c>
      <c r="T1436" s="4">
        <v>1.62</v>
      </c>
    </row>
    <row r="1437" spans="1:30" hidden="1" outlineLevel="1" collapsed="1" x14ac:dyDescent="0.2">
      <c r="A1437" t="s">
        <v>41</v>
      </c>
      <c r="B1437" s="4" t="s">
        <v>30</v>
      </c>
      <c r="C1437" s="4" t="s">
        <v>3237</v>
      </c>
      <c r="D1437" s="4" t="s">
        <v>41</v>
      </c>
      <c r="E1437" s="4">
        <v>1.46462E-2</v>
      </c>
      <c r="F1437" s="4">
        <v>9.4156000000000003E-4</v>
      </c>
      <c r="G1437" s="4">
        <v>1</v>
      </c>
      <c r="H1437" s="4">
        <v>1</v>
      </c>
      <c r="I1437" s="4">
        <v>1</v>
      </c>
      <c r="J1437" s="4">
        <v>1</v>
      </c>
      <c r="K1437" s="4" t="s">
        <v>3227</v>
      </c>
      <c r="L1437" s="4" t="s">
        <v>3238</v>
      </c>
      <c r="M1437" s="4" t="s">
        <v>41</v>
      </c>
      <c r="N1437" s="4">
        <v>0</v>
      </c>
      <c r="O1437" s="4">
        <v>1697.82284</v>
      </c>
      <c r="P1437" s="4" t="s">
        <v>30</v>
      </c>
      <c r="Q1437" s="4" t="s">
        <v>30</v>
      </c>
      <c r="R1437" s="4">
        <v>7.6860000000000003E-4</v>
      </c>
      <c r="S1437" s="4">
        <v>8.8249999999999995E-3</v>
      </c>
      <c r="T1437" s="4">
        <v>1.94</v>
      </c>
    </row>
    <row r="1438" spans="1:30" hidden="1" outlineLevel="1" collapsed="1" x14ac:dyDescent="0.2">
      <c r="A1438" t="s">
        <v>41</v>
      </c>
      <c r="B1438" s="4" t="s">
        <v>30</v>
      </c>
      <c r="C1438" s="4" t="s">
        <v>3239</v>
      </c>
      <c r="D1438" s="4" t="s">
        <v>41</v>
      </c>
      <c r="E1438" s="4">
        <v>6.9877999999999997E-3</v>
      </c>
      <c r="F1438" s="4">
        <v>9.4156000000000003E-4</v>
      </c>
      <c r="G1438" s="4">
        <v>1</v>
      </c>
      <c r="H1438" s="4">
        <v>1</v>
      </c>
      <c r="I1438" s="4">
        <v>1</v>
      </c>
      <c r="J1438" s="4">
        <v>1</v>
      </c>
      <c r="K1438" s="4" t="s">
        <v>3227</v>
      </c>
      <c r="L1438" s="4" t="s">
        <v>3240</v>
      </c>
      <c r="M1438" s="4" t="s">
        <v>41</v>
      </c>
      <c r="N1438" s="4">
        <v>1</v>
      </c>
      <c r="O1438" s="4">
        <v>1284.7018700000001</v>
      </c>
      <c r="P1438" s="4" t="s">
        <v>30</v>
      </c>
      <c r="Q1438" s="4" t="s">
        <v>30</v>
      </c>
      <c r="R1438" s="4">
        <v>7.6860000000000003E-4</v>
      </c>
      <c r="S1438" s="4">
        <v>3.9449999999999997E-3</v>
      </c>
      <c r="T1438" s="4">
        <v>2.81</v>
      </c>
    </row>
    <row r="1439" spans="1:30" x14ac:dyDescent="0.2">
      <c r="A1439" s="3" t="s">
        <v>30</v>
      </c>
      <c r="B1439" s="3" t="s">
        <v>31</v>
      </c>
      <c r="C1439" s="3" t="s">
        <v>3241</v>
      </c>
      <c r="D1439" s="3" t="s">
        <v>3242</v>
      </c>
      <c r="E1439" s="3">
        <v>0</v>
      </c>
      <c r="F1439" s="3">
        <v>8.2789999999999999</v>
      </c>
      <c r="G1439" s="3">
        <v>14</v>
      </c>
      <c r="H1439" s="3">
        <v>4</v>
      </c>
      <c r="I1439" s="3">
        <v>4</v>
      </c>
      <c r="J1439" s="3">
        <v>4</v>
      </c>
      <c r="K1439" s="3">
        <v>4</v>
      </c>
      <c r="L1439" s="3">
        <v>351</v>
      </c>
      <c r="M1439" s="3">
        <v>39.4</v>
      </c>
      <c r="N1439" s="3">
        <v>5.03</v>
      </c>
      <c r="O1439" s="3">
        <v>7.12</v>
      </c>
      <c r="P1439" s="3">
        <v>4</v>
      </c>
      <c r="Q1439" s="3" t="s">
        <v>34</v>
      </c>
      <c r="R1439" s="3" t="s">
        <v>453</v>
      </c>
      <c r="S1439" s="3" t="s">
        <v>1062</v>
      </c>
      <c r="T1439" s="3" t="s">
        <v>3243</v>
      </c>
      <c r="U1439" s="3" t="s">
        <v>3244</v>
      </c>
      <c r="V1439" s="3" t="s">
        <v>3241</v>
      </c>
      <c r="W1439" s="3" t="s">
        <v>3245</v>
      </c>
      <c r="X1439" s="3" t="s">
        <v>3246</v>
      </c>
      <c r="Y1439" s="3" t="s">
        <v>41</v>
      </c>
      <c r="Z1439" s="3" t="s">
        <v>41</v>
      </c>
      <c r="AA1439" s="3">
        <v>0</v>
      </c>
      <c r="AB1439" s="3" t="s">
        <v>30</v>
      </c>
      <c r="AC1439" s="3">
        <v>1</v>
      </c>
      <c r="AD1439" s="3" t="s">
        <v>380</v>
      </c>
    </row>
    <row r="1440" spans="1:30" hidden="1" outlineLevel="1" collapsed="1" x14ac:dyDescent="0.2">
      <c r="A1440" t="s">
        <v>41</v>
      </c>
      <c r="B1440" s="2" t="s">
        <v>43</v>
      </c>
      <c r="C1440" s="2" t="s">
        <v>44</v>
      </c>
      <c r="D1440" s="2" t="s">
        <v>29</v>
      </c>
      <c r="E1440" s="2" t="s">
        <v>45</v>
      </c>
      <c r="F1440" s="2" t="s">
        <v>46</v>
      </c>
      <c r="G1440" s="2" t="s">
        <v>28</v>
      </c>
      <c r="H1440" s="2" t="s">
        <v>47</v>
      </c>
      <c r="I1440" s="2" t="s">
        <v>8</v>
      </c>
      <c r="J1440" s="2" t="s">
        <v>9</v>
      </c>
      <c r="K1440" s="2" t="s">
        <v>48</v>
      </c>
      <c r="L1440" s="2" t="s">
        <v>49</v>
      </c>
      <c r="M1440" s="2" t="s">
        <v>50</v>
      </c>
      <c r="N1440" s="2" t="s">
        <v>51</v>
      </c>
      <c r="O1440" s="2" t="s">
        <v>52</v>
      </c>
      <c r="P1440" s="2" t="s">
        <v>27</v>
      </c>
      <c r="Q1440" s="2" t="s">
        <v>53</v>
      </c>
      <c r="R1440" s="2" t="s">
        <v>54</v>
      </c>
      <c r="S1440" s="2" t="s">
        <v>55</v>
      </c>
      <c r="T1440" s="2" t="s">
        <v>56</v>
      </c>
    </row>
    <row r="1441" spans="1:30" hidden="1" outlineLevel="1" collapsed="1" x14ac:dyDescent="0.2">
      <c r="A1441" t="s">
        <v>41</v>
      </c>
      <c r="B1441" s="4" t="s">
        <v>30</v>
      </c>
      <c r="C1441" s="4" t="s">
        <v>3247</v>
      </c>
      <c r="D1441" s="4" t="s">
        <v>41</v>
      </c>
      <c r="E1441" s="4">
        <v>6.2605800000000003E-2</v>
      </c>
      <c r="F1441" s="4">
        <v>3.95853E-3</v>
      </c>
      <c r="G1441" s="4">
        <v>1</v>
      </c>
      <c r="H1441" s="4">
        <v>1</v>
      </c>
      <c r="I1441" s="4">
        <v>1</v>
      </c>
      <c r="J1441" s="4">
        <v>1</v>
      </c>
      <c r="K1441" s="4" t="s">
        <v>3241</v>
      </c>
      <c r="L1441" s="4" t="s">
        <v>3248</v>
      </c>
      <c r="M1441" s="4" t="s">
        <v>41</v>
      </c>
      <c r="N1441" s="4">
        <v>1</v>
      </c>
      <c r="O1441" s="4">
        <v>1603.84385</v>
      </c>
      <c r="P1441" s="4" t="s">
        <v>30</v>
      </c>
      <c r="Q1441" s="4" t="s">
        <v>30</v>
      </c>
      <c r="R1441" s="4">
        <v>3.026E-3</v>
      </c>
      <c r="S1441" s="4">
        <v>4.317E-2</v>
      </c>
      <c r="T1441" s="4">
        <v>1.49</v>
      </c>
    </row>
    <row r="1442" spans="1:30" hidden="1" outlineLevel="1" collapsed="1" x14ac:dyDescent="0.2">
      <c r="A1442" t="s">
        <v>41</v>
      </c>
      <c r="B1442" s="4" t="s">
        <v>30</v>
      </c>
      <c r="C1442" s="4" t="s">
        <v>3249</v>
      </c>
      <c r="D1442" s="4" t="s">
        <v>41</v>
      </c>
      <c r="E1442" s="4">
        <v>4.5955700000000002E-2</v>
      </c>
      <c r="F1442" s="4">
        <v>2.21053E-3</v>
      </c>
      <c r="G1442" s="4">
        <v>1</v>
      </c>
      <c r="H1442" s="4">
        <v>1</v>
      </c>
      <c r="I1442" s="4">
        <v>1</v>
      </c>
      <c r="J1442" s="4">
        <v>1</v>
      </c>
      <c r="K1442" s="4" t="s">
        <v>3241</v>
      </c>
      <c r="L1442" s="4" t="s">
        <v>3250</v>
      </c>
      <c r="M1442" s="4" t="s">
        <v>41</v>
      </c>
      <c r="N1442" s="4">
        <v>2</v>
      </c>
      <c r="O1442" s="4">
        <v>1743.8045</v>
      </c>
      <c r="P1442" s="4" t="s">
        <v>30</v>
      </c>
      <c r="Q1442" s="4" t="s">
        <v>30</v>
      </c>
      <c r="R1442" s="4">
        <v>1.714E-3</v>
      </c>
      <c r="S1442" s="4">
        <v>3.0679999999999999E-2</v>
      </c>
      <c r="T1442" s="4">
        <v>2.2599999999999998</v>
      </c>
    </row>
    <row r="1443" spans="1:30" hidden="1" outlineLevel="1" collapsed="1" x14ac:dyDescent="0.2">
      <c r="A1443" t="s">
        <v>41</v>
      </c>
      <c r="B1443" s="4" t="s">
        <v>30</v>
      </c>
      <c r="C1443" s="4" t="s">
        <v>3251</v>
      </c>
      <c r="D1443" s="4" t="s">
        <v>41</v>
      </c>
      <c r="E1443" s="4">
        <v>3.4229899999999999E-3</v>
      </c>
      <c r="F1443" s="4">
        <v>9.4156000000000003E-4</v>
      </c>
      <c r="G1443" s="4">
        <v>1</v>
      </c>
      <c r="H1443" s="4">
        <v>1</v>
      </c>
      <c r="I1443" s="4">
        <v>1</v>
      </c>
      <c r="J1443" s="4">
        <v>1</v>
      </c>
      <c r="K1443" s="4" t="s">
        <v>3241</v>
      </c>
      <c r="L1443" s="4" t="s">
        <v>3252</v>
      </c>
      <c r="M1443" s="4" t="s">
        <v>41</v>
      </c>
      <c r="N1443" s="4">
        <v>0</v>
      </c>
      <c r="O1443" s="4">
        <v>1386.6495600000001</v>
      </c>
      <c r="P1443" s="4" t="s">
        <v>30</v>
      </c>
      <c r="Q1443" s="4" t="s">
        <v>30</v>
      </c>
      <c r="R1443" s="4">
        <v>7.6860000000000003E-4</v>
      </c>
      <c r="S1443" s="4">
        <v>1.8240000000000001E-3</v>
      </c>
      <c r="T1443" s="4">
        <v>2.2000000000000002</v>
      </c>
    </row>
    <row r="1444" spans="1:30" hidden="1" outlineLevel="1" collapsed="1" x14ac:dyDescent="0.2">
      <c r="A1444" t="s">
        <v>41</v>
      </c>
      <c r="B1444" s="4" t="s">
        <v>30</v>
      </c>
      <c r="C1444" s="4" t="s">
        <v>3253</v>
      </c>
      <c r="D1444" s="4" t="s">
        <v>116</v>
      </c>
      <c r="E1444" s="4">
        <v>4.0359899999999997E-3</v>
      </c>
      <c r="F1444" s="4">
        <v>9.4156000000000003E-4</v>
      </c>
      <c r="G1444" s="4">
        <v>1</v>
      </c>
      <c r="H1444" s="4">
        <v>1</v>
      </c>
      <c r="I1444" s="4">
        <v>1</v>
      </c>
      <c r="J1444" s="4">
        <v>1</v>
      </c>
      <c r="K1444" s="4" t="s">
        <v>3241</v>
      </c>
      <c r="L1444" s="4" t="s">
        <v>3254</v>
      </c>
      <c r="M1444" s="4" t="s">
        <v>3255</v>
      </c>
      <c r="N1444" s="4">
        <v>1</v>
      </c>
      <c r="O1444" s="4">
        <v>2415.1204899999998</v>
      </c>
      <c r="P1444" s="4" t="s">
        <v>30</v>
      </c>
      <c r="Q1444" s="4" t="s">
        <v>30</v>
      </c>
      <c r="R1444" s="4">
        <v>7.6860000000000003E-4</v>
      </c>
      <c r="S1444" s="4">
        <v>2.1749999999999999E-3</v>
      </c>
      <c r="T1444" s="4">
        <v>2.66</v>
      </c>
    </row>
    <row r="1445" spans="1:30" x14ac:dyDescent="0.2">
      <c r="A1445" s="3" t="s">
        <v>30</v>
      </c>
      <c r="B1445" s="3" t="s">
        <v>31</v>
      </c>
      <c r="C1445" s="3" t="s">
        <v>3256</v>
      </c>
      <c r="D1445" s="3" t="s">
        <v>3257</v>
      </c>
      <c r="E1445" s="3">
        <v>0</v>
      </c>
      <c r="F1445" s="3">
        <v>8.1989999999999998</v>
      </c>
      <c r="G1445" s="3">
        <v>18</v>
      </c>
      <c r="H1445" s="3">
        <v>3</v>
      </c>
      <c r="I1445" s="3">
        <v>3</v>
      </c>
      <c r="J1445" s="3">
        <v>5</v>
      </c>
      <c r="K1445" s="3">
        <v>3</v>
      </c>
      <c r="L1445" s="3">
        <v>199</v>
      </c>
      <c r="M1445" s="3">
        <v>22.5</v>
      </c>
      <c r="N1445" s="3">
        <v>11.18</v>
      </c>
      <c r="O1445" s="3">
        <v>5.74</v>
      </c>
      <c r="P1445" s="3">
        <v>3</v>
      </c>
      <c r="Q1445" s="3" t="s">
        <v>1592</v>
      </c>
      <c r="R1445" s="3" t="s">
        <v>1593</v>
      </c>
      <c r="S1445" s="3" t="s">
        <v>1062</v>
      </c>
      <c r="T1445" s="3" t="s">
        <v>3258</v>
      </c>
      <c r="U1445" s="3" t="s">
        <v>3259</v>
      </c>
      <c r="V1445" s="3" t="s">
        <v>3256</v>
      </c>
      <c r="W1445" s="3" t="s">
        <v>3260</v>
      </c>
      <c r="X1445" s="3" t="s">
        <v>3261</v>
      </c>
      <c r="Y1445" s="3" t="s">
        <v>41</v>
      </c>
      <c r="Z1445" s="3" t="s">
        <v>41</v>
      </c>
      <c r="AA1445" s="3">
        <v>0</v>
      </c>
      <c r="AB1445" s="3" t="s">
        <v>30</v>
      </c>
      <c r="AC1445" s="3">
        <v>1</v>
      </c>
      <c r="AD1445" s="3" t="s">
        <v>41</v>
      </c>
    </row>
    <row r="1446" spans="1:30" hidden="1" outlineLevel="1" collapsed="1" x14ac:dyDescent="0.2">
      <c r="A1446" t="s">
        <v>41</v>
      </c>
      <c r="B1446" s="2" t="s">
        <v>43</v>
      </c>
      <c r="C1446" s="2" t="s">
        <v>44</v>
      </c>
      <c r="D1446" s="2" t="s">
        <v>29</v>
      </c>
      <c r="E1446" s="2" t="s">
        <v>45</v>
      </c>
      <c r="F1446" s="2" t="s">
        <v>46</v>
      </c>
      <c r="G1446" s="2" t="s">
        <v>28</v>
      </c>
      <c r="H1446" s="2" t="s">
        <v>47</v>
      </c>
      <c r="I1446" s="2" t="s">
        <v>8</v>
      </c>
      <c r="J1446" s="2" t="s">
        <v>9</v>
      </c>
      <c r="K1446" s="2" t="s">
        <v>48</v>
      </c>
      <c r="L1446" s="2" t="s">
        <v>49</v>
      </c>
      <c r="M1446" s="2" t="s">
        <v>50</v>
      </c>
      <c r="N1446" s="2" t="s">
        <v>51</v>
      </c>
      <c r="O1446" s="2" t="s">
        <v>52</v>
      </c>
      <c r="P1446" s="2" t="s">
        <v>27</v>
      </c>
      <c r="Q1446" s="2" t="s">
        <v>53</v>
      </c>
      <c r="R1446" s="2" t="s">
        <v>54</v>
      </c>
      <c r="S1446" s="2" t="s">
        <v>55</v>
      </c>
      <c r="T1446" s="2" t="s">
        <v>56</v>
      </c>
    </row>
    <row r="1447" spans="1:30" hidden="1" outlineLevel="1" collapsed="1" x14ac:dyDescent="0.2">
      <c r="A1447" t="s">
        <v>41</v>
      </c>
      <c r="B1447" s="4" t="s">
        <v>30</v>
      </c>
      <c r="C1447" s="4" t="s">
        <v>3262</v>
      </c>
      <c r="D1447" s="4" t="s">
        <v>41</v>
      </c>
      <c r="E1447" s="4">
        <v>5.9678800000000001E-3</v>
      </c>
      <c r="F1447" s="4">
        <v>9.4156000000000003E-4</v>
      </c>
      <c r="G1447" s="4">
        <v>1</v>
      </c>
      <c r="H1447" s="4">
        <v>2</v>
      </c>
      <c r="I1447" s="4">
        <v>1</v>
      </c>
      <c r="J1447" s="4">
        <v>1</v>
      </c>
      <c r="K1447" s="4" t="s">
        <v>3256</v>
      </c>
      <c r="L1447" s="4" t="s">
        <v>3263</v>
      </c>
      <c r="M1447" s="4" t="s">
        <v>41</v>
      </c>
      <c r="N1447" s="4">
        <v>0</v>
      </c>
      <c r="O1447" s="4">
        <v>1193.5545400000001</v>
      </c>
      <c r="P1447" s="4" t="s">
        <v>30</v>
      </c>
      <c r="Q1447" s="4" t="s">
        <v>30</v>
      </c>
      <c r="R1447" s="4">
        <v>7.6860000000000003E-4</v>
      </c>
      <c r="S1447" s="4">
        <v>3.336E-3</v>
      </c>
      <c r="T1447" s="4">
        <v>1.94</v>
      </c>
    </row>
    <row r="1448" spans="1:30" hidden="1" outlineLevel="1" collapsed="1" x14ac:dyDescent="0.2">
      <c r="A1448" t="s">
        <v>41</v>
      </c>
      <c r="B1448" s="4" t="s">
        <v>30</v>
      </c>
      <c r="C1448" s="4" t="s">
        <v>3264</v>
      </c>
      <c r="D1448" s="4" t="s">
        <v>41</v>
      </c>
      <c r="E1448" s="4">
        <v>6.87421E-2</v>
      </c>
      <c r="F1448" s="4">
        <v>4.8908199999999997E-3</v>
      </c>
      <c r="G1448" s="4">
        <v>1</v>
      </c>
      <c r="H1448" s="4">
        <v>2</v>
      </c>
      <c r="I1448" s="4">
        <v>1</v>
      </c>
      <c r="J1448" s="4">
        <v>2</v>
      </c>
      <c r="K1448" s="4" t="s">
        <v>3256</v>
      </c>
      <c r="L1448" s="4" t="s">
        <v>3265</v>
      </c>
      <c r="M1448" s="4" t="s">
        <v>41</v>
      </c>
      <c r="N1448" s="4">
        <v>2</v>
      </c>
      <c r="O1448" s="4">
        <v>1620.9471900000001</v>
      </c>
      <c r="P1448" s="4" t="s">
        <v>30</v>
      </c>
      <c r="Q1448" s="4" t="s">
        <v>30</v>
      </c>
      <c r="R1448" s="4">
        <v>3.7160000000000001E-3</v>
      </c>
      <c r="S1448" s="4">
        <v>4.7849999999999997E-2</v>
      </c>
      <c r="T1448" s="4">
        <v>1.69</v>
      </c>
    </row>
    <row r="1449" spans="1:30" hidden="1" outlineLevel="1" collapsed="1" x14ac:dyDescent="0.2">
      <c r="A1449" t="s">
        <v>41</v>
      </c>
      <c r="B1449" s="4" t="s">
        <v>30</v>
      </c>
      <c r="C1449" s="4" t="s">
        <v>3266</v>
      </c>
      <c r="D1449" s="4" t="s">
        <v>41</v>
      </c>
      <c r="E1449" s="4">
        <v>1.02235E-3</v>
      </c>
      <c r="F1449" s="4">
        <v>9.4156000000000003E-4</v>
      </c>
      <c r="G1449" s="4">
        <v>1</v>
      </c>
      <c r="H1449" s="4">
        <v>2</v>
      </c>
      <c r="I1449" s="4">
        <v>1</v>
      </c>
      <c r="J1449" s="4">
        <v>2</v>
      </c>
      <c r="K1449" s="4" t="s">
        <v>3256</v>
      </c>
      <c r="L1449" s="4" t="s">
        <v>3267</v>
      </c>
      <c r="M1449" s="4" t="s">
        <v>41</v>
      </c>
      <c r="N1449" s="4">
        <v>0</v>
      </c>
      <c r="O1449" s="4">
        <v>1333.6495</v>
      </c>
      <c r="P1449" s="4" t="s">
        <v>30</v>
      </c>
      <c r="Q1449" s="4" t="s">
        <v>30</v>
      </c>
      <c r="R1449" s="4">
        <v>7.6860000000000003E-4</v>
      </c>
      <c r="S1449" s="4">
        <v>4.9160000000000002E-4</v>
      </c>
      <c r="T1449" s="4">
        <v>2.1800000000000002</v>
      </c>
    </row>
    <row r="1450" spans="1:30" x14ac:dyDescent="0.2">
      <c r="A1450" s="3" t="s">
        <v>30</v>
      </c>
      <c r="B1450" s="3" t="s">
        <v>31</v>
      </c>
      <c r="C1450" s="3" t="s">
        <v>3268</v>
      </c>
      <c r="D1450" s="3" t="s">
        <v>3269</v>
      </c>
      <c r="E1450" s="3">
        <v>0</v>
      </c>
      <c r="F1450" s="3">
        <v>8.1460000000000008</v>
      </c>
      <c r="G1450" s="3">
        <v>17</v>
      </c>
      <c r="H1450" s="3">
        <v>3</v>
      </c>
      <c r="I1450" s="3">
        <v>3</v>
      </c>
      <c r="J1450" s="3">
        <v>3</v>
      </c>
      <c r="K1450" s="3">
        <v>3</v>
      </c>
      <c r="L1450" s="3">
        <v>204</v>
      </c>
      <c r="M1450" s="3">
        <v>24.4</v>
      </c>
      <c r="N1450" s="3">
        <v>11.39</v>
      </c>
      <c r="O1450" s="3">
        <v>5.44</v>
      </c>
      <c r="P1450" s="3">
        <v>3</v>
      </c>
      <c r="Q1450" s="3" t="s">
        <v>1592</v>
      </c>
      <c r="R1450" s="3" t="s">
        <v>1593</v>
      </c>
      <c r="S1450" s="3" t="s">
        <v>1062</v>
      </c>
      <c r="T1450" s="3" t="s">
        <v>3270</v>
      </c>
      <c r="U1450" s="3" t="s">
        <v>3271</v>
      </c>
      <c r="V1450" s="3" t="s">
        <v>3268</v>
      </c>
      <c r="W1450" s="3" t="s">
        <v>3272</v>
      </c>
      <c r="X1450" s="3" t="s">
        <v>3273</v>
      </c>
      <c r="Y1450" s="3" t="s">
        <v>1599</v>
      </c>
      <c r="Z1450" s="3" t="s">
        <v>41</v>
      </c>
      <c r="AA1450" s="3">
        <v>6</v>
      </c>
      <c r="AB1450" s="3" t="s">
        <v>30</v>
      </c>
      <c r="AC1450" s="3">
        <v>1</v>
      </c>
      <c r="AD1450" s="3" t="s">
        <v>41</v>
      </c>
    </row>
    <row r="1451" spans="1:30" hidden="1" outlineLevel="1" collapsed="1" x14ac:dyDescent="0.2">
      <c r="A1451" t="s">
        <v>41</v>
      </c>
      <c r="B1451" s="2" t="s">
        <v>43</v>
      </c>
      <c r="C1451" s="2" t="s">
        <v>44</v>
      </c>
      <c r="D1451" s="2" t="s">
        <v>29</v>
      </c>
      <c r="E1451" s="2" t="s">
        <v>45</v>
      </c>
      <c r="F1451" s="2" t="s">
        <v>46</v>
      </c>
      <c r="G1451" s="2" t="s">
        <v>28</v>
      </c>
      <c r="H1451" s="2" t="s">
        <v>47</v>
      </c>
      <c r="I1451" s="2" t="s">
        <v>8</v>
      </c>
      <c r="J1451" s="2" t="s">
        <v>9</v>
      </c>
      <c r="K1451" s="2" t="s">
        <v>48</v>
      </c>
      <c r="L1451" s="2" t="s">
        <v>49</v>
      </c>
      <c r="M1451" s="2" t="s">
        <v>50</v>
      </c>
      <c r="N1451" s="2" t="s">
        <v>51</v>
      </c>
      <c r="O1451" s="2" t="s">
        <v>52</v>
      </c>
      <c r="P1451" s="2" t="s">
        <v>27</v>
      </c>
      <c r="Q1451" s="2" t="s">
        <v>53</v>
      </c>
      <c r="R1451" s="2" t="s">
        <v>54</v>
      </c>
      <c r="S1451" s="2" t="s">
        <v>55</v>
      </c>
      <c r="T1451" s="2" t="s">
        <v>56</v>
      </c>
    </row>
    <row r="1452" spans="1:30" hidden="1" outlineLevel="1" collapsed="1" x14ac:dyDescent="0.2">
      <c r="A1452" t="s">
        <v>41</v>
      </c>
      <c r="B1452" s="4" t="s">
        <v>30</v>
      </c>
      <c r="C1452" s="4" t="s">
        <v>3274</v>
      </c>
      <c r="D1452" s="4" t="s">
        <v>41</v>
      </c>
      <c r="E1452" s="4">
        <v>8.2794599999999995E-5</v>
      </c>
      <c r="F1452" s="4">
        <v>9.4156000000000003E-4</v>
      </c>
      <c r="G1452" s="4">
        <v>1</v>
      </c>
      <c r="H1452" s="4">
        <v>2</v>
      </c>
      <c r="I1452" s="4">
        <v>1</v>
      </c>
      <c r="J1452" s="4">
        <v>1</v>
      </c>
      <c r="K1452" s="4" t="s">
        <v>3268</v>
      </c>
      <c r="L1452" s="4" t="s">
        <v>3275</v>
      </c>
      <c r="M1452" s="4" t="s">
        <v>41</v>
      </c>
      <c r="N1452" s="4">
        <v>0</v>
      </c>
      <c r="O1452" s="4">
        <v>1676.86022</v>
      </c>
      <c r="P1452" s="4" t="s">
        <v>30</v>
      </c>
      <c r="Q1452" s="4" t="s">
        <v>30</v>
      </c>
      <c r="R1452" s="4">
        <v>7.6860000000000003E-4</v>
      </c>
      <c r="S1452" s="4">
        <v>3.2070000000000003E-5</v>
      </c>
      <c r="T1452" s="4">
        <v>3.39</v>
      </c>
    </row>
    <row r="1453" spans="1:30" hidden="1" outlineLevel="1" collapsed="1" x14ac:dyDescent="0.2">
      <c r="A1453" t="s">
        <v>41</v>
      </c>
      <c r="B1453" s="4" t="s">
        <v>30</v>
      </c>
      <c r="C1453" s="4" t="s">
        <v>3276</v>
      </c>
      <c r="D1453" s="4" t="s">
        <v>41</v>
      </c>
      <c r="E1453" s="4">
        <v>2.9581300000000001E-2</v>
      </c>
      <c r="F1453" s="4">
        <v>1.57544E-3</v>
      </c>
      <c r="G1453" s="4">
        <v>1</v>
      </c>
      <c r="H1453" s="4">
        <v>2</v>
      </c>
      <c r="I1453" s="4">
        <v>1</v>
      </c>
      <c r="J1453" s="4">
        <v>1</v>
      </c>
      <c r="K1453" s="4" t="s">
        <v>3268</v>
      </c>
      <c r="L1453" s="4" t="s">
        <v>3277</v>
      </c>
      <c r="M1453" s="4" t="s">
        <v>41</v>
      </c>
      <c r="N1453" s="4">
        <v>1</v>
      </c>
      <c r="O1453" s="4">
        <v>1137.65274</v>
      </c>
      <c r="P1453" s="4" t="s">
        <v>30</v>
      </c>
      <c r="Q1453" s="4" t="s">
        <v>30</v>
      </c>
      <c r="R1453" s="4">
        <v>1.245E-3</v>
      </c>
      <c r="S1453" s="4">
        <v>1.9029999999999998E-2</v>
      </c>
      <c r="T1453" s="4">
        <v>2.0499999999999998</v>
      </c>
    </row>
    <row r="1454" spans="1:30" hidden="1" outlineLevel="1" collapsed="1" x14ac:dyDescent="0.2">
      <c r="A1454" t="s">
        <v>41</v>
      </c>
      <c r="B1454" s="4" t="s">
        <v>30</v>
      </c>
      <c r="C1454" s="4" t="s">
        <v>3278</v>
      </c>
      <c r="D1454" s="4" t="s">
        <v>41</v>
      </c>
      <c r="E1454" s="4">
        <v>1.89917E-2</v>
      </c>
      <c r="F1454" s="4">
        <v>9.4156000000000003E-4</v>
      </c>
      <c r="G1454" s="4">
        <v>1</v>
      </c>
      <c r="H1454" s="4">
        <v>2</v>
      </c>
      <c r="I1454" s="4">
        <v>1</v>
      </c>
      <c r="J1454" s="4">
        <v>1</v>
      </c>
      <c r="K1454" s="4" t="s">
        <v>3268</v>
      </c>
      <c r="L1454" s="4" t="s">
        <v>3279</v>
      </c>
      <c r="M1454" s="4" t="s">
        <v>41</v>
      </c>
      <c r="N1454" s="4">
        <v>1</v>
      </c>
      <c r="O1454" s="4">
        <v>1173.6487199999999</v>
      </c>
      <c r="P1454" s="4" t="s">
        <v>30</v>
      </c>
      <c r="Q1454" s="4" t="s">
        <v>30</v>
      </c>
      <c r="R1454" s="4">
        <v>7.6860000000000003E-4</v>
      </c>
      <c r="S1454" s="4">
        <v>1.17E-2</v>
      </c>
      <c r="T1454" s="4">
        <v>1.59</v>
      </c>
    </row>
    <row r="1455" spans="1:30" x14ac:dyDescent="0.2">
      <c r="A1455" s="3" t="s">
        <v>30</v>
      </c>
      <c r="B1455" s="3" t="s">
        <v>31</v>
      </c>
      <c r="C1455" s="3" t="s">
        <v>3280</v>
      </c>
      <c r="D1455" s="3" t="s">
        <v>3281</v>
      </c>
      <c r="E1455" s="3">
        <v>0</v>
      </c>
      <c r="F1455" s="3">
        <v>8.0310000000000006</v>
      </c>
      <c r="G1455" s="3">
        <v>24</v>
      </c>
      <c r="H1455" s="3">
        <v>5</v>
      </c>
      <c r="I1455" s="3">
        <v>5</v>
      </c>
      <c r="J1455" s="3">
        <v>5</v>
      </c>
      <c r="K1455" s="3">
        <v>5</v>
      </c>
      <c r="L1455" s="3">
        <v>254</v>
      </c>
      <c r="M1455" s="3">
        <v>28.8</v>
      </c>
      <c r="N1455" s="3">
        <v>10.039999999999999</v>
      </c>
      <c r="O1455" s="3">
        <v>3.82</v>
      </c>
      <c r="P1455" s="3">
        <v>5</v>
      </c>
      <c r="Q1455" s="3" t="s">
        <v>2887</v>
      </c>
      <c r="R1455" s="3" t="s">
        <v>35</v>
      </c>
      <c r="S1455" s="3" t="s">
        <v>1766</v>
      </c>
      <c r="T1455" s="3" t="s">
        <v>3282</v>
      </c>
      <c r="U1455" s="3" t="s">
        <v>3283</v>
      </c>
      <c r="V1455" s="3" t="s">
        <v>3280</v>
      </c>
      <c r="W1455" s="3" t="s">
        <v>3284</v>
      </c>
      <c r="X1455" s="3" t="s">
        <v>3285</v>
      </c>
      <c r="Y1455" s="3" t="s">
        <v>41</v>
      </c>
      <c r="Z1455" s="3" t="s">
        <v>41</v>
      </c>
      <c r="AA1455" s="3">
        <v>0</v>
      </c>
      <c r="AB1455" s="3" t="s">
        <v>30</v>
      </c>
      <c r="AC1455" s="3">
        <v>1</v>
      </c>
      <c r="AD1455" s="3" t="s">
        <v>41</v>
      </c>
    </row>
    <row r="1456" spans="1:30" hidden="1" outlineLevel="1" collapsed="1" x14ac:dyDescent="0.2">
      <c r="A1456" t="s">
        <v>41</v>
      </c>
      <c r="B1456" s="2" t="s">
        <v>43</v>
      </c>
      <c r="C1456" s="2" t="s">
        <v>44</v>
      </c>
      <c r="D1456" s="2" t="s">
        <v>29</v>
      </c>
      <c r="E1456" s="2" t="s">
        <v>45</v>
      </c>
      <c r="F1456" s="2" t="s">
        <v>46</v>
      </c>
      <c r="G1456" s="2" t="s">
        <v>28</v>
      </c>
      <c r="H1456" s="2" t="s">
        <v>47</v>
      </c>
      <c r="I1456" s="2" t="s">
        <v>8</v>
      </c>
      <c r="J1456" s="2" t="s">
        <v>9</v>
      </c>
      <c r="K1456" s="2" t="s">
        <v>48</v>
      </c>
      <c r="L1456" s="2" t="s">
        <v>49</v>
      </c>
      <c r="M1456" s="2" t="s">
        <v>50</v>
      </c>
      <c r="N1456" s="2" t="s">
        <v>51</v>
      </c>
      <c r="O1456" s="2" t="s">
        <v>52</v>
      </c>
      <c r="P1456" s="2" t="s">
        <v>27</v>
      </c>
      <c r="Q1456" s="2" t="s">
        <v>53</v>
      </c>
      <c r="R1456" s="2" t="s">
        <v>54</v>
      </c>
      <c r="S1456" s="2" t="s">
        <v>55</v>
      </c>
      <c r="T1456" s="2" t="s">
        <v>56</v>
      </c>
    </row>
    <row r="1457" spans="1:30" hidden="1" outlineLevel="1" collapsed="1" x14ac:dyDescent="0.2">
      <c r="A1457" t="s">
        <v>41</v>
      </c>
      <c r="B1457" s="4" t="s">
        <v>30</v>
      </c>
      <c r="C1457" s="4" t="s">
        <v>3286</v>
      </c>
      <c r="D1457" s="4" t="s">
        <v>41</v>
      </c>
      <c r="E1457" s="4">
        <v>2.5816200000000001E-2</v>
      </c>
      <c r="F1457" s="4">
        <v>1.57544E-3</v>
      </c>
      <c r="G1457" s="4">
        <v>1</v>
      </c>
      <c r="H1457" s="4">
        <v>1</v>
      </c>
      <c r="I1457" s="4">
        <v>1</v>
      </c>
      <c r="J1457" s="4">
        <v>1</v>
      </c>
      <c r="K1457" s="4" t="s">
        <v>3280</v>
      </c>
      <c r="L1457" s="4" t="s">
        <v>3287</v>
      </c>
      <c r="M1457" s="4" t="s">
        <v>41</v>
      </c>
      <c r="N1457" s="4">
        <v>1</v>
      </c>
      <c r="O1457" s="4">
        <v>1535.75476</v>
      </c>
      <c r="P1457" s="4" t="s">
        <v>30</v>
      </c>
      <c r="Q1457" s="4" t="s">
        <v>30</v>
      </c>
      <c r="R1457" s="4">
        <v>7.6860000000000003E-4</v>
      </c>
      <c r="S1457" s="4">
        <v>1.634E-2</v>
      </c>
      <c r="T1457" s="4">
        <v>2.02</v>
      </c>
    </row>
    <row r="1458" spans="1:30" hidden="1" outlineLevel="1" collapsed="1" x14ac:dyDescent="0.2">
      <c r="A1458" t="s">
        <v>41</v>
      </c>
      <c r="B1458" s="4" t="s">
        <v>30</v>
      </c>
      <c r="C1458" s="4" t="s">
        <v>3288</v>
      </c>
      <c r="D1458" s="4" t="s">
        <v>41</v>
      </c>
      <c r="E1458" s="4">
        <v>2.76355E-2</v>
      </c>
      <c r="F1458" s="4">
        <v>1.57544E-3</v>
      </c>
      <c r="G1458" s="4">
        <v>1</v>
      </c>
      <c r="H1458" s="4">
        <v>1</v>
      </c>
      <c r="I1458" s="4">
        <v>1</v>
      </c>
      <c r="J1458" s="4">
        <v>1</v>
      </c>
      <c r="K1458" s="4" t="s">
        <v>3280</v>
      </c>
      <c r="L1458" s="4" t="s">
        <v>3289</v>
      </c>
      <c r="M1458" s="4" t="s">
        <v>41</v>
      </c>
      <c r="N1458" s="4">
        <v>1</v>
      </c>
      <c r="O1458" s="4">
        <v>1151.63067</v>
      </c>
      <c r="P1458" s="4" t="s">
        <v>30</v>
      </c>
      <c r="Q1458" s="4" t="s">
        <v>30</v>
      </c>
      <c r="R1458" s="4">
        <v>1.245E-3</v>
      </c>
      <c r="S1458" s="4">
        <v>1.762E-2</v>
      </c>
      <c r="T1458" s="4">
        <v>1.67</v>
      </c>
    </row>
    <row r="1459" spans="1:30" hidden="1" outlineLevel="1" collapsed="1" x14ac:dyDescent="0.2">
      <c r="A1459" t="s">
        <v>41</v>
      </c>
      <c r="B1459" s="4" t="s">
        <v>30</v>
      </c>
      <c r="C1459" s="4" t="s">
        <v>3290</v>
      </c>
      <c r="D1459" s="4" t="s">
        <v>41</v>
      </c>
      <c r="E1459" s="4">
        <v>7.8518199999999996E-2</v>
      </c>
      <c r="F1459" s="4">
        <v>4.8908199999999997E-3</v>
      </c>
      <c r="G1459" s="4">
        <v>1</v>
      </c>
      <c r="H1459" s="4">
        <v>1</v>
      </c>
      <c r="I1459" s="4">
        <v>1</v>
      </c>
      <c r="J1459" s="4">
        <v>1</v>
      </c>
      <c r="K1459" s="4" t="s">
        <v>3280</v>
      </c>
      <c r="L1459" s="4" t="s">
        <v>3291</v>
      </c>
      <c r="M1459" s="4" t="s">
        <v>41</v>
      </c>
      <c r="N1459" s="4">
        <v>0</v>
      </c>
      <c r="O1459" s="4">
        <v>1460.69758</v>
      </c>
      <c r="P1459" s="4" t="s">
        <v>30</v>
      </c>
      <c r="Q1459" s="4" t="s">
        <v>30</v>
      </c>
      <c r="R1459" s="4">
        <v>3.7160000000000001E-3</v>
      </c>
      <c r="S1459" s="4">
        <v>5.5050000000000002E-2</v>
      </c>
      <c r="T1459" s="4">
        <v>1.43</v>
      </c>
    </row>
    <row r="1460" spans="1:30" hidden="1" outlineLevel="1" collapsed="1" x14ac:dyDescent="0.2">
      <c r="A1460" t="s">
        <v>41</v>
      </c>
      <c r="B1460" s="4" t="s">
        <v>30</v>
      </c>
      <c r="C1460" s="4" t="s">
        <v>3292</v>
      </c>
      <c r="D1460" s="4" t="s">
        <v>41</v>
      </c>
      <c r="E1460" s="4">
        <v>2.7448E-2</v>
      </c>
      <c r="F1460" s="4">
        <v>1.57544E-3</v>
      </c>
      <c r="G1460" s="4">
        <v>1</v>
      </c>
      <c r="H1460" s="4">
        <v>1</v>
      </c>
      <c r="I1460" s="4">
        <v>1</v>
      </c>
      <c r="J1460" s="4">
        <v>1</v>
      </c>
      <c r="K1460" s="4" t="s">
        <v>3280</v>
      </c>
      <c r="L1460" s="4" t="s">
        <v>3293</v>
      </c>
      <c r="M1460" s="4" t="s">
        <v>41</v>
      </c>
      <c r="N1460" s="4">
        <v>0</v>
      </c>
      <c r="O1460" s="4">
        <v>1302.7892300000001</v>
      </c>
      <c r="P1460" s="4" t="s">
        <v>30</v>
      </c>
      <c r="Q1460" s="4" t="s">
        <v>30</v>
      </c>
      <c r="R1460" s="4">
        <v>1.245E-3</v>
      </c>
      <c r="S1460" s="4">
        <v>1.7569999999999999E-2</v>
      </c>
      <c r="T1460" s="4">
        <v>0.89</v>
      </c>
    </row>
    <row r="1461" spans="1:30" hidden="1" outlineLevel="1" collapsed="1" x14ac:dyDescent="0.2">
      <c r="A1461" t="s">
        <v>41</v>
      </c>
      <c r="B1461" s="4" t="s">
        <v>30</v>
      </c>
      <c r="C1461" s="4" t="s">
        <v>3294</v>
      </c>
      <c r="D1461" s="4" t="s">
        <v>41</v>
      </c>
      <c r="E1461" s="4">
        <v>4.9828499999999998E-2</v>
      </c>
      <c r="F1461" s="4">
        <v>2.21053E-3</v>
      </c>
      <c r="G1461" s="4">
        <v>1</v>
      </c>
      <c r="H1461" s="4">
        <v>1</v>
      </c>
      <c r="I1461" s="4">
        <v>1</v>
      </c>
      <c r="J1461" s="4">
        <v>1</v>
      </c>
      <c r="K1461" s="4" t="s">
        <v>3280</v>
      </c>
      <c r="L1461" s="4" t="s">
        <v>3295</v>
      </c>
      <c r="M1461" s="4" t="s">
        <v>41</v>
      </c>
      <c r="N1461" s="4">
        <v>0</v>
      </c>
      <c r="O1461" s="4">
        <v>1278.66884</v>
      </c>
      <c r="P1461" s="4" t="s">
        <v>30</v>
      </c>
      <c r="Q1461" s="4" t="s">
        <v>30</v>
      </c>
      <c r="R1461" s="4">
        <v>1.714E-3</v>
      </c>
      <c r="S1461" s="4">
        <v>3.347E-2</v>
      </c>
      <c r="T1461" s="4">
        <v>1.8</v>
      </c>
    </row>
    <row r="1462" spans="1:30" x14ac:dyDescent="0.2">
      <c r="A1462" s="3" t="s">
        <v>30</v>
      </c>
      <c r="B1462" s="3" t="s">
        <v>31</v>
      </c>
      <c r="C1462" s="3" t="s">
        <v>3296</v>
      </c>
      <c r="D1462" s="3" t="s">
        <v>3297</v>
      </c>
      <c r="E1462" s="3">
        <v>0</v>
      </c>
      <c r="F1462" s="3">
        <v>7.968</v>
      </c>
      <c r="G1462" s="3">
        <v>28</v>
      </c>
      <c r="H1462" s="3">
        <v>4</v>
      </c>
      <c r="I1462" s="3">
        <v>4</v>
      </c>
      <c r="J1462" s="3">
        <v>4</v>
      </c>
      <c r="K1462" s="3">
        <v>4</v>
      </c>
      <c r="L1462" s="3">
        <v>136</v>
      </c>
      <c r="M1462" s="3">
        <v>15.8</v>
      </c>
      <c r="N1462" s="3">
        <v>10.51</v>
      </c>
      <c r="O1462" s="3">
        <v>2.0099999999999998</v>
      </c>
      <c r="P1462" s="3">
        <v>4</v>
      </c>
      <c r="Q1462" s="3" t="s">
        <v>2812</v>
      </c>
      <c r="R1462" s="3" t="s">
        <v>1593</v>
      </c>
      <c r="S1462" s="3" t="s">
        <v>36</v>
      </c>
      <c r="T1462" s="3" t="s">
        <v>3298</v>
      </c>
      <c r="U1462" s="3" t="s">
        <v>3299</v>
      </c>
      <c r="V1462" s="3" t="s">
        <v>3296</v>
      </c>
      <c r="W1462" s="3" t="s">
        <v>3300</v>
      </c>
      <c r="X1462" s="3" t="s">
        <v>3301</v>
      </c>
      <c r="Y1462" s="3" t="s">
        <v>1824</v>
      </c>
      <c r="Z1462" s="3" t="s">
        <v>41</v>
      </c>
      <c r="AA1462" s="3">
        <v>9</v>
      </c>
      <c r="AB1462" s="3" t="s">
        <v>30</v>
      </c>
      <c r="AC1462" s="3">
        <v>1</v>
      </c>
      <c r="AD1462" s="3" t="s">
        <v>41</v>
      </c>
    </row>
    <row r="1463" spans="1:30" hidden="1" outlineLevel="1" collapsed="1" x14ac:dyDescent="0.2">
      <c r="A1463" t="s">
        <v>41</v>
      </c>
      <c r="B1463" s="2" t="s">
        <v>43</v>
      </c>
      <c r="C1463" s="2" t="s">
        <v>44</v>
      </c>
      <c r="D1463" s="2" t="s">
        <v>29</v>
      </c>
      <c r="E1463" s="2" t="s">
        <v>45</v>
      </c>
      <c r="F1463" s="2" t="s">
        <v>46</v>
      </c>
      <c r="G1463" s="2" t="s">
        <v>28</v>
      </c>
      <c r="H1463" s="2" t="s">
        <v>47</v>
      </c>
      <c r="I1463" s="2" t="s">
        <v>8</v>
      </c>
      <c r="J1463" s="2" t="s">
        <v>9</v>
      </c>
      <c r="K1463" s="2" t="s">
        <v>48</v>
      </c>
      <c r="L1463" s="2" t="s">
        <v>49</v>
      </c>
      <c r="M1463" s="2" t="s">
        <v>50</v>
      </c>
      <c r="N1463" s="2" t="s">
        <v>51</v>
      </c>
      <c r="O1463" s="2" t="s">
        <v>52</v>
      </c>
      <c r="P1463" s="2" t="s">
        <v>27</v>
      </c>
      <c r="Q1463" s="2" t="s">
        <v>53</v>
      </c>
      <c r="R1463" s="2" t="s">
        <v>54</v>
      </c>
      <c r="S1463" s="2" t="s">
        <v>55</v>
      </c>
      <c r="T1463" s="2" t="s">
        <v>56</v>
      </c>
    </row>
    <row r="1464" spans="1:30" hidden="1" outlineLevel="1" collapsed="1" x14ac:dyDescent="0.2">
      <c r="A1464" t="s">
        <v>41</v>
      </c>
      <c r="B1464" s="4" t="s">
        <v>30</v>
      </c>
      <c r="C1464" s="4" t="s">
        <v>3302</v>
      </c>
      <c r="D1464" s="4" t="s">
        <v>41</v>
      </c>
      <c r="E1464" s="4">
        <v>2.5816200000000001E-2</v>
      </c>
      <c r="F1464" s="4">
        <v>1.57544E-3</v>
      </c>
      <c r="G1464" s="4">
        <v>1</v>
      </c>
      <c r="H1464" s="4">
        <v>2</v>
      </c>
      <c r="I1464" s="4">
        <v>1</v>
      </c>
      <c r="J1464" s="4">
        <v>1</v>
      </c>
      <c r="K1464" s="4" t="s">
        <v>3296</v>
      </c>
      <c r="L1464" s="4" t="s">
        <v>3303</v>
      </c>
      <c r="M1464" s="4" t="s">
        <v>41</v>
      </c>
      <c r="N1464" s="4">
        <v>1</v>
      </c>
      <c r="O1464" s="4">
        <v>1719.8911900000001</v>
      </c>
      <c r="P1464" s="4" t="s">
        <v>30</v>
      </c>
      <c r="Q1464" s="4" t="s">
        <v>30</v>
      </c>
      <c r="R1464" s="4">
        <v>1.245E-3</v>
      </c>
      <c r="S1464" s="4">
        <v>1.6389999999999998E-2</v>
      </c>
      <c r="T1464" s="4">
        <v>2.0099999999999998</v>
      </c>
    </row>
    <row r="1465" spans="1:30" hidden="1" outlineLevel="1" collapsed="1" x14ac:dyDescent="0.2">
      <c r="A1465" t="s">
        <v>41</v>
      </c>
      <c r="B1465" s="4" t="s">
        <v>30</v>
      </c>
      <c r="C1465" s="4" t="s">
        <v>3304</v>
      </c>
      <c r="D1465" s="4" t="s">
        <v>41</v>
      </c>
      <c r="E1465" s="4">
        <v>1.32172E-2</v>
      </c>
      <c r="F1465" s="4">
        <v>9.4156000000000003E-4</v>
      </c>
      <c r="G1465" s="4">
        <v>1</v>
      </c>
      <c r="H1465" s="4">
        <v>2</v>
      </c>
      <c r="I1465" s="4">
        <v>1</v>
      </c>
      <c r="J1465" s="4">
        <v>1</v>
      </c>
      <c r="K1465" s="4" t="s">
        <v>3296</v>
      </c>
      <c r="L1465" s="4" t="s">
        <v>3305</v>
      </c>
      <c r="M1465" s="4" t="s">
        <v>41</v>
      </c>
      <c r="N1465" s="4">
        <v>1</v>
      </c>
      <c r="O1465" s="4">
        <v>1290.6986999999999</v>
      </c>
      <c r="P1465" s="4" t="s">
        <v>30</v>
      </c>
      <c r="Q1465" s="4" t="s">
        <v>30</v>
      </c>
      <c r="R1465" s="4">
        <v>7.6860000000000003E-4</v>
      </c>
      <c r="S1465" s="4">
        <v>7.9279999999999993E-3</v>
      </c>
      <c r="T1465" s="4">
        <v>1.98</v>
      </c>
    </row>
    <row r="1466" spans="1:30" hidden="1" outlineLevel="1" collapsed="1" x14ac:dyDescent="0.2">
      <c r="A1466" t="s">
        <v>41</v>
      </c>
      <c r="B1466" s="4" t="s">
        <v>30</v>
      </c>
      <c r="C1466" s="4" t="s">
        <v>3306</v>
      </c>
      <c r="D1466" s="4" t="s">
        <v>715</v>
      </c>
      <c r="E1466" s="4">
        <v>2.5992700000000001E-2</v>
      </c>
      <c r="F1466" s="4">
        <v>1.57544E-3</v>
      </c>
      <c r="G1466" s="4">
        <v>1</v>
      </c>
      <c r="H1466" s="4">
        <v>2</v>
      </c>
      <c r="I1466" s="4">
        <v>1</v>
      </c>
      <c r="J1466" s="4">
        <v>1</v>
      </c>
      <c r="K1466" s="4" t="s">
        <v>3296</v>
      </c>
      <c r="L1466" s="4" t="s">
        <v>3307</v>
      </c>
      <c r="M1466" s="4" t="s">
        <v>41</v>
      </c>
      <c r="N1466" s="4">
        <v>0</v>
      </c>
      <c r="O1466" s="4">
        <v>1277.64058</v>
      </c>
      <c r="P1466" s="4" t="s">
        <v>30</v>
      </c>
      <c r="Q1466" s="4" t="s">
        <v>30</v>
      </c>
      <c r="R1466" s="4">
        <v>1.245E-3</v>
      </c>
      <c r="S1466" s="4">
        <v>1.6539999999999999E-2</v>
      </c>
      <c r="T1466" s="4">
        <v>1.33</v>
      </c>
    </row>
    <row r="1467" spans="1:30" hidden="1" outlineLevel="1" collapsed="1" x14ac:dyDescent="0.2">
      <c r="A1467" t="s">
        <v>41</v>
      </c>
      <c r="B1467" s="4" t="s">
        <v>30</v>
      </c>
      <c r="C1467" s="4" t="s">
        <v>3308</v>
      </c>
      <c r="D1467" s="4" t="s">
        <v>715</v>
      </c>
      <c r="E1467" s="4">
        <v>8.6429599999999999E-3</v>
      </c>
      <c r="F1467" s="4">
        <v>9.4156000000000003E-4</v>
      </c>
      <c r="G1467" s="4">
        <v>1</v>
      </c>
      <c r="H1467" s="4">
        <v>2</v>
      </c>
      <c r="I1467" s="4">
        <v>1</v>
      </c>
      <c r="J1467" s="4">
        <v>1</v>
      </c>
      <c r="K1467" s="4" t="s">
        <v>3296</v>
      </c>
      <c r="L1467" s="4" t="s">
        <v>3309</v>
      </c>
      <c r="M1467" s="4" t="s">
        <v>41</v>
      </c>
      <c r="N1467" s="4">
        <v>1</v>
      </c>
      <c r="O1467" s="4">
        <v>1433.7416900000001</v>
      </c>
      <c r="P1467" s="4" t="s">
        <v>30</v>
      </c>
      <c r="Q1467" s="4" t="s">
        <v>30</v>
      </c>
      <c r="R1467" s="4">
        <v>7.6860000000000003E-4</v>
      </c>
      <c r="S1467" s="4">
        <v>5.0029999999999996E-3</v>
      </c>
      <c r="T1467" s="4">
        <v>1.41</v>
      </c>
    </row>
    <row r="1468" spans="1:30" x14ac:dyDescent="0.2">
      <c r="A1468" s="3" t="s">
        <v>30</v>
      </c>
      <c r="B1468" s="3" t="s">
        <v>31</v>
      </c>
      <c r="C1468" s="3" t="s">
        <v>3310</v>
      </c>
      <c r="D1468" s="3" t="s">
        <v>3311</v>
      </c>
      <c r="E1468" s="3">
        <v>0</v>
      </c>
      <c r="F1468" s="3">
        <v>7.9480000000000004</v>
      </c>
      <c r="G1468" s="3">
        <v>18</v>
      </c>
      <c r="H1468" s="3">
        <v>3</v>
      </c>
      <c r="I1468" s="3">
        <v>3</v>
      </c>
      <c r="J1468" s="3">
        <v>3</v>
      </c>
      <c r="K1468" s="3">
        <v>3</v>
      </c>
      <c r="L1468" s="3">
        <v>247</v>
      </c>
      <c r="M1468" s="3">
        <v>27.5</v>
      </c>
      <c r="N1468" s="3">
        <v>9.9600000000000009</v>
      </c>
      <c r="O1468" s="3">
        <v>7.87</v>
      </c>
      <c r="P1468" s="3">
        <v>3</v>
      </c>
      <c r="Q1468" s="3" t="s">
        <v>2740</v>
      </c>
      <c r="R1468" s="3" t="s">
        <v>520</v>
      </c>
      <c r="S1468" s="3" t="s">
        <v>41</v>
      </c>
      <c r="T1468" s="3" t="s">
        <v>3312</v>
      </c>
      <c r="U1468" s="3" t="s">
        <v>3313</v>
      </c>
      <c r="V1468" s="3" t="s">
        <v>3310</v>
      </c>
      <c r="W1468" s="3" t="s">
        <v>3314</v>
      </c>
      <c r="X1468" s="3" t="s">
        <v>3315</v>
      </c>
      <c r="Y1468" s="3" t="s">
        <v>41</v>
      </c>
      <c r="Z1468" s="3" t="s">
        <v>41</v>
      </c>
      <c r="AA1468" s="3">
        <v>0</v>
      </c>
      <c r="AB1468" s="3" t="s">
        <v>30</v>
      </c>
      <c r="AC1468" s="3">
        <v>1</v>
      </c>
      <c r="AD1468" s="3" t="s">
        <v>3316</v>
      </c>
    </row>
    <row r="1469" spans="1:30" hidden="1" outlineLevel="1" collapsed="1" x14ac:dyDescent="0.2">
      <c r="A1469" t="s">
        <v>41</v>
      </c>
      <c r="B1469" s="2" t="s">
        <v>43</v>
      </c>
      <c r="C1469" s="2" t="s">
        <v>44</v>
      </c>
      <c r="D1469" s="2" t="s">
        <v>29</v>
      </c>
      <c r="E1469" s="2" t="s">
        <v>45</v>
      </c>
      <c r="F1469" s="2" t="s">
        <v>46</v>
      </c>
      <c r="G1469" s="2" t="s">
        <v>28</v>
      </c>
      <c r="H1469" s="2" t="s">
        <v>47</v>
      </c>
      <c r="I1469" s="2" t="s">
        <v>8</v>
      </c>
      <c r="J1469" s="2" t="s">
        <v>9</v>
      </c>
      <c r="K1469" s="2" t="s">
        <v>48</v>
      </c>
      <c r="L1469" s="2" t="s">
        <v>49</v>
      </c>
      <c r="M1469" s="2" t="s">
        <v>50</v>
      </c>
      <c r="N1469" s="2" t="s">
        <v>51</v>
      </c>
      <c r="O1469" s="2" t="s">
        <v>52</v>
      </c>
      <c r="P1469" s="2" t="s">
        <v>27</v>
      </c>
      <c r="Q1469" s="2" t="s">
        <v>53</v>
      </c>
      <c r="R1469" s="2" t="s">
        <v>54</v>
      </c>
      <c r="S1469" s="2" t="s">
        <v>55</v>
      </c>
      <c r="T1469" s="2" t="s">
        <v>56</v>
      </c>
    </row>
    <row r="1470" spans="1:30" hidden="1" outlineLevel="1" collapsed="1" x14ac:dyDescent="0.2">
      <c r="A1470" t="s">
        <v>41</v>
      </c>
      <c r="B1470" s="4" t="s">
        <v>30</v>
      </c>
      <c r="C1470" s="4" t="s">
        <v>3317</v>
      </c>
      <c r="D1470" s="4" t="s">
        <v>3318</v>
      </c>
      <c r="E1470" s="4">
        <v>4.7853899999999998E-2</v>
      </c>
      <c r="F1470" s="4">
        <v>2.21053E-3</v>
      </c>
      <c r="G1470" s="4">
        <v>1</v>
      </c>
      <c r="H1470" s="4">
        <v>1</v>
      </c>
      <c r="I1470" s="4">
        <v>1</v>
      </c>
      <c r="J1470" s="4">
        <v>1</v>
      </c>
      <c r="K1470" s="4" t="s">
        <v>3310</v>
      </c>
      <c r="L1470" s="4" t="s">
        <v>3319</v>
      </c>
      <c r="M1470" s="4" t="s">
        <v>3320</v>
      </c>
      <c r="N1470" s="4">
        <v>1</v>
      </c>
      <c r="O1470" s="4">
        <v>1537.6447700000001</v>
      </c>
      <c r="P1470" s="4" t="s">
        <v>30</v>
      </c>
      <c r="Q1470" s="4" t="s">
        <v>30</v>
      </c>
      <c r="R1470" s="4">
        <v>1.714E-3</v>
      </c>
      <c r="S1470" s="4">
        <v>3.2059999999999998E-2</v>
      </c>
      <c r="T1470" s="4">
        <v>2.2200000000000002</v>
      </c>
    </row>
    <row r="1471" spans="1:30" hidden="1" outlineLevel="1" collapsed="1" x14ac:dyDescent="0.2">
      <c r="A1471" t="s">
        <v>41</v>
      </c>
      <c r="B1471" s="4" t="s">
        <v>30</v>
      </c>
      <c r="C1471" s="4" t="s">
        <v>3321</v>
      </c>
      <c r="D1471" s="4" t="s">
        <v>41</v>
      </c>
      <c r="E1471" s="4">
        <v>3.0737400000000002E-4</v>
      </c>
      <c r="F1471" s="4">
        <v>9.4156000000000003E-4</v>
      </c>
      <c r="G1471" s="4">
        <v>1</v>
      </c>
      <c r="H1471" s="4">
        <v>1</v>
      </c>
      <c r="I1471" s="4">
        <v>1</v>
      </c>
      <c r="J1471" s="4">
        <v>1</v>
      </c>
      <c r="K1471" s="4" t="s">
        <v>3310</v>
      </c>
      <c r="L1471" s="4" t="s">
        <v>3322</v>
      </c>
      <c r="M1471" s="4" t="s">
        <v>41</v>
      </c>
      <c r="N1471" s="4">
        <v>0</v>
      </c>
      <c r="O1471" s="4">
        <v>1707.7892400000001</v>
      </c>
      <c r="P1471" s="4" t="s">
        <v>30</v>
      </c>
      <c r="Q1471" s="4" t="s">
        <v>30</v>
      </c>
      <c r="R1471" s="4">
        <v>7.6860000000000003E-4</v>
      </c>
      <c r="S1471" s="4">
        <v>1.3349999999999999E-4</v>
      </c>
      <c r="T1471" s="4">
        <v>3.32</v>
      </c>
    </row>
    <row r="1472" spans="1:30" hidden="1" outlineLevel="1" collapsed="1" x14ac:dyDescent="0.2">
      <c r="A1472" t="s">
        <v>41</v>
      </c>
      <c r="B1472" s="4" t="s">
        <v>30</v>
      </c>
      <c r="C1472" s="4" t="s">
        <v>3323</v>
      </c>
      <c r="D1472" s="4" t="s">
        <v>41</v>
      </c>
      <c r="E1472" s="4">
        <v>4.7914100000000003E-3</v>
      </c>
      <c r="F1472" s="4">
        <v>9.4156000000000003E-4</v>
      </c>
      <c r="G1472" s="4">
        <v>1</v>
      </c>
      <c r="H1472" s="4">
        <v>1</v>
      </c>
      <c r="I1472" s="4">
        <v>1</v>
      </c>
      <c r="J1472" s="4">
        <v>1</v>
      </c>
      <c r="K1472" s="4" t="s">
        <v>3310</v>
      </c>
      <c r="L1472" s="4" t="s">
        <v>3324</v>
      </c>
      <c r="M1472" s="4" t="s">
        <v>41</v>
      </c>
      <c r="N1472" s="4">
        <v>1</v>
      </c>
      <c r="O1472" s="4">
        <v>1590.8346799999999</v>
      </c>
      <c r="P1472" s="4" t="s">
        <v>30</v>
      </c>
      <c r="Q1472" s="4" t="s">
        <v>30</v>
      </c>
      <c r="R1472" s="4">
        <v>7.6860000000000003E-4</v>
      </c>
      <c r="S1472" s="4">
        <v>2.6350000000000002E-3</v>
      </c>
      <c r="T1472" s="4">
        <v>2.33</v>
      </c>
    </row>
    <row r="1473" spans="1:30" x14ac:dyDescent="0.2">
      <c r="A1473" s="3" t="s">
        <v>30</v>
      </c>
      <c r="B1473" s="3" t="s">
        <v>31</v>
      </c>
      <c r="C1473" s="3" t="s">
        <v>3325</v>
      </c>
      <c r="D1473" s="3" t="s">
        <v>3326</v>
      </c>
      <c r="E1473" s="3">
        <v>0</v>
      </c>
      <c r="F1473" s="3">
        <v>7.9240000000000004</v>
      </c>
      <c r="G1473" s="3">
        <v>4</v>
      </c>
      <c r="H1473" s="3">
        <v>3</v>
      </c>
      <c r="I1473" s="3">
        <v>3</v>
      </c>
      <c r="J1473" s="3">
        <v>3</v>
      </c>
      <c r="K1473" s="3">
        <v>3</v>
      </c>
      <c r="L1473" s="3">
        <v>1096</v>
      </c>
      <c r="M1473" s="3">
        <v>124.3</v>
      </c>
      <c r="N1473" s="3">
        <v>5.3</v>
      </c>
      <c r="O1473" s="3">
        <v>2.06</v>
      </c>
      <c r="P1473" s="3">
        <v>3</v>
      </c>
      <c r="Q1473" s="3" t="s">
        <v>3327</v>
      </c>
      <c r="R1473" s="3" t="s">
        <v>35</v>
      </c>
      <c r="S1473" s="3" t="s">
        <v>36</v>
      </c>
      <c r="T1473" s="3" t="s">
        <v>3328</v>
      </c>
      <c r="U1473" s="3" t="s">
        <v>3329</v>
      </c>
      <c r="V1473" s="3" t="s">
        <v>3325</v>
      </c>
      <c r="W1473" s="3" t="s">
        <v>3330</v>
      </c>
      <c r="X1473" s="3" t="s">
        <v>3331</v>
      </c>
      <c r="Y1473" s="3" t="s">
        <v>3332</v>
      </c>
      <c r="Z1473" s="3" t="s">
        <v>41</v>
      </c>
      <c r="AA1473" s="3">
        <v>2</v>
      </c>
      <c r="AB1473" s="3" t="s">
        <v>30</v>
      </c>
      <c r="AC1473" s="3">
        <v>1</v>
      </c>
      <c r="AD1473" s="3" t="s">
        <v>41</v>
      </c>
    </row>
    <row r="1474" spans="1:30" hidden="1" outlineLevel="1" collapsed="1" x14ac:dyDescent="0.2">
      <c r="A1474" t="s">
        <v>41</v>
      </c>
      <c r="B1474" s="2" t="s">
        <v>43</v>
      </c>
      <c r="C1474" s="2" t="s">
        <v>44</v>
      </c>
      <c r="D1474" s="2" t="s">
        <v>29</v>
      </c>
      <c r="E1474" s="2" t="s">
        <v>45</v>
      </c>
      <c r="F1474" s="2" t="s">
        <v>46</v>
      </c>
      <c r="G1474" s="2" t="s">
        <v>28</v>
      </c>
      <c r="H1474" s="2" t="s">
        <v>47</v>
      </c>
      <c r="I1474" s="2" t="s">
        <v>8</v>
      </c>
      <c r="J1474" s="2" t="s">
        <v>9</v>
      </c>
      <c r="K1474" s="2" t="s">
        <v>48</v>
      </c>
      <c r="L1474" s="2" t="s">
        <v>49</v>
      </c>
      <c r="M1474" s="2" t="s">
        <v>50</v>
      </c>
      <c r="N1474" s="2" t="s">
        <v>51</v>
      </c>
      <c r="O1474" s="2" t="s">
        <v>52</v>
      </c>
      <c r="P1474" s="2" t="s">
        <v>27</v>
      </c>
      <c r="Q1474" s="2" t="s">
        <v>53</v>
      </c>
      <c r="R1474" s="2" t="s">
        <v>54</v>
      </c>
      <c r="S1474" s="2" t="s">
        <v>55</v>
      </c>
      <c r="T1474" s="2" t="s">
        <v>56</v>
      </c>
    </row>
    <row r="1475" spans="1:30" hidden="1" outlineLevel="1" collapsed="1" x14ac:dyDescent="0.2">
      <c r="A1475" t="s">
        <v>41</v>
      </c>
      <c r="B1475" s="4" t="s">
        <v>30</v>
      </c>
      <c r="C1475" s="4" t="s">
        <v>3333</v>
      </c>
      <c r="D1475" s="4" t="s">
        <v>41</v>
      </c>
      <c r="E1475" s="4">
        <v>3.2400800000000002E-3</v>
      </c>
      <c r="F1475" s="4">
        <v>9.4156000000000003E-4</v>
      </c>
      <c r="G1475" s="4">
        <v>1</v>
      </c>
      <c r="H1475" s="4">
        <v>1</v>
      </c>
      <c r="I1475" s="4">
        <v>1</v>
      </c>
      <c r="J1475" s="4">
        <v>1</v>
      </c>
      <c r="K1475" s="4" t="s">
        <v>3325</v>
      </c>
      <c r="L1475" s="4" t="s">
        <v>3334</v>
      </c>
      <c r="M1475" s="4" t="s">
        <v>41</v>
      </c>
      <c r="N1475" s="4">
        <v>0</v>
      </c>
      <c r="O1475" s="4">
        <v>1858.91813</v>
      </c>
      <c r="P1475" s="4" t="s">
        <v>30</v>
      </c>
      <c r="Q1475" s="4" t="s">
        <v>30</v>
      </c>
      <c r="R1475" s="4">
        <v>7.6860000000000003E-4</v>
      </c>
      <c r="S1475" s="4">
        <v>1.725E-3</v>
      </c>
      <c r="T1475" s="4">
        <v>1.8</v>
      </c>
    </row>
    <row r="1476" spans="1:30" hidden="1" outlineLevel="1" collapsed="1" x14ac:dyDescent="0.2">
      <c r="A1476" t="s">
        <v>41</v>
      </c>
      <c r="B1476" s="4" t="s">
        <v>30</v>
      </c>
      <c r="C1476" s="4" t="s">
        <v>3335</v>
      </c>
      <c r="D1476" s="4" t="s">
        <v>41</v>
      </c>
      <c r="E1476" s="4">
        <v>7.7679099999999998E-4</v>
      </c>
      <c r="F1476" s="4">
        <v>9.4156000000000003E-4</v>
      </c>
      <c r="G1476" s="4">
        <v>1</v>
      </c>
      <c r="H1476" s="4">
        <v>1</v>
      </c>
      <c r="I1476" s="4">
        <v>1</v>
      </c>
      <c r="J1476" s="4">
        <v>1</v>
      </c>
      <c r="K1476" s="4" t="s">
        <v>3325</v>
      </c>
      <c r="L1476" s="4" t="s">
        <v>3336</v>
      </c>
      <c r="M1476" s="4" t="s">
        <v>41</v>
      </c>
      <c r="N1476" s="4">
        <v>0</v>
      </c>
      <c r="O1476" s="4">
        <v>1403.6284900000001</v>
      </c>
      <c r="P1476" s="4" t="s">
        <v>30</v>
      </c>
      <c r="Q1476" s="4" t="s">
        <v>30</v>
      </c>
      <c r="R1476" s="4">
        <v>7.6860000000000003E-4</v>
      </c>
      <c r="S1476" s="4">
        <v>3.6489999999999998E-4</v>
      </c>
      <c r="T1476" s="4">
        <v>2.06</v>
      </c>
    </row>
    <row r="1477" spans="1:30" hidden="1" outlineLevel="1" collapsed="1" x14ac:dyDescent="0.2">
      <c r="A1477" t="s">
        <v>41</v>
      </c>
      <c r="B1477" s="4" t="s">
        <v>30</v>
      </c>
      <c r="C1477" s="4" t="s">
        <v>3337</v>
      </c>
      <c r="D1477" s="4" t="s">
        <v>41</v>
      </c>
      <c r="E1477" s="4">
        <v>2.9380799999999999E-2</v>
      </c>
      <c r="F1477" s="4">
        <v>1.57544E-3</v>
      </c>
      <c r="G1477" s="4">
        <v>1</v>
      </c>
      <c r="H1477" s="4">
        <v>1</v>
      </c>
      <c r="I1477" s="4">
        <v>1</v>
      </c>
      <c r="J1477" s="4">
        <v>1</v>
      </c>
      <c r="K1477" s="4" t="s">
        <v>3325</v>
      </c>
      <c r="L1477" s="4" t="s">
        <v>3338</v>
      </c>
      <c r="M1477" s="4" t="s">
        <v>41</v>
      </c>
      <c r="N1477" s="4">
        <v>0</v>
      </c>
      <c r="O1477" s="4">
        <v>1177.6463200000001</v>
      </c>
      <c r="P1477" s="4" t="s">
        <v>30</v>
      </c>
      <c r="Q1477" s="4" t="s">
        <v>30</v>
      </c>
      <c r="R1477" s="4">
        <v>1.245E-3</v>
      </c>
      <c r="S1477" s="4">
        <v>1.8929999999999999E-2</v>
      </c>
      <c r="T1477" s="4">
        <v>0.82</v>
      </c>
    </row>
    <row r="1478" spans="1:30" x14ac:dyDescent="0.2">
      <c r="A1478" s="3" t="s">
        <v>30</v>
      </c>
      <c r="B1478" s="3" t="s">
        <v>31</v>
      </c>
      <c r="C1478" s="3" t="s">
        <v>3339</v>
      </c>
      <c r="D1478" s="3" t="s">
        <v>3340</v>
      </c>
      <c r="E1478" s="3">
        <v>0</v>
      </c>
      <c r="F1478" s="3">
        <v>7.899</v>
      </c>
      <c r="G1478" s="3">
        <v>13</v>
      </c>
      <c r="H1478" s="3">
        <v>4</v>
      </c>
      <c r="I1478" s="3">
        <v>4</v>
      </c>
      <c r="J1478" s="3">
        <v>4</v>
      </c>
      <c r="K1478" s="3">
        <v>4</v>
      </c>
      <c r="L1478" s="3">
        <v>539</v>
      </c>
      <c r="M1478" s="3">
        <v>61</v>
      </c>
      <c r="N1478" s="3">
        <v>9.5500000000000007</v>
      </c>
      <c r="O1478" s="3">
        <v>9.93</v>
      </c>
      <c r="P1478" s="3">
        <v>4</v>
      </c>
      <c r="Q1478" s="3" t="s">
        <v>1512</v>
      </c>
      <c r="R1478" s="3" t="s">
        <v>35</v>
      </c>
      <c r="S1478" s="3" t="s">
        <v>1062</v>
      </c>
      <c r="T1478" s="3" t="s">
        <v>3341</v>
      </c>
      <c r="U1478" s="3" t="s">
        <v>3342</v>
      </c>
      <c r="V1478" s="3" t="s">
        <v>3339</v>
      </c>
      <c r="W1478" s="3" t="s">
        <v>3343</v>
      </c>
      <c r="X1478" s="3" t="s">
        <v>3344</v>
      </c>
      <c r="Y1478" s="3" t="s">
        <v>3345</v>
      </c>
      <c r="Z1478" s="3" t="s">
        <v>1745</v>
      </c>
      <c r="AA1478" s="3">
        <v>6</v>
      </c>
      <c r="AB1478" s="3" t="s">
        <v>30</v>
      </c>
      <c r="AC1478" s="3">
        <v>1</v>
      </c>
      <c r="AD1478" s="3" t="s">
        <v>41</v>
      </c>
    </row>
    <row r="1479" spans="1:30" hidden="1" outlineLevel="1" collapsed="1" x14ac:dyDescent="0.2">
      <c r="A1479" t="s">
        <v>41</v>
      </c>
      <c r="B1479" s="2" t="s">
        <v>43</v>
      </c>
      <c r="C1479" s="2" t="s">
        <v>44</v>
      </c>
      <c r="D1479" s="2" t="s">
        <v>29</v>
      </c>
      <c r="E1479" s="2" t="s">
        <v>45</v>
      </c>
      <c r="F1479" s="2" t="s">
        <v>46</v>
      </c>
      <c r="G1479" s="2" t="s">
        <v>28</v>
      </c>
      <c r="H1479" s="2" t="s">
        <v>47</v>
      </c>
      <c r="I1479" s="2" t="s">
        <v>8</v>
      </c>
      <c r="J1479" s="2" t="s">
        <v>9</v>
      </c>
      <c r="K1479" s="2" t="s">
        <v>48</v>
      </c>
      <c r="L1479" s="2" t="s">
        <v>49</v>
      </c>
      <c r="M1479" s="2" t="s">
        <v>50</v>
      </c>
      <c r="N1479" s="2" t="s">
        <v>51</v>
      </c>
      <c r="O1479" s="2" t="s">
        <v>52</v>
      </c>
      <c r="P1479" s="2" t="s">
        <v>27</v>
      </c>
      <c r="Q1479" s="2" t="s">
        <v>53</v>
      </c>
      <c r="R1479" s="2" t="s">
        <v>54</v>
      </c>
      <c r="S1479" s="2" t="s">
        <v>55</v>
      </c>
      <c r="T1479" s="2" t="s">
        <v>56</v>
      </c>
    </row>
    <row r="1480" spans="1:30" hidden="1" outlineLevel="1" collapsed="1" x14ac:dyDescent="0.2">
      <c r="A1480" t="s">
        <v>41</v>
      </c>
      <c r="B1480" s="4" t="s">
        <v>30</v>
      </c>
      <c r="C1480" s="4" t="s">
        <v>3346</v>
      </c>
      <c r="D1480" s="4" t="s">
        <v>41</v>
      </c>
      <c r="E1480" s="4">
        <v>0.11486200000000001</v>
      </c>
      <c r="F1480" s="4">
        <v>9.6284500000000002E-3</v>
      </c>
      <c r="G1480" s="4">
        <v>1</v>
      </c>
      <c r="H1480" s="4">
        <v>1</v>
      </c>
      <c r="I1480" s="4">
        <v>1</v>
      </c>
      <c r="J1480" s="4">
        <v>1</v>
      </c>
      <c r="K1480" s="4" t="s">
        <v>3339</v>
      </c>
      <c r="L1480" s="4" t="s">
        <v>3347</v>
      </c>
      <c r="M1480" s="4" t="s">
        <v>41</v>
      </c>
      <c r="N1480" s="4">
        <v>0</v>
      </c>
      <c r="O1480" s="4">
        <v>873.46762000000001</v>
      </c>
      <c r="P1480" s="4" t="s">
        <v>30</v>
      </c>
      <c r="Q1480" s="4" t="s">
        <v>30</v>
      </c>
      <c r="R1480" s="4">
        <v>7.2350000000000001E-3</v>
      </c>
      <c r="S1480" s="4">
        <v>8.3650000000000002E-2</v>
      </c>
      <c r="T1480" s="4">
        <v>1.84</v>
      </c>
    </row>
    <row r="1481" spans="1:30" hidden="1" outlineLevel="1" collapsed="1" x14ac:dyDescent="0.2">
      <c r="A1481" t="s">
        <v>41</v>
      </c>
      <c r="B1481" s="4" t="s">
        <v>30</v>
      </c>
      <c r="C1481" s="4" t="s">
        <v>3348</v>
      </c>
      <c r="D1481" s="4" t="s">
        <v>41</v>
      </c>
      <c r="E1481" s="4">
        <v>3.6999500000000002E-4</v>
      </c>
      <c r="F1481" s="4">
        <v>9.4156000000000003E-4</v>
      </c>
      <c r="G1481" s="4">
        <v>1</v>
      </c>
      <c r="H1481" s="4">
        <v>1</v>
      </c>
      <c r="I1481" s="4">
        <v>1</v>
      </c>
      <c r="J1481" s="4">
        <v>1</v>
      </c>
      <c r="K1481" s="4" t="s">
        <v>3339</v>
      </c>
      <c r="L1481" s="4" t="s">
        <v>3349</v>
      </c>
      <c r="M1481" s="4" t="s">
        <v>41</v>
      </c>
      <c r="N1481" s="4">
        <v>0</v>
      </c>
      <c r="O1481" s="4">
        <v>2361.1826999999998</v>
      </c>
      <c r="P1481" s="4" t="s">
        <v>30</v>
      </c>
      <c r="Q1481" s="4" t="s">
        <v>30</v>
      </c>
      <c r="R1481" s="4">
        <v>7.6860000000000003E-4</v>
      </c>
      <c r="S1481" s="4">
        <v>1.6339999999999999E-4</v>
      </c>
      <c r="T1481" s="4">
        <v>3.15</v>
      </c>
    </row>
    <row r="1482" spans="1:30" hidden="1" outlineLevel="1" collapsed="1" x14ac:dyDescent="0.2">
      <c r="A1482" t="s">
        <v>41</v>
      </c>
      <c r="B1482" s="4" t="s">
        <v>30</v>
      </c>
      <c r="C1482" s="4" t="s">
        <v>3350</v>
      </c>
      <c r="D1482" s="4" t="s">
        <v>41</v>
      </c>
      <c r="E1482" s="4">
        <v>7.6971499999999998E-2</v>
      </c>
      <c r="F1482" s="4">
        <v>4.8908199999999997E-3</v>
      </c>
      <c r="G1482" s="4">
        <v>1</v>
      </c>
      <c r="H1482" s="4">
        <v>1</v>
      </c>
      <c r="I1482" s="4">
        <v>1</v>
      </c>
      <c r="J1482" s="4">
        <v>1</v>
      </c>
      <c r="K1482" s="4" t="s">
        <v>3339</v>
      </c>
      <c r="L1482" s="4" t="s">
        <v>3351</v>
      </c>
      <c r="M1482" s="4" t="s">
        <v>41</v>
      </c>
      <c r="N1482" s="4">
        <v>0</v>
      </c>
      <c r="O1482" s="4">
        <v>1828.8896299999999</v>
      </c>
      <c r="P1482" s="4" t="s">
        <v>30</v>
      </c>
      <c r="Q1482" s="4" t="s">
        <v>30</v>
      </c>
      <c r="R1482" s="4">
        <v>3.7160000000000001E-3</v>
      </c>
      <c r="S1482" s="4">
        <v>5.3990000000000003E-2</v>
      </c>
      <c r="T1482" s="4">
        <v>2.0499999999999998</v>
      </c>
    </row>
    <row r="1483" spans="1:30" hidden="1" outlineLevel="1" collapsed="1" x14ac:dyDescent="0.2">
      <c r="A1483" t="s">
        <v>41</v>
      </c>
      <c r="B1483" s="4" t="s">
        <v>30</v>
      </c>
      <c r="C1483" s="4" t="s">
        <v>3352</v>
      </c>
      <c r="D1483" s="4" t="s">
        <v>41</v>
      </c>
      <c r="E1483" s="4">
        <v>2.68931E-2</v>
      </c>
      <c r="F1483" s="4">
        <v>1.57544E-3</v>
      </c>
      <c r="G1483" s="4">
        <v>1</v>
      </c>
      <c r="H1483" s="4">
        <v>1</v>
      </c>
      <c r="I1483" s="4">
        <v>1</v>
      </c>
      <c r="J1483" s="4">
        <v>1</v>
      </c>
      <c r="K1483" s="4" t="s">
        <v>3339</v>
      </c>
      <c r="L1483" s="4" t="s">
        <v>3353</v>
      </c>
      <c r="M1483" s="4" t="s">
        <v>41</v>
      </c>
      <c r="N1483" s="4">
        <v>0</v>
      </c>
      <c r="O1483" s="4">
        <v>3219.5346500000001</v>
      </c>
      <c r="P1483" s="4" t="s">
        <v>30</v>
      </c>
      <c r="Q1483" s="4" t="s">
        <v>30</v>
      </c>
      <c r="R1483" s="4">
        <v>1.245E-3</v>
      </c>
      <c r="S1483" s="4">
        <v>1.7090000000000001E-2</v>
      </c>
      <c r="T1483" s="4">
        <v>2.89</v>
      </c>
    </row>
    <row r="1484" spans="1:30" x14ac:dyDescent="0.2">
      <c r="A1484" s="3" t="s">
        <v>30</v>
      </c>
      <c r="B1484" s="3" t="s">
        <v>31</v>
      </c>
      <c r="C1484" s="3" t="s">
        <v>3354</v>
      </c>
      <c r="D1484" s="3" t="s">
        <v>3355</v>
      </c>
      <c r="E1484" s="3">
        <v>0</v>
      </c>
      <c r="F1484" s="3">
        <v>7.8730000000000002</v>
      </c>
      <c r="G1484" s="3">
        <v>8</v>
      </c>
      <c r="H1484" s="3">
        <v>4</v>
      </c>
      <c r="I1484" s="3">
        <v>4</v>
      </c>
      <c r="J1484" s="3">
        <v>4</v>
      </c>
      <c r="K1484" s="3">
        <v>4</v>
      </c>
      <c r="L1484" s="3">
        <v>426</v>
      </c>
      <c r="M1484" s="3">
        <v>47.1</v>
      </c>
      <c r="N1484" s="3">
        <v>9.32</v>
      </c>
      <c r="O1484" s="3">
        <v>2.23</v>
      </c>
      <c r="P1484" s="3">
        <v>4</v>
      </c>
      <c r="Q1484" s="3" t="s">
        <v>851</v>
      </c>
      <c r="R1484" s="3" t="s">
        <v>852</v>
      </c>
      <c r="S1484" s="3" t="s">
        <v>41</v>
      </c>
      <c r="T1484" s="3" t="s">
        <v>3356</v>
      </c>
      <c r="U1484" s="3" t="s">
        <v>3357</v>
      </c>
      <c r="V1484" s="3" t="s">
        <v>3354</v>
      </c>
      <c r="W1484" s="3" t="s">
        <v>3358</v>
      </c>
      <c r="X1484" s="3" t="s">
        <v>3359</v>
      </c>
      <c r="Y1484" s="3" t="s">
        <v>41</v>
      </c>
      <c r="Z1484" s="3" t="s">
        <v>41</v>
      </c>
      <c r="AA1484" s="3">
        <v>0</v>
      </c>
      <c r="AB1484" s="3" t="s">
        <v>30</v>
      </c>
      <c r="AC1484" s="3">
        <v>1</v>
      </c>
      <c r="AD1484" s="3" t="s">
        <v>41</v>
      </c>
    </row>
    <row r="1485" spans="1:30" hidden="1" outlineLevel="1" collapsed="1" x14ac:dyDescent="0.2">
      <c r="A1485" t="s">
        <v>41</v>
      </c>
      <c r="B1485" s="2" t="s">
        <v>43</v>
      </c>
      <c r="C1485" s="2" t="s">
        <v>44</v>
      </c>
      <c r="D1485" s="2" t="s">
        <v>29</v>
      </c>
      <c r="E1485" s="2" t="s">
        <v>45</v>
      </c>
      <c r="F1485" s="2" t="s">
        <v>46</v>
      </c>
      <c r="G1485" s="2" t="s">
        <v>28</v>
      </c>
      <c r="H1485" s="2" t="s">
        <v>47</v>
      </c>
      <c r="I1485" s="2" t="s">
        <v>8</v>
      </c>
      <c r="J1485" s="2" t="s">
        <v>9</v>
      </c>
      <c r="K1485" s="2" t="s">
        <v>48</v>
      </c>
      <c r="L1485" s="2" t="s">
        <v>49</v>
      </c>
      <c r="M1485" s="2" t="s">
        <v>50</v>
      </c>
      <c r="N1485" s="2" t="s">
        <v>51</v>
      </c>
      <c r="O1485" s="2" t="s">
        <v>52</v>
      </c>
      <c r="P1485" s="2" t="s">
        <v>27</v>
      </c>
      <c r="Q1485" s="2" t="s">
        <v>53</v>
      </c>
      <c r="R1485" s="2" t="s">
        <v>54</v>
      </c>
      <c r="S1485" s="2" t="s">
        <v>55</v>
      </c>
      <c r="T1485" s="2" t="s">
        <v>56</v>
      </c>
    </row>
    <row r="1486" spans="1:30" hidden="1" outlineLevel="1" collapsed="1" x14ac:dyDescent="0.2">
      <c r="A1486" t="s">
        <v>41</v>
      </c>
      <c r="B1486" s="4" t="s">
        <v>30</v>
      </c>
      <c r="C1486" s="4" t="s">
        <v>3360</v>
      </c>
      <c r="D1486" s="4" t="s">
        <v>41</v>
      </c>
      <c r="E1486" s="4">
        <v>6.2188300000000002E-2</v>
      </c>
      <c r="F1486" s="4">
        <v>3.95853E-3</v>
      </c>
      <c r="G1486" s="4">
        <v>1</v>
      </c>
      <c r="H1486" s="4">
        <v>1</v>
      </c>
      <c r="I1486" s="4">
        <v>1</v>
      </c>
      <c r="J1486" s="4">
        <v>1</v>
      </c>
      <c r="K1486" s="4" t="s">
        <v>3354</v>
      </c>
      <c r="L1486" s="4" t="s">
        <v>3361</v>
      </c>
      <c r="M1486" s="4" t="s">
        <v>41</v>
      </c>
      <c r="N1486" s="4">
        <v>2</v>
      </c>
      <c r="O1486" s="4">
        <v>1508.96351</v>
      </c>
      <c r="P1486" s="4" t="s">
        <v>30</v>
      </c>
      <c r="Q1486" s="4" t="s">
        <v>30</v>
      </c>
      <c r="R1486" s="4">
        <v>3.026E-3</v>
      </c>
      <c r="S1486" s="4">
        <v>4.2619999999999998E-2</v>
      </c>
      <c r="T1486" s="4">
        <v>1.76</v>
      </c>
    </row>
    <row r="1487" spans="1:30" hidden="1" outlineLevel="1" collapsed="1" x14ac:dyDescent="0.2">
      <c r="A1487" t="s">
        <v>41</v>
      </c>
      <c r="B1487" s="4" t="s">
        <v>30</v>
      </c>
      <c r="C1487" s="4" t="s">
        <v>3362</v>
      </c>
      <c r="D1487" s="4" t="s">
        <v>41</v>
      </c>
      <c r="E1487" s="4">
        <v>1.9361199999999999E-3</v>
      </c>
      <c r="F1487" s="4">
        <v>9.4156000000000003E-4</v>
      </c>
      <c r="G1487" s="4">
        <v>1</v>
      </c>
      <c r="H1487" s="4">
        <v>1</v>
      </c>
      <c r="I1487" s="4">
        <v>1</v>
      </c>
      <c r="J1487" s="4">
        <v>1</v>
      </c>
      <c r="K1487" s="4" t="s">
        <v>3354</v>
      </c>
      <c r="L1487" s="4" t="s">
        <v>3363</v>
      </c>
      <c r="M1487" s="4" t="s">
        <v>41</v>
      </c>
      <c r="N1487" s="4">
        <v>0</v>
      </c>
      <c r="O1487" s="4">
        <v>1231.6429599999999</v>
      </c>
      <c r="P1487" s="4" t="s">
        <v>30</v>
      </c>
      <c r="Q1487" s="4" t="s">
        <v>30</v>
      </c>
      <c r="R1487" s="4">
        <v>7.6860000000000003E-4</v>
      </c>
      <c r="S1487" s="4">
        <v>9.8290000000000009E-4</v>
      </c>
      <c r="T1487" s="4">
        <v>1.5</v>
      </c>
    </row>
    <row r="1488" spans="1:30" hidden="1" outlineLevel="1" collapsed="1" x14ac:dyDescent="0.2">
      <c r="A1488" t="s">
        <v>41</v>
      </c>
      <c r="B1488" s="4" t="s">
        <v>30</v>
      </c>
      <c r="C1488" s="4" t="s">
        <v>3364</v>
      </c>
      <c r="D1488" s="4" t="s">
        <v>41</v>
      </c>
      <c r="E1488" s="4">
        <v>1.93849E-2</v>
      </c>
      <c r="F1488" s="4">
        <v>9.4156000000000003E-4</v>
      </c>
      <c r="G1488" s="4">
        <v>1</v>
      </c>
      <c r="H1488" s="4">
        <v>1</v>
      </c>
      <c r="I1488" s="4">
        <v>1</v>
      </c>
      <c r="J1488" s="4">
        <v>1</v>
      </c>
      <c r="K1488" s="4" t="s">
        <v>3354</v>
      </c>
      <c r="L1488" s="4" t="s">
        <v>3365</v>
      </c>
      <c r="M1488" s="4" t="s">
        <v>41</v>
      </c>
      <c r="N1488" s="4">
        <v>1</v>
      </c>
      <c r="O1488" s="4">
        <v>1352.8624</v>
      </c>
      <c r="P1488" s="4" t="s">
        <v>30</v>
      </c>
      <c r="Q1488" s="4" t="s">
        <v>30</v>
      </c>
      <c r="R1488" s="4">
        <v>7.6860000000000003E-4</v>
      </c>
      <c r="S1488" s="4">
        <v>1.1990000000000001E-2</v>
      </c>
      <c r="T1488" s="4">
        <v>1.26</v>
      </c>
    </row>
    <row r="1489" spans="1:30" hidden="1" outlineLevel="1" collapsed="1" x14ac:dyDescent="0.2">
      <c r="A1489" t="s">
        <v>41</v>
      </c>
      <c r="B1489" s="4" t="s">
        <v>30</v>
      </c>
      <c r="C1489" s="4" t="s">
        <v>3366</v>
      </c>
      <c r="D1489" s="4" t="s">
        <v>41</v>
      </c>
      <c r="E1489" s="4">
        <v>4.0417700000000001E-2</v>
      </c>
      <c r="F1489" s="4">
        <v>1.57544E-3</v>
      </c>
      <c r="G1489" s="4">
        <v>1</v>
      </c>
      <c r="H1489" s="4">
        <v>1</v>
      </c>
      <c r="I1489" s="4">
        <v>1</v>
      </c>
      <c r="J1489" s="4">
        <v>1</v>
      </c>
      <c r="K1489" s="4" t="s">
        <v>3354</v>
      </c>
      <c r="L1489" s="4" t="s">
        <v>3367</v>
      </c>
      <c r="M1489" s="4" t="s">
        <v>41</v>
      </c>
      <c r="N1489" s="4">
        <v>1</v>
      </c>
      <c r="O1489" s="4">
        <v>1432.7543000000001</v>
      </c>
      <c r="P1489" s="4" t="s">
        <v>30</v>
      </c>
      <c r="Q1489" s="4" t="s">
        <v>30</v>
      </c>
      <c r="R1489" s="4">
        <v>1.245E-3</v>
      </c>
      <c r="S1489" s="4">
        <v>2.6700000000000002E-2</v>
      </c>
      <c r="T1489" s="4">
        <v>2.23</v>
      </c>
    </row>
    <row r="1490" spans="1:30" x14ac:dyDescent="0.2">
      <c r="A1490" s="3" t="s">
        <v>30</v>
      </c>
      <c r="B1490" s="3" t="s">
        <v>31</v>
      </c>
      <c r="C1490" s="3" t="s">
        <v>3368</v>
      </c>
      <c r="D1490" s="3" t="s">
        <v>3369</v>
      </c>
      <c r="E1490" s="3">
        <v>0</v>
      </c>
      <c r="F1490" s="3">
        <v>7.8659999999999997</v>
      </c>
      <c r="G1490" s="3">
        <v>3</v>
      </c>
      <c r="H1490" s="3">
        <v>5</v>
      </c>
      <c r="I1490" s="3">
        <v>5</v>
      </c>
      <c r="J1490" s="3">
        <v>5</v>
      </c>
      <c r="K1490" s="3">
        <v>5</v>
      </c>
      <c r="L1490" s="3">
        <v>1430</v>
      </c>
      <c r="M1490" s="3">
        <v>164.3</v>
      </c>
      <c r="N1490" s="3">
        <v>8.65</v>
      </c>
      <c r="O1490" s="3">
        <v>7.14</v>
      </c>
      <c r="P1490" s="3">
        <v>5</v>
      </c>
      <c r="Q1490" s="3" t="s">
        <v>3370</v>
      </c>
      <c r="R1490" s="3" t="s">
        <v>852</v>
      </c>
      <c r="S1490" s="3" t="s">
        <v>2843</v>
      </c>
      <c r="T1490" s="3" t="s">
        <v>3371</v>
      </c>
      <c r="U1490" s="3" t="s">
        <v>3372</v>
      </c>
      <c r="V1490" s="3" t="s">
        <v>3368</v>
      </c>
      <c r="W1490" s="3" t="s">
        <v>3373</v>
      </c>
      <c r="X1490" s="3" t="s">
        <v>3374</v>
      </c>
      <c r="Y1490" s="3" t="s">
        <v>857</v>
      </c>
      <c r="Z1490" s="3" t="s">
        <v>41</v>
      </c>
      <c r="AA1490" s="3">
        <v>4</v>
      </c>
      <c r="AB1490" s="3" t="s">
        <v>30</v>
      </c>
      <c r="AC1490" s="3">
        <v>1</v>
      </c>
      <c r="AD1490" s="3" t="s">
        <v>3375</v>
      </c>
    </row>
    <row r="1491" spans="1:30" hidden="1" outlineLevel="1" collapsed="1" x14ac:dyDescent="0.2">
      <c r="A1491" t="s">
        <v>41</v>
      </c>
      <c r="B1491" s="2" t="s">
        <v>43</v>
      </c>
      <c r="C1491" s="2" t="s">
        <v>44</v>
      </c>
      <c r="D1491" s="2" t="s">
        <v>29</v>
      </c>
      <c r="E1491" s="2" t="s">
        <v>45</v>
      </c>
      <c r="F1491" s="2" t="s">
        <v>46</v>
      </c>
      <c r="G1491" s="2" t="s">
        <v>28</v>
      </c>
      <c r="H1491" s="2" t="s">
        <v>47</v>
      </c>
      <c r="I1491" s="2" t="s">
        <v>8</v>
      </c>
      <c r="J1491" s="2" t="s">
        <v>9</v>
      </c>
      <c r="K1491" s="2" t="s">
        <v>48</v>
      </c>
      <c r="L1491" s="2" t="s">
        <v>49</v>
      </c>
      <c r="M1491" s="2" t="s">
        <v>50</v>
      </c>
      <c r="N1491" s="2" t="s">
        <v>51</v>
      </c>
      <c r="O1491" s="2" t="s">
        <v>52</v>
      </c>
      <c r="P1491" s="2" t="s">
        <v>27</v>
      </c>
      <c r="Q1491" s="2" t="s">
        <v>53</v>
      </c>
      <c r="R1491" s="2" t="s">
        <v>54</v>
      </c>
      <c r="S1491" s="2" t="s">
        <v>55</v>
      </c>
      <c r="T1491" s="2" t="s">
        <v>56</v>
      </c>
    </row>
    <row r="1492" spans="1:30" hidden="1" outlineLevel="1" collapsed="1" x14ac:dyDescent="0.2">
      <c r="A1492" t="s">
        <v>41</v>
      </c>
      <c r="B1492" s="4" t="s">
        <v>30</v>
      </c>
      <c r="C1492" s="4" t="s">
        <v>3376</v>
      </c>
      <c r="D1492" s="4" t="s">
        <v>41</v>
      </c>
      <c r="E1492" s="4">
        <v>0.106249</v>
      </c>
      <c r="F1492" s="4">
        <v>9.1506199999999999E-3</v>
      </c>
      <c r="G1492" s="4">
        <v>1</v>
      </c>
      <c r="H1492" s="4">
        <v>1</v>
      </c>
      <c r="I1492" s="4">
        <v>1</v>
      </c>
      <c r="J1492" s="4">
        <v>1</v>
      </c>
      <c r="K1492" s="4" t="s">
        <v>3368</v>
      </c>
      <c r="L1492" s="4" t="s">
        <v>3377</v>
      </c>
      <c r="M1492" s="4" t="s">
        <v>41</v>
      </c>
      <c r="N1492" s="4">
        <v>0</v>
      </c>
      <c r="O1492" s="4">
        <v>1037.5050699999999</v>
      </c>
      <c r="P1492" s="4" t="s">
        <v>30</v>
      </c>
      <c r="Q1492" s="4" t="s">
        <v>30</v>
      </c>
      <c r="R1492" s="4">
        <v>6.8910000000000004E-3</v>
      </c>
      <c r="S1492" s="4">
        <v>7.6869999999999994E-2</v>
      </c>
      <c r="T1492" s="4">
        <v>1.36</v>
      </c>
    </row>
    <row r="1493" spans="1:30" hidden="1" outlineLevel="1" collapsed="1" x14ac:dyDescent="0.2">
      <c r="A1493" t="s">
        <v>41</v>
      </c>
      <c r="B1493" s="4" t="s">
        <v>30</v>
      </c>
      <c r="C1493" s="4" t="s">
        <v>3378</v>
      </c>
      <c r="D1493" s="4" t="s">
        <v>3379</v>
      </c>
      <c r="E1493" s="4">
        <v>8.7857000000000005E-2</v>
      </c>
      <c r="F1493" s="4">
        <v>7.61943E-3</v>
      </c>
      <c r="G1493" s="4">
        <v>1</v>
      </c>
      <c r="H1493" s="4">
        <v>1</v>
      </c>
      <c r="I1493" s="4">
        <v>1</v>
      </c>
      <c r="J1493" s="4">
        <v>1</v>
      </c>
      <c r="K1493" s="4" t="s">
        <v>3368</v>
      </c>
      <c r="L1493" s="4" t="s">
        <v>3380</v>
      </c>
      <c r="M1493" s="4" t="s">
        <v>3381</v>
      </c>
      <c r="N1493" s="4">
        <v>0</v>
      </c>
      <c r="O1493" s="4">
        <v>1732.76368</v>
      </c>
      <c r="P1493" s="4" t="s">
        <v>30</v>
      </c>
      <c r="Q1493" s="4" t="s">
        <v>30</v>
      </c>
      <c r="R1493" s="4">
        <v>5.7679999999999997E-3</v>
      </c>
      <c r="S1493" s="4">
        <v>6.2539999999999998E-2</v>
      </c>
      <c r="T1493" s="4">
        <v>2</v>
      </c>
    </row>
    <row r="1494" spans="1:30" hidden="1" outlineLevel="1" collapsed="1" x14ac:dyDescent="0.2">
      <c r="A1494" t="s">
        <v>41</v>
      </c>
      <c r="B1494" s="4" t="s">
        <v>30</v>
      </c>
      <c r="C1494" s="4" t="s">
        <v>3382</v>
      </c>
      <c r="D1494" s="4" t="s">
        <v>161</v>
      </c>
      <c r="E1494" s="4">
        <v>9.2000399999999996E-2</v>
      </c>
      <c r="F1494" s="4">
        <v>8.0658499999999994E-3</v>
      </c>
      <c r="G1494" s="4">
        <v>1</v>
      </c>
      <c r="H1494" s="4">
        <v>1</v>
      </c>
      <c r="I1494" s="4">
        <v>1</v>
      </c>
      <c r="J1494" s="4">
        <v>1</v>
      </c>
      <c r="K1494" s="4" t="s">
        <v>3368</v>
      </c>
      <c r="L1494" s="4" t="s">
        <v>3383</v>
      </c>
      <c r="M1494" s="4" t="s">
        <v>41</v>
      </c>
      <c r="N1494" s="4">
        <v>1</v>
      </c>
      <c r="O1494" s="4">
        <v>1888.8647900000001</v>
      </c>
      <c r="P1494" s="4" t="s">
        <v>30</v>
      </c>
      <c r="Q1494" s="4" t="s">
        <v>30</v>
      </c>
      <c r="R1494" s="4">
        <v>6.1000000000000004E-3</v>
      </c>
      <c r="S1494" s="4">
        <v>6.5689999999999998E-2</v>
      </c>
      <c r="T1494" s="4">
        <v>2.4900000000000002</v>
      </c>
    </row>
    <row r="1495" spans="1:30" hidden="1" outlineLevel="1" collapsed="1" x14ac:dyDescent="0.2">
      <c r="A1495" t="s">
        <v>41</v>
      </c>
      <c r="B1495" s="4" t="s">
        <v>30</v>
      </c>
      <c r="C1495" s="4" t="s">
        <v>3384</v>
      </c>
      <c r="D1495" s="4" t="s">
        <v>41</v>
      </c>
      <c r="E1495" s="4">
        <v>1.7981400000000002E-2</v>
      </c>
      <c r="F1495" s="4">
        <v>9.4156000000000003E-4</v>
      </c>
      <c r="G1495" s="4">
        <v>1</v>
      </c>
      <c r="H1495" s="4">
        <v>1</v>
      </c>
      <c r="I1495" s="4">
        <v>1</v>
      </c>
      <c r="J1495" s="4">
        <v>1</v>
      </c>
      <c r="K1495" s="4" t="s">
        <v>3368</v>
      </c>
      <c r="L1495" s="4" t="s">
        <v>3385</v>
      </c>
      <c r="M1495" s="4" t="s">
        <v>41</v>
      </c>
      <c r="N1495" s="4">
        <v>2</v>
      </c>
      <c r="O1495" s="4">
        <v>1611.9289100000001</v>
      </c>
      <c r="P1495" s="4" t="s">
        <v>30</v>
      </c>
      <c r="Q1495" s="4" t="s">
        <v>30</v>
      </c>
      <c r="R1495" s="4">
        <v>7.6860000000000003E-4</v>
      </c>
      <c r="S1495" s="4">
        <v>1.107E-2</v>
      </c>
      <c r="T1495" s="4">
        <v>2.65</v>
      </c>
    </row>
    <row r="1496" spans="1:30" hidden="1" outlineLevel="1" collapsed="1" x14ac:dyDescent="0.2">
      <c r="A1496" t="s">
        <v>41</v>
      </c>
      <c r="B1496" s="4" t="s">
        <v>30</v>
      </c>
      <c r="C1496" s="4" t="s">
        <v>3386</v>
      </c>
      <c r="D1496" s="4" t="s">
        <v>41</v>
      </c>
      <c r="E1496" s="4">
        <v>6.8925899999999997E-3</v>
      </c>
      <c r="F1496" s="4">
        <v>9.4156000000000003E-4</v>
      </c>
      <c r="G1496" s="4">
        <v>1</v>
      </c>
      <c r="H1496" s="4">
        <v>1</v>
      </c>
      <c r="I1496" s="4">
        <v>1</v>
      </c>
      <c r="J1496" s="4">
        <v>1</v>
      </c>
      <c r="K1496" s="4" t="s">
        <v>3368</v>
      </c>
      <c r="L1496" s="4" t="s">
        <v>3387</v>
      </c>
      <c r="M1496" s="4" t="s">
        <v>41</v>
      </c>
      <c r="N1496" s="4">
        <v>0</v>
      </c>
      <c r="O1496" s="4">
        <v>876.43089999999995</v>
      </c>
      <c r="P1496" s="4" t="s">
        <v>30</v>
      </c>
      <c r="Q1496" s="4" t="s">
        <v>30</v>
      </c>
      <c r="R1496" s="4">
        <v>7.6860000000000003E-4</v>
      </c>
      <c r="S1496" s="4">
        <v>3.8920000000000001E-3</v>
      </c>
      <c r="T1496" s="4">
        <v>1.59</v>
      </c>
    </row>
    <row r="1497" spans="1:30" x14ac:dyDescent="0.2">
      <c r="A1497" s="3" t="s">
        <v>30</v>
      </c>
      <c r="B1497" s="3" t="s">
        <v>31</v>
      </c>
      <c r="C1497" s="3" t="s">
        <v>3388</v>
      </c>
      <c r="D1497" s="3" t="s">
        <v>3389</v>
      </c>
      <c r="E1497" s="3">
        <v>0</v>
      </c>
      <c r="F1497" s="3">
        <v>7.6609999999999996</v>
      </c>
      <c r="G1497" s="3">
        <v>13</v>
      </c>
      <c r="H1497" s="3">
        <v>5</v>
      </c>
      <c r="I1497" s="3">
        <v>5</v>
      </c>
      <c r="J1497" s="3">
        <v>5</v>
      </c>
      <c r="K1497" s="3">
        <v>5</v>
      </c>
      <c r="L1497" s="3">
        <v>369</v>
      </c>
      <c r="M1497" s="3">
        <v>42.8</v>
      </c>
      <c r="N1497" s="3">
        <v>8.57</v>
      </c>
      <c r="O1497" s="3">
        <v>8.0399999999999991</v>
      </c>
      <c r="P1497" s="3">
        <v>5</v>
      </c>
      <c r="Q1497" s="3" t="s">
        <v>279</v>
      </c>
      <c r="R1497" s="3" t="s">
        <v>35</v>
      </c>
      <c r="S1497" s="3" t="s">
        <v>41</v>
      </c>
      <c r="T1497" s="3" t="s">
        <v>41</v>
      </c>
      <c r="U1497" s="3" t="s">
        <v>3390</v>
      </c>
      <c r="V1497" s="3" t="s">
        <v>3388</v>
      </c>
      <c r="W1497" s="3" t="s">
        <v>3391</v>
      </c>
      <c r="X1497" s="3" t="s">
        <v>3392</v>
      </c>
      <c r="Y1497" s="3" t="s">
        <v>41</v>
      </c>
      <c r="Z1497" s="3" t="s">
        <v>41</v>
      </c>
      <c r="AA1497" s="3">
        <v>0</v>
      </c>
      <c r="AB1497" s="3" t="s">
        <v>30</v>
      </c>
      <c r="AC1497" s="3">
        <v>1</v>
      </c>
      <c r="AD1497" s="3" t="s">
        <v>41</v>
      </c>
    </row>
    <row r="1498" spans="1:30" hidden="1" outlineLevel="1" collapsed="1" x14ac:dyDescent="0.2">
      <c r="A1498" t="s">
        <v>41</v>
      </c>
      <c r="B1498" s="2" t="s">
        <v>43</v>
      </c>
      <c r="C1498" s="2" t="s">
        <v>44</v>
      </c>
      <c r="D1498" s="2" t="s">
        <v>29</v>
      </c>
      <c r="E1498" s="2" t="s">
        <v>45</v>
      </c>
      <c r="F1498" s="2" t="s">
        <v>46</v>
      </c>
      <c r="G1498" s="2" t="s">
        <v>28</v>
      </c>
      <c r="H1498" s="2" t="s">
        <v>47</v>
      </c>
      <c r="I1498" s="2" t="s">
        <v>8</v>
      </c>
      <c r="J1498" s="2" t="s">
        <v>9</v>
      </c>
      <c r="K1498" s="2" t="s">
        <v>48</v>
      </c>
      <c r="L1498" s="2" t="s">
        <v>49</v>
      </c>
      <c r="M1498" s="2" t="s">
        <v>50</v>
      </c>
      <c r="N1498" s="2" t="s">
        <v>51</v>
      </c>
      <c r="O1498" s="2" t="s">
        <v>52</v>
      </c>
      <c r="P1498" s="2" t="s">
        <v>27</v>
      </c>
      <c r="Q1498" s="2" t="s">
        <v>53</v>
      </c>
      <c r="R1498" s="2" t="s">
        <v>54</v>
      </c>
      <c r="S1498" s="2" t="s">
        <v>55</v>
      </c>
      <c r="T1498" s="2" t="s">
        <v>56</v>
      </c>
    </row>
    <row r="1499" spans="1:30" hidden="1" outlineLevel="1" collapsed="1" x14ac:dyDescent="0.2">
      <c r="A1499" t="s">
        <v>41</v>
      </c>
      <c r="B1499" s="4" t="s">
        <v>30</v>
      </c>
      <c r="C1499" s="4" t="s">
        <v>3393</v>
      </c>
      <c r="D1499" s="4" t="s">
        <v>41</v>
      </c>
      <c r="E1499" s="4">
        <v>0.102171</v>
      </c>
      <c r="F1499" s="4">
        <v>8.96893E-3</v>
      </c>
      <c r="G1499" s="4">
        <v>1</v>
      </c>
      <c r="H1499" s="4">
        <v>1</v>
      </c>
      <c r="I1499" s="4">
        <v>1</v>
      </c>
      <c r="J1499" s="4">
        <v>1</v>
      </c>
      <c r="K1499" s="4" t="s">
        <v>3388</v>
      </c>
      <c r="L1499" s="4" t="s">
        <v>3394</v>
      </c>
      <c r="M1499" s="4" t="s">
        <v>41</v>
      </c>
      <c r="N1499" s="4">
        <v>1</v>
      </c>
      <c r="O1499" s="4">
        <v>958.55677000000003</v>
      </c>
      <c r="P1499" s="4" t="s">
        <v>30</v>
      </c>
      <c r="Q1499" s="4" t="s">
        <v>30</v>
      </c>
      <c r="R1499" s="4">
        <v>6.3559999999999997E-3</v>
      </c>
      <c r="S1499" s="4">
        <v>7.3480000000000004E-2</v>
      </c>
      <c r="T1499" s="4">
        <v>1.63</v>
      </c>
    </row>
    <row r="1500" spans="1:30" hidden="1" outlineLevel="1" collapsed="1" x14ac:dyDescent="0.2">
      <c r="A1500" t="s">
        <v>41</v>
      </c>
      <c r="B1500" s="4" t="s">
        <v>30</v>
      </c>
      <c r="C1500" s="4" t="s">
        <v>3395</v>
      </c>
      <c r="D1500" s="4" t="s">
        <v>2502</v>
      </c>
      <c r="E1500" s="4">
        <v>7.3964799999999997E-2</v>
      </c>
      <c r="F1500" s="4">
        <v>4.8908199999999997E-3</v>
      </c>
      <c r="G1500" s="4">
        <v>1</v>
      </c>
      <c r="H1500" s="4">
        <v>1</v>
      </c>
      <c r="I1500" s="4">
        <v>1</v>
      </c>
      <c r="J1500" s="4">
        <v>1</v>
      </c>
      <c r="K1500" s="4" t="s">
        <v>3388</v>
      </c>
      <c r="L1500" s="4" t="s">
        <v>3396</v>
      </c>
      <c r="M1500" s="4" t="s">
        <v>41</v>
      </c>
      <c r="N1500" s="4">
        <v>0</v>
      </c>
      <c r="O1500" s="4">
        <v>1713.7934700000001</v>
      </c>
      <c r="P1500" s="4" t="s">
        <v>30</v>
      </c>
      <c r="Q1500" s="4" t="s">
        <v>30</v>
      </c>
      <c r="R1500" s="4">
        <v>3.7160000000000001E-3</v>
      </c>
      <c r="S1500" s="4">
        <v>5.1830000000000001E-2</v>
      </c>
      <c r="T1500" s="4">
        <v>1.87</v>
      </c>
    </row>
    <row r="1501" spans="1:30" hidden="1" outlineLevel="1" collapsed="1" x14ac:dyDescent="0.2">
      <c r="A1501" t="s">
        <v>41</v>
      </c>
      <c r="B1501" s="4" t="s">
        <v>30</v>
      </c>
      <c r="C1501" s="4" t="s">
        <v>3397</v>
      </c>
      <c r="D1501" s="4" t="s">
        <v>41</v>
      </c>
      <c r="E1501" s="4">
        <v>5.9340400000000001E-2</v>
      </c>
      <c r="F1501" s="4">
        <v>3.95853E-3</v>
      </c>
      <c r="G1501" s="4">
        <v>1</v>
      </c>
      <c r="H1501" s="4">
        <v>1</v>
      </c>
      <c r="I1501" s="4">
        <v>1</v>
      </c>
      <c r="J1501" s="4">
        <v>1</v>
      </c>
      <c r="K1501" s="4" t="s">
        <v>3388</v>
      </c>
      <c r="L1501" s="4" t="s">
        <v>3398</v>
      </c>
      <c r="M1501" s="4" t="s">
        <v>41</v>
      </c>
      <c r="N1501" s="4">
        <v>1</v>
      </c>
      <c r="O1501" s="4">
        <v>1869.9817399999999</v>
      </c>
      <c r="P1501" s="4" t="s">
        <v>30</v>
      </c>
      <c r="Q1501" s="4" t="s">
        <v>30</v>
      </c>
      <c r="R1501" s="4">
        <v>3.026E-3</v>
      </c>
      <c r="S1501" s="4">
        <v>4.0710000000000003E-2</v>
      </c>
      <c r="T1501" s="4">
        <v>2.5299999999999998</v>
      </c>
    </row>
    <row r="1502" spans="1:30" hidden="1" outlineLevel="1" collapsed="1" x14ac:dyDescent="0.2">
      <c r="A1502" t="s">
        <v>41</v>
      </c>
      <c r="B1502" s="4" t="s">
        <v>30</v>
      </c>
      <c r="C1502" s="4" t="s">
        <v>3399</v>
      </c>
      <c r="D1502" s="4" t="s">
        <v>41</v>
      </c>
      <c r="E1502" s="4">
        <v>7.6920000000000001E-3</v>
      </c>
      <c r="F1502" s="4">
        <v>9.4156000000000003E-4</v>
      </c>
      <c r="G1502" s="4">
        <v>1</v>
      </c>
      <c r="H1502" s="4">
        <v>1</v>
      </c>
      <c r="I1502" s="4">
        <v>1</v>
      </c>
      <c r="J1502" s="4">
        <v>1</v>
      </c>
      <c r="K1502" s="4" t="s">
        <v>3388</v>
      </c>
      <c r="L1502" s="4" t="s">
        <v>3400</v>
      </c>
      <c r="M1502" s="4" t="s">
        <v>41</v>
      </c>
      <c r="N1502" s="4">
        <v>0</v>
      </c>
      <c r="O1502" s="4">
        <v>1000.57857</v>
      </c>
      <c r="P1502" s="4" t="s">
        <v>30</v>
      </c>
      <c r="Q1502" s="4" t="s">
        <v>30</v>
      </c>
      <c r="R1502" s="4">
        <v>7.6860000000000003E-4</v>
      </c>
      <c r="S1502" s="4">
        <v>4.3860000000000001E-3</v>
      </c>
      <c r="T1502" s="4">
        <v>1.18</v>
      </c>
    </row>
    <row r="1503" spans="1:30" hidden="1" outlineLevel="1" collapsed="1" x14ac:dyDescent="0.2">
      <c r="A1503" t="s">
        <v>41</v>
      </c>
      <c r="B1503" s="4" t="s">
        <v>30</v>
      </c>
      <c r="C1503" s="4" t="s">
        <v>3401</v>
      </c>
      <c r="D1503" s="4" t="s">
        <v>41</v>
      </c>
      <c r="E1503" s="4">
        <v>4.7853899999999998E-2</v>
      </c>
      <c r="F1503" s="4">
        <v>2.21053E-3</v>
      </c>
      <c r="G1503" s="4">
        <v>1</v>
      </c>
      <c r="H1503" s="4">
        <v>1</v>
      </c>
      <c r="I1503" s="4">
        <v>1</v>
      </c>
      <c r="J1503" s="4">
        <v>1</v>
      </c>
      <c r="K1503" s="4" t="s">
        <v>3388</v>
      </c>
      <c r="L1503" s="4" t="s">
        <v>3402</v>
      </c>
      <c r="M1503" s="4" t="s">
        <v>41</v>
      </c>
      <c r="N1503" s="4">
        <v>0</v>
      </c>
      <c r="O1503" s="4">
        <v>1598.8536799999999</v>
      </c>
      <c r="P1503" s="4" t="s">
        <v>30</v>
      </c>
      <c r="Q1503" s="4" t="s">
        <v>30</v>
      </c>
      <c r="R1503" s="4">
        <v>1.714E-3</v>
      </c>
      <c r="S1503" s="4">
        <v>3.2070000000000001E-2</v>
      </c>
      <c r="T1503" s="4">
        <v>2.0099999999999998</v>
      </c>
    </row>
    <row r="1504" spans="1:30" x14ac:dyDescent="0.2">
      <c r="A1504" s="3" t="s">
        <v>30</v>
      </c>
      <c r="B1504" s="3" t="s">
        <v>31</v>
      </c>
      <c r="C1504" s="3" t="s">
        <v>3403</v>
      </c>
      <c r="D1504" s="3" t="s">
        <v>3404</v>
      </c>
      <c r="E1504" s="3">
        <v>0</v>
      </c>
      <c r="F1504" s="3">
        <v>7.6589999999999998</v>
      </c>
      <c r="G1504" s="3">
        <v>4</v>
      </c>
      <c r="H1504" s="3">
        <v>4</v>
      </c>
      <c r="I1504" s="3">
        <v>4</v>
      </c>
      <c r="J1504" s="3">
        <v>4</v>
      </c>
      <c r="K1504" s="3">
        <v>4</v>
      </c>
      <c r="L1504" s="3">
        <v>1044</v>
      </c>
      <c r="M1504" s="3">
        <v>115.9</v>
      </c>
      <c r="N1504" s="3">
        <v>6.05</v>
      </c>
      <c r="O1504" s="3">
        <v>2.0499999999999998</v>
      </c>
      <c r="P1504" s="3">
        <v>4</v>
      </c>
      <c r="Q1504" s="3" t="s">
        <v>3405</v>
      </c>
      <c r="R1504" s="3" t="s">
        <v>1619</v>
      </c>
      <c r="S1504" s="3" t="s">
        <v>1062</v>
      </c>
      <c r="T1504" s="3" t="s">
        <v>3406</v>
      </c>
      <c r="U1504" s="3" t="s">
        <v>3407</v>
      </c>
      <c r="V1504" s="3" t="s">
        <v>3403</v>
      </c>
      <c r="W1504" s="3" t="s">
        <v>3408</v>
      </c>
      <c r="X1504" s="3" t="s">
        <v>3409</v>
      </c>
      <c r="Y1504" s="3" t="s">
        <v>41</v>
      </c>
      <c r="Z1504" s="3" t="s">
        <v>41</v>
      </c>
      <c r="AA1504" s="3">
        <v>0</v>
      </c>
      <c r="AB1504" s="3" t="s">
        <v>30</v>
      </c>
      <c r="AC1504" s="3">
        <v>1</v>
      </c>
      <c r="AD1504" s="3" t="s">
        <v>41</v>
      </c>
    </row>
    <row r="1505" spans="1:30" hidden="1" outlineLevel="1" collapsed="1" x14ac:dyDescent="0.2">
      <c r="A1505" t="s">
        <v>41</v>
      </c>
      <c r="B1505" s="2" t="s">
        <v>43</v>
      </c>
      <c r="C1505" s="2" t="s">
        <v>44</v>
      </c>
      <c r="D1505" s="2" t="s">
        <v>29</v>
      </c>
      <c r="E1505" s="2" t="s">
        <v>45</v>
      </c>
      <c r="F1505" s="2" t="s">
        <v>46</v>
      </c>
      <c r="G1505" s="2" t="s">
        <v>28</v>
      </c>
      <c r="H1505" s="2" t="s">
        <v>47</v>
      </c>
      <c r="I1505" s="2" t="s">
        <v>8</v>
      </c>
      <c r="J1505" s="2" t="s">
        <v>9</v>
      </c>
      <c r="K1505" s="2" t="s">
        <v>48</v>
      </c>
      <c r="L1505" s="2" t="s">
        <v>49</v>
      </c>
      <c r="M1505" s="2" t="s">
        <v>50</v>
      </c>
      <c r="N1505" s="2" t="s">
        <v>51</v>
      </c>
      <c r="O1505" s="2" t="s">
        <v>52</v>
      </c>
      <c r="P1505" s="2" t="s">
        <v>27</v>
      </c>
      <c r="Q1505" s="2" t="s">
        <v>53</v>
      </c>
      <c r="R1505" s="2" t="s">
        <v>54</v>
      </c>
      <c r="S1505" s="2" t="s">
        <v>55</v>
      </c>
      <c r="T1505" s="2" t="s">
        <v>56</v>
      </c>
    </row>
    <row r="1506" spans="1:30" hidden="1" outlineLevel="1" collapsed="1" x14ac:dyDescent="0.2">
      <c r="A1506" t="s">
        <v>41</v>
      </c>
      <c r="B1506" s="4" t="s">
        <v>30</v>
      </c>
      <c r="C1506" s="4" t="s">
        <v>3410</v>
      </c>
      <c r="D1506" s="4" t="s">
        <v>41</v>
      </c>
      <c r="E1506" s="4">
        <v>8.6429599999999999E-3</v>
      </c>
      <c r="F1506" s="4">
        <v>9.4156000000000003E-4</v>
      </c>
      <c r="G1506" s="4">
        <v>1</v>
      </c>
      <c r="H1506" s="4">
        <v>2</v>
      </c>
      <c r="I1506" s="4">
        <v>1</v>
      </c>
      <c r="J1506" s="4">
        <v>1</v>
      </c>
      <c r="K1506" s="4" t="s">
        <v>3403</v>
      </c>
      <c r="L1506" s="4" t="s">
        <v>3411</v>
      </c>
      <c r="M1506" s="4" t="s">
        <v>41</v>
      </c>
      <c r="N1506" s="4">
        <v>1</v>
      </c>
      <c r="O1506" s="4">
        <v>1390.6808599999999</v>
      </c>
      <c r="P1506" s="4" t="s">
        <v>30</v>
      </c>
      <c r="Q1506" s="4" t="s">
        <v>30</v>
      </c>
      <c r="R1506" s="4">
        <v>7.6860000000000003E-4</v>
      </c>
      <c r="S1506" s="4">
        <v>4.9740000000000001E-3</v>
      </c>
      <c r="T1506" s="4">
        <v>2.0499999999999998</v>
      </c>
    </row>
    <row r="1507" spans="1:30" hidden="1" outlineLevel="1" collapsed="1" x14ac:dyDescent="0.2">
      <c r="A1507" t="s">
        <v>41</v>
      </c>
      <c r="B1507" s="4" t="s">
        <v>30</v>
      </c>
      <c r="C1507" s="4" t="s">
        <v>3412</v>
      </c>
      <c r="D1507" s="4" t="s">
        <v>41</v>
      </c>
      <c r="E1507" s="4">
        <v>2.2835299999999999E-2</v>
      </c>
      <c r="F1507" s="4">
        <v>9.4156000000000003E-4</v>
      </c>
      <c r="G1507" s="4">
        <v>1</v>
      </c>
      <c r="H1507" s="4">
        <v>2</v>
      </c>
      <c r="I1507" s="4">
        <v>1</v>
      </c>
      <c r="J1507" s="4">
        <v>1</v>
      </c>
      <c r="K1507" s="4" t="s">
        <v>3403</v>
      </c>
      <c r="L1507" s="4" t="s">
        <v>3413</v>
      </c>
      <c r="M1507" s="4" t="s">
        <v>41</v>
      </c>
      <c r="N1507" s="4">
        <v>0</v>
      </c>
      <c r="O1507" s="4">
        <v>775.43083999999999</v>
      </c>
      <c r="P1507" s="4" t="s">
        <v>30</v>
      </c>
      <c r="Q1507" s="4" t="s">
        <v>30</v>
      </c>
      <c r="R1507" s="4">
        <v>7.6860000000000003E-4</v>
      </c>
      <c r="S1507" s="4">
        <v>1.4370000000000001E-2</v>
      </c>
      <c r="T1507" s="4">
        <v>1.1499999999999999</v>
      </c>
    </row>
    <row r="1508" spans="1:30" hidden="1" outlineLevel="1" collapsed="1" x14ac:dyDescent="0.2">
      <c r="A1508" t="s">
        <v>41</v>
      </c>
      <c r="B1508" s="4" t="s">
        <v>30</v>
      </c>
      <c r="C1508" s="4" t="s">
        <v>3414</v>
      </c>
      <c r="D1508" s="4" t="s">
        <v>41</v>
      </c>
      <c r="E1508" s="4">
        <v>1.7377299999999998E-2</v>
      </c>
      <c r="F1508" s="4">
        <v>9.4156000000000003E-4</v>
      </c>
      <c r="G1508" s="4">
        <v>1</v>
      </c>
      <c r="H1508" s="4">
        <v>1</v>
      </c>
      <c r="I1508" s="4">
        <v>1</v>
      </c>
      <c r="J1508" s="4">
        <v>1</v>
      </c>
      <c r="K1508" s="4" t="s">
        <v>3403</v>
      </c>
      <c r="L1508" s="4" t="s">
        <v>3415</v>
      </c>
      <c r="M1508" s="4" t="s">
        <v>41</v>
      </c>
      <c r="N1508" s="4">
        <v>1</v>
      </c>
      <c r="O1508" s="4">
        <v>1516.7754299999999</v>
      </c>
      <c r="P1508" s="4" t="s">
        <v>30</v>
      </c>
      <c r="Q1508" s="4" t="s">
        <v>30</v>
      </c>
      <c r="R1508" s="4">
        <v>7.6860000000000003E-4</v>
      </c>
      <c r="S1508" s="4">
        <v>1.0619999999999999E-2</v>
      </c>
      <c r="T1508" s="4">
        <v>1.52</v>
      </c>
    </row>
    <row r="1509" spans="1:30" hidden="1" outlineLevel="1" collapsed="1" x14ac:dyDescent="0.2">
      <c r="A1509" t="s">
        <v>41</v>
      </c>
      <c r="B1509" s="4" t="s">
        <v>30</v>
      </c>
      <c r="C1509" s="4" t="s">
        <v>3416</v>
      </c>
      <c r="D1509" s="4" t="s">
        <v>3417</v>
      </c>
      <c r="E1509" s="4">
        <v>4.3538800000000002E-2</v>
      </c>
      <c r="F1509" s="4">
        <v>2.21053E-3</v>
      </c>
      <c r="G1509" s="4">
        <v>1</v>
      </c>
      <c r="H1509" s="4">
        <v>1</v>
      </c>
      <c r="I1509" s="4">
        <v>1</v>
      </c>
      <c r="J1509" s="4">
        <v>1</v>
      </c>
      <c r="K1509" s="4" t="s">
        <v>3403</v>
      </c>
      <c r="L1509" s="4" t="s">
        <v>3418</v>
      </c>
      <c r="M1509" s="4" t="s">
        <v>41</v>
      </c>
      <c r="N1509" s="4">
        <v>0</v>
      </c>
      <c r="O1509" s="4">
        <v>1182.5030400000001</v>
      </c>
      <c r="P1509" s="4" t="s">
        <v>30</v>
      </c>
      <c r="Q1509" s="4" t="s">
        <v>30</v>
      </c>
      <c r="R1509" s="4">
        <v>1.714E-3</v>
      </c>
      <c r="S1509" s="4">
        <v>2.8879999999999999E-2</v>
      </c>
      <c r="T1509" s="4">
        <v>1.33</v>
      </c>
    </row>
    <row r="1510" spans="1:30" x14ac:dyDescent="0.2">
      <c r="A1510" s="3" t="s">
        <v>30</v>
      </c>
      <c r="B1510" s="3" t="s">
        <v>31</v>
      </c>
      <c r="C1510" s="3" t="s">
        <v>3419</v>
      </c>
      <c r="D1510" s="3" t="s">
        <v>3420</v>
      </c>
      <c r="E1510" s="3">
        <v>0</v>
      </c>
      <c r="F1510" s="3">
        <v>7.6589999999999998</v>
      </c>
      <c r="G1510" s="3">
        <v>3</v>
      </c>
      <c r="H1510" s="3">
        <v>4</v>
      </c>
      <c r="I1510" s="3">
        <v>4</v>
      </c>
      <c r="J1510" s="3">
        <v>4</v>
      </c>
      <c r="K1510" s="3">
        <v>4</v>
      </c>
      <c r="L1510" s="3">
        <v>1887</v>
      </c>
      <c r="M1510" s="3">
        <v>206.8</v>
      </c>
      <c r="N1510" s="3">
        <v>5.44</v>
      </c>
      <c r="O1510" s="3">
        <v>0</v>
      </c>
      <c r="P1510" s="3">
        <v>4</v>
      </c>
      <c r="Q1510" s="3" t="s">
        <v>1377</v>
      </c>
      <c r="R1510" s="3" t="s">
        <v>3421</v>
      </c>
      <c r="S1510" s="3" t="s">
        <v>36</v>
      </c>
      <c r="T1510" s="3" t="s">
        <v>3422</v>
      </c>
      <c r="U1510" s="3" t="s">
        <v>3423</v>
      </c>
      <c r="V1510" s="3" t="s">
        <v>3419</v>
      </c>
      <c r="W1510" s="3" t="s">
        <v>3424</v>
      </c>
      <c r="X1510" s="3" t="s">
        <v>3425</v>
      </c>
      <c r="Y1510" s="3" t="s">
        <v>41</v>
      </c>
      <c r="Z1510" s="3" t="s">
        <v>41</v>
      </c>
      <c r="AA1510" s="3">
        <v>0</v>
      </c>
      <c r="AB1510" s="3" t="s">
        <v>30</v>
      </c>
      <c r="AC1510" s="3">
        <v>1</v>
      </c>
      <c r="AD1510" s="3" t="s">
        <v>41</v>
      </c>
    </row>
    <row r="1511" spans="1:30" hidden="1" outlineLevel="1" collapsed="1" x14ac:dyDescent="0.2">
      <c r="A1511" t="s">
        <v>41</v>
      </c>
      <c r="B1511" s="2" t="s">
        <v>43</v>
      </c>
      <c r="C1511" s="2" t="s">
        <v>44</v>
      </c>
      <c r="D1511" s="2" t="s">
        <v>29</v>
      </c>
      <c r="E1511" s="2" t="s">
        <v>45</v>
      </c>
      <c r="F1511" s="2" t="s">
        <v>46</v>
      </c>
      <c r="G1511" s="2" t="s">
        <v>28</v>
      </c>
      <c r="H1511" s="2" t="s">
        <v>47</v>
      </c>
      <c r="I1511" s="2" t="s">
        <v>8</v>
      </c>
      <c r="J1511" s="2" t="s">
        <v>9</v>
      </c>
      <c r="K1511" s="2" t="s">
        <v>48</v>
      </c>
      <c r="L1511" s="2" t="s">
        <v>49</v>
      </c>
      <c r="M1511" s="2" t="s">
        <v>50</v>
      </c>
      <c r="N1511" s="2" t="s">
        <v>51</v>
      </c>
      <c r="O1511" s="2" t="s">
        <v>52</v>
      </c>
      <c r="P1511" s="2" t="s">
        <v>27</v>
      </c>
      <c r="Q1511" s="2" t="s">
        <v>53</v>
      </c>
      <c r="R1511" s="2" t="s">
        <v>54</v>
      </c>
      <c r="S1511" s="2" t="s">
        <v>55</v>
      </c>
      <c r="T1511" s="2" t="s">
        <v>56</v>
      </c>
    </row>
    <row r="1512" spans="1:30" hidden="1" outlineLevel="1" collapsed="1" x14ac:dyDescent="0.2">
      <c r="A1512" t="s">
        <v>41</v>
      </c>
      <c r="B1512" s="4" t="s">
        <v>30</v>
      </c>
      <c r="C1512" s="4" t="s">
        <v>3426</v>
      </c>
      <c r="D1512" s="4" t="s">
        <v>41</v>
      </c>
      <c r="E1512" s="4">
        <v>3.2623999999999999E-3</v>
      </c>
      <c r="F1512" s="4">
        <v>9.4156000000000003E-4</v>
      </c>
      <c r="G1512" s="4">
        <v>1</v>
      </c>
      <c r="H1512" s="4">
        <v>1</v>
      </c>
      <c r="I1512" s="4">
        <v>1</v>
      </c>
      <c r="J1512" s="4">
        <v>1</v>
      </c>
      <c r="K1512" s="4" t="s">
        <v>3419</v>
      </c>
      <c r="L1512" s="4" t="s">
        <v>3427</v>
      </c>
      <c r="M1512" s="4" t="s">
        <v>41</v>
      </c>
      <c r="N1512" s="4">
        <v>1</v>
      </c>
      <c r="O1512" s="4">
        <v>1603.84385</v>
      </c>
      <c r="P1512" s="4" t="s">
        <v>30</v>
      </c>
      <c r="Q1512" s="4" t="s">
        <v>30</v>
      </c>
      <c r="R1512" s="4">
        <v>7.6860000000000003E-4</v>
      </c>
      <c r="S1512" s="4">
        <v>1.7340000000000001E-3</v>
      </c>
      <c r="T1512" s="4">
        <v>1.81</v>
      </c>
    </row>
    <row r="1513" spans="1:30" hidden="1" outlineLevel="1" collapsed="1" x14ac:dyDescent="0.2">
      <c r="A1513" t="s">
        <v>41</v>
      </c>
      <c r="B1513" s="4" t="s">
        <v>30</v>
      </c>
      <c r="C1513" s="4" t="s">
        <v>3428</v>
      </c>
      <c r="D1513" s="4" t="s">
        <v>41</v>
      </c>
      <c r="E1513" s="4">
        <v>2.8205600000000001E-2</v>
      </c>
      <c r="F1513" s="4">
        <v>1.57544E-3</v>
      </c>
      <c r="G1513" s="4">
        <v>1</v>
      </c>
      <c r="H1513" s="4">
        <v>1</v>
      </c>
      <c r="I1513" s="4">
        <v>1</v>
      </c>
      <c r="J1513" s="4">
        <v>1</v>
      </c>
      <c r="K1513" s="4" t="s">
        <v>3419</v>
      </c>
      <c r="L1513" s="4" t="s">
        <v>3429</v>
      </c>
      <c r="M1513" s="4" t="s">
        <v>41</v>
      </c>
      <c r="N1513" s="4">
        <v>1</v>
      </c>
      <c r="O1513" s="4">
        <v>2890.3748099999998</v>
      </c>
      <c r="P1513" s="4" t="s">
        <v>30</v>
      </c>
      <c r="Q1513" s="4" t="s">
        <v>30</v>
      </c>
      <c r="R1513" s="4">
        <v>1.245E-3</v>
      </c>
      <c r="S1513" s="4">
        <v>1.804E-2</v>
      </c>
      <c r="T1513" s="4">
        <v>2.39</v>
      </c>
    </row>
    <row r="1514" spans="1:30" hidden="1" outlineLevel="1" collapsed="1" x14ac:dyDescent="0.2">
      <c r="A1514" t="s">
        <v>41</v>
      </c>
      <c r="B1514" s="4" t="s">
        <v>30</v>
      </c>
      <c r="C1514" s="4" t="s">
        <v>3430</v>
      </c>
      <c r="D1514" s="4" t="s">
        <v>41</v>
      </c>
      <c r="E1514" s="4">
        <v>7.2987700000000003E-2</v>
      </c>
      <c r="F1514" s="4">
        <v>4.8908199999999997E-3</v>
      </c>
      <c r="G1514" s="4">
        <v>1</v>
      </c>
      <c r="H1514" s="4">
        <v>1</v>
      </c>
      <c r="I1514" s="4">
        <v>1</v>
      </c>
      <c r="J1514" s="4">
        <v>1</v>
      </c>
      <c r="K1514" s="4" t="s">
        <v>3419</v>
      </c>
      <c r="L1514" s="4" t="s">
        <v>3431</v>
      </c>
      <c r="M1514" s="4" t="s">
        <v>41</v>
      </c>
      <c r="N1514" s="4">
        <v>1</v>
      </c>
      <c r="O1514" s="4">
        <v>1325.74234</v>
      </c>
      <c r="P1514" s="4" t="s">
        <v>30</v>
      </c>
      <c r="Q1514" s="4" t="s">
        <v>30</v>
      </c>
      <c r="R1514" s="4">
        <v>3.7160000000000001E-3</v>
      </c>
      <c r="S1514" s="4">
        <v>5.0770000000000003E-2</v>
      </c>
      <c r="T1514" s="4">
        <v>1.24</v>
      </c>
    </row>
    <row r="1515" spans="1:30" hidden="1" outlineLevel="1" collapsed="1" x14ac:dyDescent="0.2">
      <c r="A1515" t="s">
        <v>41</v>
      </c>
      <c r="B1515" s="4" t="s">
        <v>30</v>
      </c>
      <c r="C1515" s="4" t="s">
        <v>3432</v>
      </c>
      <c r="D1515" s="4" t="s">
        <v>41</v>
      </c>
      <c r="E1515" s="4">
        <v>2.2069499999999999E-2</v>
      </c>
      <c r="F1515" s="4">
        <v>9.4156000000000003E-4</v>
      </c>
      <c r="G1515" s="4">
        <v>1</v>
      </c>
      <c r="H1515" s="4">
        <v>1</v>
      </c>
      <c r="I1515" s="4">
        <v>1</v>
      </c>
      <c r="J1515" s="4">
        <v>1</v>
      </c>
      <c r="K1515" s="4" t="s">
        <v>3419</v>
      </c>
      <c r="L1515" s="4" t="s">
        <v>3433</v>
      </c>
      <c r="M1515" s="4" t="s">
        <v>41</v>
      </c>
      <c r="N1515" s="4">
        <v>0</v>
      </c>
      <c r="O1515" s="4">
        <v>977.49721</v>
      </c>
      <c r="P1515" s="4" t="s">
        <v>30</v>
      </c>
      <c r="Q1515" s="4" t="s">
        <v>30</v>
      </c>
      <c r="R1515" s="4">
        <v>7.6860000000000003E-4</v>
      </c>
      <c r="S1515" s="4">
        <v>1.3820000000000001E-2</v>
      </c>
      <c r="T1515" s="4">
        <v>1.44</v>
      </c>
    </row>
    <row r="1516" spans="1:30" x14ac:dyDescent="0.2">
      <c r="A1516" s="3" t="s">
        <v>30</v>
      </c>
      <c r="B1516" s="3" t="s">
        <v>31</v>
      </c>
      <c r="C1516" s="3" t="s">
        <v>3434</v>
      </c>
      <c r="D1516" s="3" t="s">
        <v>3435</v>
      </c>
      <c r="E1516" s="3">
        <v>0</v>
      </c>
      <c r="F1516" s="3">
        <v>7.4240000000000004</v>
      </c>
      <c r="G1516" s="3">
        <v>3</v>
      </c>
      <c r="H1516" s="3">
        <v>4</v>
      </c>
      <c r="I1516" s="3">
        <v>4</v>
      </c>
      <c r="J1516" s="3">
        <v>4</v>
      </c>
      <c r="K1516" s="3">
        <v>4</v>
      </c>
      <c r="L1516" s="3">
        <v>1876</v>
      </c>
      <c r="M1516" s="3">
        <v>214.7</v>
      </c>
      <c r="N1516" s="3">
        <v>7.23</v>
      </c>
      <c r="O1516" s="3">
        <v>6.48</v>
      </c>
      <c r="P1516" s="3">
        <v>4</v>
      </c>
      <c r="Q1516" s="3" t="s">
        <v>3436</v>
      </c>
      <c r="R1516" s="3" t="s">
        <v>3437</v>
      </c>
      <c r="S1516" s="3" t="s">
        <v>36</v>
      </c>
      <c r="T1516" s="3" t="s">
        <v>3438</v>
      </c>
      <c r="U1516" s="3" t="s">
        <v>3439</v>
      </c>
      <c r="V1516" s="3" t="s">
        <v>3434</v>
      </c>
      <c r="W1516" s="3" t="s">
        <v>3440</v>
      </c>
      <c r="X1516" s="3" t="s">
        <v>3441</v>
      </c>
      <c r="Y1516" s="3" t="s">
        <v>41</v>
      </c>
      <c r="Z1516" s="3" t="s">
        <v>41</v>
      </c>
      <c r="AA1516" s="3">
        <v>0</v>
      </c>
      <c r="AB1516" s="3" t="s">
        <v>30</v>
      </c>
      <c r="AC1516" s="3">
        <v>1</v>
      </c>
      <c r="AD1516" s="3" t="s">
        <v>41</v>
      </c>
    </row>
    <row r="1517" spans="1:30" hidden="1" outlineLevel="1" collapsed="1" x14ac:dyDescent="0.2">
      <c r="A1517" t="s">
        <v>41</v>
      </c>
      <c r="B1517" s="2" t="s">
        <v>43</v>
      </c>
      <c r="C1517" s="2" t="s">
        <v>44</v>
      </c>
      <c r="D1517" s="2" t="s">
        <v>29</v>
      </c>
      <c r="E1517" s="2" t="s">
        <v>45</v>
      </c>
      <c r="F1517" s="2" t="s">
        <v>46</v>
      </c>
      <c r="G1517" s="2" t="s">
        <v>28</v>
      </c>
      <c r="H1517" s="2" t="s">
        <v>47</v>
      </c>
      <c r="I1517" s="2" t="s">
        <v>8</v>
      </c>
      <c r="J1517" s="2" t="s">
        <v>9</v>
      </c>
      <c r="K1517" s="2" t="s">
        <v>48</v>
      </c>
      <c r="L1517" s="2" t="s">
        <v>49</v>
      </c>
      <c r="M1517" s="2" t="s">
        <v>50</v>
      </c>
      <c r="N1517" s="2" t="s">
        <v>51</v>
      </c>
      <c r="O1517" s="2" t="s">
        <v>52</v>
      </c>
      <c r="P1517" s="2" t="s">
        <v>27</v>
      </c>
      <c r="Q1517" s="2" t="s">
        <v>53</v>
      </c>
      <c r="R1517" s="2" t="s">
        <v>54</v>
      </c>
      <c r="S1517" s="2" t="s">
        <v>55</v>
      </c>
      <c r="T1517" s="2" t="s">
        <v>56</v>
      </c>
    </row>
    <row r="1518" spans="1:30" hidden="1" outlineLevel="1" collapsed="1" x14ac:dyDescent="0.2">
      <c r="A1518" t="s">
        <v>41</v>
      </c>
      <c r="B1518" s="4" t="s">
        <v>30</v>
      </c>
      <c r="C1518" s="4" t="s">
        <v>3442</v>
      </c>
      <c r="D1518" s="4" t="s">
        <v>41</v>
      </c>
      <c r="E1518" s="4">
        <v>5.3656700000000002E-2</v>
      </c>
      <c r="F1518" s="4">
        <v>3.95853E-3</v>
      </c>
      <c r="G1518" s="4">
        <v>1</v>
      </c>
      <c r="H1518" s="4">
        <v>2</v>
      </c>
      <c r="I1518" s="4">
        <v>1</v>
      </c>
      <c r="J1518" s="4">
        <v>1</v>
      </c>
      <c r="K1518" s="4" t="s">
        <v>3434</v>
      </c>
      <c r="L1518" s="4" t="s">
        <v>3443</v>
      </c>
      <c r="M1518" s="4" t="s">
        <v>41</v>
      </c>
      <c r="N1518" s="4">
        <v>0</v>
      </c>
      <c r="O1518" s="4">
        <v>1742.9224300000001</v>
      </c>
      <c r="P1518" s="4" t="s">
        <v>30</v>
      </c>
      <c r="Q1518" s="4" t="s">
        <v>30</v>
      </c>
      <c r="R1518" s="4">
        <v>3.026E-3</v>
      </c>
      <c r="S1518" s="4">
        <v>3.6299999999999999E-2</v>
      </c>
      <c r="T1518" s="4">
        <v>2.23</v>
      </c>
    </row>
    <row r="1519" spans="1:30" hidden="1" outlineLevel="1" collapsed="1" x14ac:dyDescent="0.2">
      <c r="A1519" t="s">
        <v>41</v>
      </c>
      <c r="B1519" s="4" t="s">
        <v>30</v>
      </c>
      <c r="C1519" s="4" t="s">
        <v>3444</v>
      </c>
      <c r="D1519" s="4" t="s">
        <v>41</v>
      </c>
      <c r="E1519" s="4">
        <v>2.4118500000000001E-3</v>
      </c>
      <c r="F1519" s="4">
        <v>9.4156000000000003E-4</v>
      </c>
      <c r="G1519" s="4">
        <v>1</v>
      </c>
      <c r="H1519" s="4">
        <v>1</v>
      </c>
      <c r="I1519" s="4">
        <v>1</v>
      </c>
      <c r="J1519" s="4">
        <v>1</v>
      </c>
      <c r="K1519" s="4" t="s">
        <v>3434</v>
      </c>
      <c r="L1519" s="4" t="s">
        <v>3445</v>
      </c>
      <c r="M1519" s="4" t="s">
        <v>41</v>
      </c>
      <c r="N1519" s="4">
        <v>1</v>
      </c>
      <c r="O1519" s="4">
        <v>1504.72379</v>
      </c>
      <c r="P1519" s="4" t="s">
        <v>30</v>
      </c>
      <c r="Q1519" s="4" t="s">
        <v>30</v>
      </c>
      <c r="R1519" s="4">
        <v>7.6860000000000003E-4</v>
      </c>
      <c r="S1519" s="4">
        <v>1.243E-3</v>
      </c>
      <c r="T1519" s="4">
        <v>2.08</v>
      </c>
    </row>
    <row r="1520" spans="1:30" hidden="1" outlineLevel="1" collapsed="1" x14ac:dyDescent="0.2">
      <c r="A1520" t="s">
        <v>41</v>
      </c>
      <c r="B1520" s="4" t="s">
        <v>30</v>
      </c>
      <c r="C1520" s="4" t="s">
        <v>3446</v>
      </c>
      <c r="D1520" s="4" t="s">
        <v>41</v>
      </c>
      <c r="E1520" s="4">
        <v>9.3831899999999996E-2</v>
      </c>
      <c r="F1520" s="4">
        <v>8.4442000000000007E-3</v>
      </c>
      <c r="G1520" s="4">
        <v>1</v>
      </c>
      <c r="H1520" s="4">
        <v>1</v>
      </c>
      <c r="I1520" s="4">
        <v>1</v>
      </c>
      <c r="J1520" s="4">
        <v>1</v>
      </c>
      <c r="K1520" s="4" t="s">
        <v>3434</v>
      </c>
      <c r="L1520" s="4" t="s">
        <v>3447</v>
      </c>
      <c r="M1520" s="4" t="s">
        <v>41</v>
      </c>
      <c r="N1520" s="4">
        <v>1</v>
      </c>
      <c r="O1520" s="4">
        <v>1967.1059299999999</v>
      </c>
      <c r="P1520" s="4" t="s">
        <v>30</v>
      </c>
      <c r="Q1520" s="4" t="s">
        <v>30</v>
      </c>
      <c r="R1520" s="4">
        <v>6.1000000000000004E-3</v>
      </c>
      <c r="S1520" s="4">
        <v>6.7129999999999995E-2</v>
      </c>
      <c r="T1520" s="4">
        <v>1.06</v>
      </c>
    </row>
    <row r="1521" spans="1:30" hidden="1" outlineLevel="1" collapsed="1" x14ac:dyDescent="0.2">
      <c r="A1521" t="s">
        <v>41</v>
      </c>
      <c r="B1521" s="4" t="s">
        <v>30</v>
      </c>
      <c r="C1521" s="4" t="s">
        <v>3448</v>
      </c>
      <c r="D1521" s="4" t="s">
        <v>41</v>
      </c>
      <c r="E1521" s="4">
        <v>2.0058200000000002E-2</v>
      </c>
      <c r="F1521" s="4">
        <v>9.4156000000000003E-4</v>
      </c>
      <c r="G1521" s="4">
        <v>1</v>
      </c>
      <c r="H1521" s="4">
        <v>1</v>
      </c>
      <c r="I1521" s="4">
        <v>1</v>
      </c>
      <c r="J1521" s="4">
        <v>1</v>
      </c>
      <c r="K1521" s="4" t="s">
        <v>3434</v>
      </c>
      <c r="L1521" s="4" t="s">
        <v>3449</v>
      </c>
      <c r="M1521" s="4" t="s">
        <v>41</v>
      </c>
      <c r="N1521" s="4">
        <v>0</v>
      </c>
      <c r="O1521" s="4">
        <v>1784.8925899999999</v>
      </c>
      <c r="P1521" s="4" t="s">
        <v>30</v>
      </c>
      <c r="Q1521" s="4" t="s">
        <v>30</v>
      </c>
      <c r="R1521" s="4">
        <v>7.6860000000000003E-4</v>
      </c>
      <c r="S1521" s="4">
        <v>1.2449999999999999E-2</v>
      </c>
      <c r="T1521" s="4">
        <v>2.17</v>
      </c>
    </row>
    <row r="1522" spans="1:30" x14ac:dyDescent="0.2">
      <c r="A1522" s="3" t="s">
        <v>30</v>
      </c>
      <c r="B1522" s="3" t="s">
        <v>31</v>
      </c>
      <c r="C1522" s="3" t="s">
        <v>3450</v>
      </c>
      <c r="D1522" s="3" t="s">
        <v>3451</v>
      </c>
      <c r="E1522" s="3">
        <v>0</v>
      </c>
      <c r="F1522" s="3">
        <v>7.3230000000000004</v>
      </c>
      <c r="G1522" s="3">
        <v>18</v>
      </c>
      <c r="H1522" s="3">
        <v>3</v>
      </c>
      <c r="I1522" s="3">
        <v>3</v>
      </c>
      <c r="J1522" s="3">
        <v>3</v>
      </c>
      <c r="K1522" s="3">
        <v>3</v>
      </c>
      <c r="L1522" s="3">
        <v>236</v>
      </c>
      <c r="M1522" s="3">
        <v>27</v>
      </c>
      <c r="N1522" s="3">
        <v>10.45</v>
      </c>
      <c r="O1522" s="3">
        <v>6.04</v>
      </c>
      <c r="P1522" s="3">
        <v>3</v>
      </c>
      <c r="Q1522" s="3" t="s">
        <v>2118</v>
      </c>
      <c r="R1522" s="3" t="s">
        <v>1160</v>
      </c>
      <c r="S1522" s="3" t="s">
        <v>36</v>
      </c>
      <c r="T1522" s="3" t="s">
        <v>3452</v>
      </c>
      <c r="U1522" s="3" t="s">
        <v>3453</v>
      </c>
      <c r="V1522" s="3" t="s">
        <v>3454</v>
      </c>
      <c r="W1522" s="3" t="s">
        <v>3455</v>
      </c>
      <c r="X1522" s="3" t="s">
        <v>3456</v>
      </c>
      <c r="Y1522" s="3" t="s">
        <v>3457</v>
      </c>
      <c r="Z1522" s="3" t="s">
        <v>41</v>
      </c>
      <c r="AA1522" s="3">
        <v>11</v>
      </c>
      <c r="AB1522" s="3" t="s">
        <v>30</v>
      </c>
      <c r="AC1522" s="3">
        <v>1</v>
      </c>
      <c r="AD1522" s="3" t="s">
        <v>41</v>
      </c>
    </row>
    <row r="1523" spans="1:30" hidden="1" outlineLevel="1" collapsed="1" x14ac:dyDescent="0.2">
      <c r="A1523" t="s">
        <v>41</v>
      </c>
      <c r="B1523" s="2" t="s">
        <v>43</v>
      </c>
      <c r="C1523" s="2" t="s">
        <v>44</v>
      </c>
      <c r="D1523" s="2" t="s">
        <v>29</v>
      </c>
      <c r="E1523" s="2" t="s">
        <v>45</v>
      </c>
      <c r="F1523" s="2" t="s">
        <v>46</v>
      </c>
      <c r="G1523" s="2" t="s">
        <v>28</v>
      </c>
      <c r="H1523" s="2" t="s">
        <v>47</v>
      </c>
      <c r="I1523" s="2" t="s">
        <v>8</v>
      </c>
      <c r="J1523" s="2" t="s">
        <v>9</v>
      </c>
      <c r="K1523" s="2" t="s">
        <v>48</v>
      </c>
      <c r="L1523" s="2" t="s">
        <v>49</v>
      </c>
      <c r="M1523" s="2" t="s">
        <v>50</v>
      </c>
      <c r="N1523" s="2" t="s">
        <v>51</v>
      </c>
      <c r="O1523" s="2" t="s">
        <v>52</v>
      </c>
      <c r="P1523" s="2" t="s">
        <v>27</v>
      </c>
      <c r="Q1523" s="2" t="s">
        <v>53</v>
      </c>
      <c r="R1523" s="2" t="s">
        <v>54</v>
      </c>
      <c r="S1523" s="2" t="s">
        <v>55</v>
      </c>
      <c r="T1523" s="2" t="s">
        <v>56</v>
      </c>
    </row>
    <row r="1524" spans="1:30" hidden="1" outlineLevel="1" collapsed="1" x14ac:dyDescent="0.2">
      <c r="A1524" t="s">
        <v>41</v>
      </c>
      <c r="B1524" s="4" t="s">
        <v>30</v>
      </c>
      <c r="C1524" s="4" t="s">
        <v>3458</v>
      </c>
      <c r="D1524" s="4" t="s">
        <v>41</v>
      </c>
      <c r="E1524" s="4">
        <v>2.31489E-2</v>
      </c>
      <c r="F1524" s="4">
        <v>9.4156000000000003E-4</v>
      </c>
      <c r="G1524" s="4">
        <v>1</v>
      </c>
      <c r="H1524" s="4">
        <v>1</v>
      </c>
      <c r="I1524" s="4">
        <v>1</v>
      </c>
      <c r="J1524" s="4">
        <v>1</v>
      </c>
      <c r="K1524" s="4" t="s">
        <v>3450</v>
      </c>
      <c r="L1524" s="4" t="s">
        <v>3459</v>
      </c>
      <c r="M1524" s="4" t="s">
        <v>41</v>
      </c>
      <c r="N1524" s="4">
        <v>1</v>
      </c>
      <c r="O1524" s="4">
        <v>2187.0604400000002</v>
      </c>
      <c r="P1524" s="4" t="s">
        <v>30</v>
      </c>
      <c r="Q1524" s="4" t="s">
        <v>30</v>
      </c>
      <c r="R1524" s="4">
        <v>7.6860000000000003E-4</v>
      </c>
      <c r="S1524" s="4">
        <v>1.456E-2</v>
      </c>
      <c r="T1524" s="4">
        <v>2.61</v>
      </c>
    </row>
    <row r="1525" spans="1:30" hidden="1" outlineLevel="1" collapsed="1" x14ac:dyDescent="0.2">
      <c r="A1525" t="s">
        <v>41</v>
      </c>
      <c r="B1525" s="4" t="s">
        <v>30</v>
      </c>
      <c r="C1525" s="4" t="s">
        <v>3460</v>
      </c>
      <c r="D1525" s="4" t="s">
        <v>41</v>
      </c>
      <c r="E1525" s="4">
        <v>2.9030499999999999E-3</v>
      </c>
      <c r="F1525" s="4">
        <v>9.4156000000000003E-4</v>
      </c>
      <c r="G1525" s="4">
        <v>1</v>
      </c>
      <c r="H1525" s="4">
        <v>1</v>
      </c>
      <c r="I1525" s="4">
        <v>1</v>
      </c>
      <c r="J1525" s="4">
        <v>1</v>
      </c>
      <c r="K1525" s="4" t="s">
        <v>3450</v>
      </c>
      <c r="L1525" s="4" t="s">
        <v>3461</v>
      </c>
      <c r="M1525" s="4" t="s">
        <v>41</v>
      </c>
      <c r="N1525" s="4">
        <v>1</v>
      </c>
      <c r="O1525" s="4">
        <v>1378.6783600000001</v>
      </c>
      <c r="P1525" s="4" t="s">
        <v>30</v>
      </c>
      <c r="Q1525" s="4" t="s">
        <v>30</v>
      </c>
      <c r="R1525" s="4">
        <v>7.6860000000000003E-4</v>
      </c>
      <c r="S1525" s="4">
        <v>1.531E-3</v>
      </c>
      <c r="T1525" s="4">
        <v>3.42</v>
      </c>
    </row>
    <row r="1526" spans="1:30" hidden="1" outlineLevel="1" collapsed="1" x14ac:dyDescent="0.2">
      <c r="A1526" t="s">
        <v>41</v>
      </c>
      <c r="B1526" s="4" t="s">
        <v>30</v>
      </c>
      <c r="C1526" s="4" t="s">
        <v>3462</v>
      </c>
      <c r="D1526" s="4" t="s">
        <v>41</v>
      </c>
      <c r="E1526" s="4">
        <v>3.9537299999999999E-3</v>
      </c>
      <c r="F1526" s="4">
        <v>9.4156000000000003E-4</v>
      </c>
      <c r="G1526" s="4">
        <v>1</v>
      </c>
      <c r="H1526" s="4">
        <v>1</v>
      </c>
      <c r="I1526" s="4">
        <v>1</v>
      </c>
      <c r="J1526" s="4">
        <v>1</v>
      </c>
      <c r="K1526" s="4" t="s">
        <v>3450</v>
      </c>
      <c r="L1526" s="4" t="s">
        <v>3463</v>
      </c>
      <c r="M1526" s="4" t="s">
        <v>41</v>
      </c>
      <c r="N1526" s="4">
        <v>0</v>
      </c>
      <c r="O1526" s="4">
        <v>1161.5170900000001</v>
      </c>
      <c r="P1526" s="4" t="s">
        <v>30</v>
      </c>
      <c r="Q1526" s="4" t="s">
        <v>30</v>
      </c>
      <c r="R1526" s="4">
        <v>7.6860000000000003E-4</v>
      </c>
      <c r="S1526" s="4">
        <v>2.1299999999999999E-3</v>
      </c>
      <c r="T1526" s="4">
        <v>1.58</v>
      </c>
    </row>
    <row r="1527" spans="1:30" x14ac:dyDescent="0.2">
      <c r="A1527" s="3" t="s">
        <v>30</v>
      </c>
      <c r="B1527" s="3" t="s">
        <v>31</v>
      </c>
      <c r="C1527" s="3" t="s">
        <v>3464</v>
      </c>
      <c r="D1527" s="3" t="s">
        <v>3465</v>
      </c>
      <c r="E1527" s="3">
        <v>0</v>
      </c>
      <c r="F1527" s="3">
        <v>7.32</v>
      </c>
      <c r="G1527" s="3">
        <v>3</v>
      </c>
      <c r="H1527" s="3">
        <v>4</v>
      </c>
      <c r="I1527" s="3">
        <v>4</v>
      </c>
      <c r="J1527" s="3">
        <v>5</v>
      </c>
      <c r="K1527" s="3">
        <v>3</v>
      </c>
      <c r="L1527" s="3">
        <v>1733</v>
      </c>
      <c r="M1527" s="3">
        <v>191.5</v>
      </c>
      <c r="N1527" s="3">
        <v>5.63</v>
      </c>
      <c r="O1527" s="3">
        <v>4.49</v>
      </c>
      <c r="P1527" s="3">
        <v>4</v>
      </c>
      <c r="Q1527" s="3" t="s">
        <v>3466</v>
      </c>
      <c r="R1527" s="3" t="s">
        <v>1739</v>
      </c>
      <c r="S1527" s="3" t="s">
        <v>1062</v>
      </c>
      <c r="T1527" s="3" t="s">
        <v>3467</v>
      </c>
      <c r="U1527" s="3" t="s">
        <v>3468</v>
      </c>
      <c r="V1527" s="3" t="s">
        <v>3464</v>
      </c>
      <c r="W1527" s="3" t="s">
        <v>3469</v>
      </c>
      <c r="X1527" s="3" t="s">
        <v>3470</v>
      </c>
      <c r="Y1527" s="3" t="s">
        <v>3078</v>
      </c>
      <c r="Z1527" s="3" t="s">
        <v>1745</v>
      </c>
      <c r="AA1527" s="3">
        <v>16</v>
      </c>
      <c r="AB1527" s="3" t="s">
        <v>30</v>
      </c>
      <c r="AC1527" s="3">
        <v>1</v>
      </c>
      <c r="AD1527" s="3" t="s">
        <v>41</v>
      </c>
    </row>
    <row r="1528" spans="1:30" hidden="1" outlineLevel="1" collapsed="1" x14ac:dyDescent="0.2">
      <c r="A1528" t="s">
        <v>41</v>
      </c>
      <c r="B1528" s="2" t="s">
        <v>43</v>
      </c>
      <c r="C1528" s="2" t="s">
        <v>44</v>
      </c>
      <c r="D1528" s="2" t="s">
        <v>29</v>
      </c>
      <c r="E1528" s="2" t="s">
        <v>45</v>
      </c>
      <c r="F1528" s="2" t="s">
        <v>46</v>
      </c>
      <c r="G1528" s="2" t="s">
        <v>28</v>
      </c>
      <c r="H1528" s="2" t="s">
        <v>47</v>
      </c>
      <c r="I1528" s="2" t="s">
        <v>8</v>
      </c>
      <c r="J1528" s="2" t="s">
        <v>9</v>
      </c>
      <c r="K1528" s="2" t="s">
        <v>48</v>
      </c>
      <c r="L1528" s="2" t="s">
        <v>49</v>
      </c>
      <c r="M1528" s="2" t="s">
        <v>50</v>
      </c>
      <c r="N1528" s="2" t="s">
        <v>51</v>
      </c>
      <c r="O1528" s="2" t="s">
        <v>52</v>
      </c>
      <c r="P1528" s="2" t="s">
        <v>27</v>
      </c>
      <c r="Q1528" s="2" t="s">
        <v>53</v>
      </c>
      <c r="R1528" s="2" t="s">
        <v>54</v>
      </c>
      <c r="S1528" s="2" t="s">
        <v>55</v>
      </c>
      <c r="T1528" s="2" t="s">
        <v>56</v>
      </c>
    </row>
    <row r="1529" spans="1:30" hidden="1" outlineLevel="1" collapsed="1" x14ac:dyDescent="0.2">
      <c r="A1529" t="s">
        <v>41</v>
      </c>
      <c r="B1529" s="4" t="s">
        <v>30</v>
      </c>
      <c r="C1529" s="4" t="s">
        <v>1748</v>
      </c>
      <c r="D1529" s="4" t="s">
        <v>41</v>
      </c>
      <c r="E1529" s="4">
        <v>3.2400800000000002E-3</v>
      </c>
      <c r="F1529" s="4">
        <v>9.4156000000000003E-4</v>
      </c>
      <c r="G1529" s="4">
        <v>2</v>
      </c>
      <c r="H1529" s="4">
        <v>2</v>
      </c>
      <c r="I1529" s="4">
        <v>1</v>
      </c>
      <c r="J1529" s="4">
        <v>1</v>
      </c>
      <c r="K1529" s="4" t="s">
        <v>1749</v>
      </c>
      <c r="L1529" s="4" t="s">
        <v>1750</v>
      </c>
      <c r="M1529" s="4" t="s">
        <v>41</v>
      </c>
      <c r="N1529" s="4">
        <v>0</v>
      </c>
      <c r="O1529" s="4">
        <v>945.52513999999996</v>
      </c>
      <c r="P1529" s="4" t="s">
        <v>30</v>
      </c>
      <c r="Q1529" s="4" t="s">
        <v>30</v>
      </c>
      <c r="R1529" s="4">
        <v>7.6860000000000003E-4</v>
      </c>
      <c r="S1529" s="4">
        <v>1.7129999999999999E-3</v>
      </c>
      <c r="T1529" s="4">
        <v>1.45</v>
      </c>
    </row>
    <row r="1530" spans="1:30" hidden="1" outlineLevel="1" collapsed="1" x14ac:dyDescent="0.2">
      <c r="A1530" t="s">
        <v>41</v>
      </c>
      <c r="B1530" s="4" t="s">
        <v>30</v>
      </c>
      <c r="C1530" s="4" t="s">
        <v>3471</v>
      </c>
      <c r="D1530" s="4" t="s">
        <v>41</v>
      </c>
      <c r="E1530" s="4">
        <v>2.5816200000000001E-2</v>
      </c>
      <c r="F1530" s="4">
        <v>1.57544E-3</v>
      </c>
      <c r="G1530" s="4">
        <v>1</v>
      </c>
      <c r="H1530" s="4">
        <v>1</v>
      </c>
      <c r="I1530" s="4">
        <v>1</v>
      </c>
      <c r="J1530" s="4">
        <v>2</v>
      </c>
      <c r="K1530" s="4" t="s">
        <v>3464</v>
      </c>
      <c r="L1530" s="4" t="s">
        <v>3472</v>
      </c>
      <c r="M1530" s="4" t="s">
        <v>41</v>
      </c>
      <c r="N1530" s="4">
        <v>0</v>
      </c>
      <c r="O1530" s="4">
        <v>1104.5782999999999</v>
      </c>
      <c r="P1530" s="4" t="s">
        <v>30</v>
      </c>
      <c r="Q1530" s="4" t="s">
        <v>30</v>
      </c>
      <c r="R1530" s="4">
        <v>1.245E-3</v>
      </c>
      <c r="S1530" s="4">
        <v>1.643E-2</v>
      </c>
      <c r="T1530" s="4">
        <v>1.76</v>
      </c>
    </row>
    <row r="1531" spans="1:30" hidden="1" outlineLevel="1" collapsed="1" x14ac:dyDescent="0.2">
      <c r="A1531" t="s">
        <v>41</v>
      </c>
      <c r="B1531" s="4" t="s">
        <v>30</v>
      </c>
      <c r="C1531" s="4" t="s">
        <v>3473</v>
      </c>
      <c r="D1531" s="4" t="s">
        <v>41</v>
      </c>
      <c r="E1531" s="4">
        <v>5.5118500000000001E-2</v>
      </c>
      <c r="F1531" s="4">
        <v>3.95853E-3</v>
      </c>
      <c r="G1531" s="4">
        <v>1</v>
      </c>
      <c r="H1531" s="4">
        <v>1</v>
      </c>
      <c r="I1531" s="4">
        <v>1</v>
      </c>
      <c r="J1531" s="4">
        <v>1</v>
      </c>
      <c r="K1531" s="4" t="s">
        <v>3464</v>
      </c>
      <c r="L1531" s="4" t="s">
        <v>3474</v>
      </c>
      <c r="M1531" s="4" t="s">
        <v>41</v>
      </c>
      <c r="N1531" s="4">
        <v>0</v>
      </c>
      <c r="O1531" s="4">
        <v>2155.0665899999999</v>
      </c>
      <c r="P1531" s="4" t="s">
        <v>30</v>
      </c>
      <c r="Q1531" s="4" t="s">
        <v>30</v>
      </c>
      <c r="R1531" s="4">
        <v>3.026E-3</v>
      </c>
      <c r="S1531" s="4">
        <v>3.737E-2</v>
      </c>
      <c r="T1531" s="4">
        <v>2.73</v>
      </c>
    </row>
    <row r="1532" spans="1:30" hidden="1" outlineLevel="1" collapsed="1" x14ac:dyDescent="0.2">
      <c r="A1532" t="s">
        <v>41</v>
      </c>
      <c r="B1532" s="4" t="s">
        <v>30</v>
      </c>
      <c r="C1532" s="4" t="s">
        <v>3475</v>
      </c>
      <c r="D1532" s="4" t="s">
        <v>41</v>
      </c>
      <c r="E1532" s="4">
        <v>6.6044400000000003E-2</v>
      </c>
      <c r="F1532" s="4">
        <v>3.95853E-3</v>
      </c>
      <c r="G1532" s="4">
        <v>1</v>
      </c>
      <c r="H1532" s="4">
        <v>1</v>
      </c>
      <c r="I1532" s="4">
        <v>1</v>
      </c>
      <c r="J1532" s="4">
        <v>1</v>
      </c>
      <c r="K1532" s="4" t="s">
        <v>3464</v>
      </c>
      <c r="L1532" s="4" t="s">
        <v>3476</v>
      </c>
      <c r="M1532" s="4" t="s">
        <v>41</v>
      </c>
      <c r="N1532" s="4">
        <v>0</v>
      </c>
      <c r="O1532" s="4">
        <v>1496.8179700000001</v>
      </c>
      <c r="P1532" s="4" t="s">
        <v>30</v>
      </c>
      <c r="Q1532" s="4" t="s">
        <v>30</v>
      </c>
      <c r="R1532" s="4">
        <v>3.026E-3</v>
      </c>
      <c r="S1532" s="4">
        <v>4.5490000000000003E-2</v>
      </c>
      <c r="T1532" s="4">
        <v>1.63</v>
      </c>
    </row>
    <row r="1533" spans="1:30" x14ac:dyDescent="0.2">
      <c r="A1533" s="3" t="s">
        <v>30</v>
      </c>
      <c r="B1533" s="3" t="s">
        <v>31</v>
      </c>
      <c r="C1533" s="3" t="s">
        <v>3477</v>
      </c>
      <c r="D1533" s="3" t="s">
        <v>3478</v>
      </c>
      <c r="E1533" s="3">
        <v>0</v>
      </c>
      <c r="F1533" s="3">
        <v>7.3049999999999997</v>
      </c>
      <c r="G1533" s="3">
        <v>20</v>
      </c>
      <c r="H1533" s="3">
        <v>3</v>
      </c>
      <c r="I1533" s="3">
        <v>3</v>
      </c>
      <c r="J1533" s="3">
        <v>4</v>
      </c>
      <c r="K1533" s="3">
        <v>3</v>
      </c>
      <c r="L1533" s="3">
        <v>174</v>
      </c>
      <c r="M1533" s="3">
        <v>19.7</v>
      </c>
      <c r="N1533" s="3">
        <v>9.92</v>
      </c>
      <c r="O1533" s="3">
        <v>4.3600000000000003</v>
      </c>
      <c r="P1533" s="3">
        <v>3</v>
      </c>
      <c r="Q1533" s="3" t="s">
        <v>2812</v>
      </c>
      <c r="R1533" s="3" t="s">
        <v>2538</v>
      </c>
      <c r="S1533" s="3" t="s">
        <v>1062</v>
      </c>
      <c r="T1533" s="3" t="s">
        <v>3479</v>
      </c>
      <c r="U1533" s="3" t="s">
        <v>3480</v>
      </c>
      <c r="V1533" s="3" t="s">
        <v>3477</v>
      </c>
      <c r="W1533" s="3" t="s">
        <v>3481</v>
      </c>
      <c r="X1533" s="3" t="s">
        <v>3482</v>
      </c>
      <c r="Y1533" s="3" t="s">
        <v>1599</v>
      </c>
      <c r="Z1533" s="3" t="s">
        <v>41</v>
      </c>
      <c r="AA1533" s="3">
        <v>6</v>
      </c>
      <c r="AB1533" s="3" t="s">
        <v>30</v>
      </c>
      <c r="AC1533" s="3">
        <v>1</v>
      </c>
      <c r="AD1533" s="3" t="s">
        <v>41</v>
      </c>
    </row>
    <row r="1534" spans="1:30" hidden="1" outlineLevel="1" collapsed="1" x14ac:dyDescent="0.2">
      <c r="A1534" t="s">
        <v>41</v>
      </c>
      <c r="B1534" s="2" t="s">
        <v>43</v>
      </c>
      <c r="C1534" s="2" t="s">
        <v>44</v>
      </c>
      <c r="D1534" s="2" t="s">
        <v>29</v>
      </c>
      <c r="E1534" s="2" t="s">
        <v>45</v>
      </c>
      <c r="F1534" s="2" t="s">
        <v>46</v>
      </c>
      <c r="G1534" s="2" t="s">
        <v>28</v>
      </c>
      <c r="H1534" s="2" t="s">
        <v>47</v>
      </c>
      <c r="I1534" s="2" t="s">
        <v>8</v>
      </c>
      <c r="J1534" s="2" t="s">
        <v>9</v>
      </c>
      <c r="K1534" s="2" t="s">
        <v>48</v>
      </c>
      <c r="L1534" s="2" t="s">
        <v>49</v>
      </c>
      <c r="M1534" s="2" t="s">
        <v>50</v>
      </c>
      <c r="N1534" s="2" t="s">
        <v>51</v>
      </c>
      <c r="O1534" s="2" t="s">
        <v>52</v>
      </c>
      <c r="P1534" s="2" t="s">
        <v>27</v>
      </c>
      <c r="Q1534" s="2" t="s">
        <v>53</v>
      </c>
      <c r="R1534" s="2" t="s">
        <v>54</v>
      </c>
      <c r="S1534" s="2" t="s">
        <v>55</v>
      </c>
      <c r="T1534" s="2" t="s">
        <v>56</v>
      </c>
    </row>
    <row r="1535" spans="1:30" hidden="1" outlineLevel="1" collapsed="1" x14ac:dyDescent="0.2">
      <c r="A1535" t="s">
        <v>41</v>
      </c>
      <c r="B1535" s="4" t="s">
        <v>30</v>
      </c>
      <c r="C1535" s="4" t="s">
        <v>3483</v>
      </c>
      <c r="D1535" s="4" t="s">
        <v>41</v>
      </c>
      <c r="E1535" s="4">
        <v>2.61704E-2</v>
      </c>
      <c r="F1535" s="4">
        <v>1.57544E-3</v>
      </c>
      <c r="G1535" s="4">
        <v>1</v>
      </c>
      <c r="H1535" s="4">
        <v>2</v>
      </c>
      <c r="I1535" s="4">
        <v>1</v>
      </c>
      <c r="J1535" s="4">
        <v>1</v>
      </c>
      <c r="K1535" s="4" t="s">
        <v>3477</v>
      </c>
      <c r="L1535" s="4" t="s">
        <v>3484</v>
      </c>
      <c r="M1535" s="4" t="s">
        <v>41</v>
      </c>
      <c r="N1535" s="4">
        <v>0</v>
      </c>
      <c r="O1535" s="4">
        <v>859.45196999999996</v>
      </c>
      <c r="P1535" s="4" t="s">
        <v>30</v>
      </c>
      <c r="Q1535" s="4" t="s">
        <v>30</v>
      </c>
      <c r="R1535" s="4">
        <v>1.245E-3</v>
      </c>
      <c r="S1535" s="4">
        <v>1.669E-2</v>
      </c>
      <c r="T1535" s="4">
        <v>1.1200000000000001</v>
      </c>
    </row>
    <row r="1536" spans="1:30" hidden="1" outlineLevel="1" collapsed="1" x14ac:dyDescent="0.2">
      <c r="A1536" t="s">
        <v>41</v>
      </c>
      <c r="B1536" s="4" t="s">
        <v>30</v>
      </c>
      <c r="C1536" s="4" t="s">
        <v>3485</v>
      </c>
      <c r="D1536" s="4" t="s">
        <v>41</v>
      </c>
      <c r="E1536" s="4">
        <v>4.0417700000000001E-2</v>
      </c>
      <c r="F1536" s="4">
        <v>1.57544E-3</v>
      </c>
      <c r="G1536" s="4">
        <v>1</v>
      </c>
      <c r="H1536" s="4">
        <v>2</v>
      </c>
      <c r="I1536" s="4">
        <v>1</v>
      </c>
      <c r="J1536" s="4">
        <v>1</v>
      </c>
      <c r="K1536" s="4" t="s">
        <v>3477</v>
      </c>
      <c r="L1536" s="4" t="s">
        <v>3486</v>
      </c>
      <c r="M1536" s="4" t="s">
        <v>41</v>
      </c>
      <c r="N1536" s="4">
        <v>1</v>
      </c>
      <c r="O1536" s="4">
        <v>1799.98615</v>
      </c>
      <c r="P1536" s="4" t="s">
        <v>30</v>
      </c>
      <c r="Q1536" s="4" t="s">
        <v>30</v>
      </c>
      <c r="R1536" s="4">
        <v>1.245E-3</v>
      </c>
      <c r="S1536" s="4">
        <v>2.6710000000000001E-2</v>
      </c>
      <c r="T1536" s="4">
        <v>2.5299999999999998</v>
      </c>
    </row>
    <row r="1537" spans="1:30" hidden="1" outlineLevel="1" collapsed="1" x14ac:dyDescent="0.2">
      <c r="A1537" t="s">
        <v>41</v>
      </c>
      <c r="B1537" s="4" t="s">
        <v>30</v>
      </c>
      <c r="C1537" s="4" t="s">
        <v>3487</v>
      </c>
      <c r="D1537" s="4" t="s">
        <v>41</v>
      </c>
      <c r="E1537" s="4">
        <v>4.20566E-3</v>
      </c>
      <c r="F1537" s="4">
        <v>9.4156000000000003E-4</v>
      </c>
      <c r="G1537" s="4">
        <v>1</v>
      </c>
      <c r="H1537" s="4">
        <v>2</v>
      </c>
      <c r="I1537" s="4">
        <v>1</v>
      </c>
      <c r="J1537" s="4">
        <v>2</v>
      </c>
      <c r="K1537" s="4" t="s">
        <v>3477</v>
      </c>
      <c r="L1537" s="4" t="s">
        <v>3488</v>
      </c>
      <c r="M1537" s="4" t="s">
        <v>41</v>
      </c>
      <c r="N1537" s="4">
        <v>1</v>
      </c>
      <c r="O1537" s="4">
        <v>1194.6000899999999</v>
      </c>
      <c r="P1537" s="4" t="s">
        <v>30</v>
      </c>
      <c r="Q1537" s="4" t="s">
        <v>30</v>
      </c>
      <c r="R1537" s="4">
        <v>7.6860000000000003E-4</v>
      </c>
      <c r="S1537" s="4">
        <v>2.284E-3</v>
      </c>
      <c r="T1537" s="4">
        <v>1.83</v>
      </c>
    </row>
    <row r="1538" spans="1:30" x14ac:dyDescent="0.2">
      <c r="A1538" s="3" t="s">
        <v>30</v>
      </c>
      <c r="B1538" s="3" t="s">
        <v>31</v>
      </c>
      <c r="C1538" s="3" t="s">
        <v>3489</v>
      </c>
      <c r="D1538" s="3" t="s">
        <v>3490</v>
      </c>
      <c r="E1538" s="3">
        <v>0</v>
      </c>
      <c r="F1538" s="3">
        <v>7.2869999999999999</v>
      </c>
      <c r="G1538" s="3">
        <v>21</v>
      </c>
      <c r="H1538" s="3">
        <v>4</v>
      </c>
      <c r="I1538" s="3">
        <v>4</v>
      </c>
      <c r="J1538" s="3">
        <v>4</v>
      </c>
      <c r="K1538" s="3">
        <v>4</v>
      </c>
      <c r="L1538" s="3">
        <v>100</v>
      </c>
      <c r="M1538" s="3">
        <v>11.1</v>
      </c>
      <c r="N1538" s="3">
        <v>11.59</v>
      </c>
      <c r="O1538" s="3">
        <v>5.96</v>
      </c>
      <c r="P1538" s="3">
        <v>4</v>
      </c>
      <c r="Q1538" s="3" t="s">
        <v>1592</v>
      </c>
      <c r="R1538" s="3" t="s">
        <v>1593</v>
      </c>
      <c r="S1538" s="3" t="s">
        <v>1062</v>
      </c>
      <c r="T1538" s="3" t="s">
        <v>3491</v>
      </c>
      <c r="U1538" s="3" t="s">
        <v>3492</v>
      </c>
      <c r="V1538" s="3" t="s">
        <v>3489</v>
      </c>
      <c r="W1538" s="3" t="s">
        <v>3493</v>
      </c>
      <c r="X1538" s="3" t="s">
        <v>3494</v>
      </c>
      <c r="Y1538" s="3" t="s">
        <v>1599</v>
      </c>
      <c r="Z1538" s="3" t="s">
        <v>41</v>
      </c>
      <c r="AA1538" s="3">
        <v>6</v>
      </c>
      <c r="AB1538" s="3" t="s">
        <v>30</v>
      </c>
      <c r="AC1538" s="3">
        <v>1</v>
      </c>
      <c r="AD1538" s="3" t="s">
        <v>41</v>
      </c>
    </row>
    <row r="1539" spans="1:30" hidden="1" outlineLevel="1" collapsed="1" x14ac:dyDescent="0.2">
      <c r="A1539" t="s">
        <v>41</v>
      </c>
      <c r="B1539" s="2" t="s">
        <v>43</v>
      </c>
      <c r="C1539" s="2" t="s">
        <v>44</v>
      </c>
      <c r="D1539" s="2" t="s">
        <v>29</v>
      </c>
      <c r="E1539" s="2" t="s">
        <v>45</v>
      </c>
      <c r="F1539" s="2" t="s">
        <v>46</v>
      </c>
      <c r="G1539" s="2" t="s">
        <v>28</v>
      </c>
      <c r="H1539" s="2" t="s">
        <v>47</v>
      </c>
      <c r="I1539" s="2" t="s">
        <v>8</v>
      </c>
      <c r="J1539" s="2" t="s">
        <v>9</v>
      </c>
      <c r="K1539" s="2" t="s">
        <v>48</v>
      </c>
      <c r="L1539" s="2" t="s">
        <v>49</v>
      </c>
      <c r="M1539" s="2" t="s">
        <v>50</v>
      </c>
      <c r="N1539" s="2" t="s">
        <v>51</v>
      </c>
      <c r="O1539" s="2" t="s">
        <v>52</v>
      </c>
      <c r="P1539" s="2" t="s">
        <v>27</v>
      </c>
      <c r="Q1539" s="2" t="s">
        <v>53</v>
      </c>
      <c r="R1539" s="2" t="s">
        <v>54</v>
      </c>
      <c r="S1539" s="2" t="s">
        <v>55</v>
      </c>
      <c r="T1539" s="2" t="s">
        <v>56</v>
      </c>
    </row>
    <row r="1540" spans="1:30" hidden="1" outlineLevel="1" collapsed="1" x14ac:dyDescent="0.2">
      <c r="A1540" t="s">
        <v>41</v>
      </c>
      <c r="B1540" s="4" t="s">
        <v>30</v>
      </c>
      <c r="C1540" s="4" t="s">
        <v>3495</v>
      </c>
      <c r="D1540" s="4" t="s">
        <v>41</v>
      </c>
      <c r="E1540" s="4">
        <v>9.5697699999999997E-2</v>
      </c>
      <c r="F1540" s="4">
        <v>8.4442000000000007E-3</v>
      </c>
      <c r="G1540" s="4">
        <v>1</v>
      </c>
      <c r="H1540" s="4">
        <v>1</v>
      </c>
      <c r="I1540" s="4">
        <v>1</v>
      </c>
      <c r="J1540" s="4">
        <v>1</v>
      </c>
      <c r="K1540" s="4" t="s">
        <v>3489</v>
      </c>
      <c r="L1540" s="4" t="s">
        <v>3496</v>
      </c>
      <c r="M1540" s="4" t="s">
        <v>41</v>
      </c>
      <c r="N1540" s="4">
        <v>1</v>
      </c>
      <c r="O1540" s="4">
        <v>1100.6132399999999</v>
      </c>
      <c r="P1540" s="4" t="s">
        <v>30</v>
      </c>
      <c r="Q1540" s="4" t="s">
        <v>30</v>
      </c>
      <c r="R1540" s="4">
        <v>6.3559999999999997E-3</v>
      </c>
      <c r="S1540" s="4">
        <v>6.8760000000000002E-2</v>
      </c>
      <c r="T1540" s="4">
        <v>1.98</v>
      </c>
    </row>
    <row r="1541" spans="1:30" hidden="1" outlineLevel="1" collapsed="1" x14ac:dyDescent="0.2">
      <c r="A1541" t="s">
        <v>41</v>
      </c>
      <c r="B1541" s="4" t="s">
        <v>30</v>
      </c>
      <c r="C1541" s="4" t="s">
        <v>3497</v>
      </c>
      <c r="D1541" s="4" t="s">
        <v>41</v>
      </c>
      <c r="E1541" s="4">
        <v>2.9380799999999999E-2</v>
      </c>
      <c r="F1541" s="4">
        <v>1.57544E-3</v>
      </c>
      <c r="G1541" s="4">
        <v>1</v>
      </c>
      <c r="H1541" s="4">
        <v>2</v>
      </c>
      <c r="I1541" s="4">
        <v>1</v>
      </c>
      <c r="J1541" s="4">
        <v>1</v>
      </c>
      <c r="K1541" s="4" t="s">
        <v>3489</v>
      </c>
      <c r="L1541" s="4" t="s">
        <v>3498</v>
      </c>
      <c r="M1541" s="4" t="s">
        <v>41</v>
      </c>
      <c r="N1541" s="4">
        <v>0</v>
      </c>
      <c r="O1541" s="4">
        <v>886.53563999999994</v>
      </c>
      <c r="P1541" s="4" t="s">
        <v>30</v>
      </c>
      <c r="Q1541" s="4" t="s">
        <v>30</v>
      </c>
      <c r="R1541" s="4">
        <v>1.245E-3</v>
      </c>
      <c r="S1541" s="4">
        <v>1.8880000000000001E-2</v>
      </c>
      <c r="T1541" s="4">
        <v>1.58</v>
      </c>
    </row>
    <row r="1542" spans="1:30" hidden="1" outlineLevel="1" collapsed="1" x14ac:dyDescent="0.2">
      <c r="A1542" t="s">
        <v>41</v>
      </c>
      <c r="B1542" s="4" t="s">
        <v>30</v>
      </c>
      <c r="C1542" s="4" t="s">
        <v>3499</v>
      </c>
      <c r="D1542" s="4" t="s">
        <v>41</v>
      </c>
      <c r="E1542" s="4">
        <v>1.7258900000000001E-2</v>
      </c>
      <c r="F1542" s="4">
        <v>9.4156000000000003E-4</v>
      </c>
      <c r="G1542" s="4">
        <v>1</v>
      </c>
      <c r="H1542" s="4">
        <v>2</v>
      </c>
      <c r="I1542" s="4">
        <v>1</v>
      </c>
      <c r="J1542" s="4">
        <v>1</v>
      </c>
      <c r="K1542" s="4" t="s">
        <v>3489</v>
      </c>
      <c r="L1542" s="4" t="s">
        <v>3500</v>
      </c>
      <c r="M1542" s="4" t="s">
        <v>41</v>
      </c>
      <c r="N1542" s="4">
        <v>2</v>
      </c>
      <c r="O1542" s="4">
        <v>1199.74703</v>
      </c>
      <c r="P1542" s="4" t="s">
        <v>30</v>
      </c>
      <c r="Q1542" s="4" t="s">
        <v>30</v>
      </c>
      <c r="R1542" s="4">
        <v>7.6860000000000003E-4</v>
      </c>
      <c r="S1542" s="4">
        <v>1.059E-2</v>
      </c>
      <c r="T1542" s="4">
        <v>2.14</v>
      </c>
    </row>
    <row r="1543" spans="1:30" hidden="1" outlineLevel="1" collapsed="1" x14ac:dyDescent="0.2">
      <c r="A1543" t="s">
        <v>41</v>
      </c>
      <c r="B1543" s="4" t="s">
        <v>30</v>
      </c>
      <c r="C1543" s="4" t="s">
        <v>3501</v>
      </c>
      <c r="D1543" s="4" t="s">
        <v>41</v>
      </c>
      <c r="E1543" s="4">
        <v>6.6602099999999997E-3</v>
      </c>
      <c r="F1543" s="4">
        <v>9.4156000000000003E-4</v>
      </c>
      <c r="G1543" s="4">
        <v>1</v>
      </c>
      <c r="H1543" s="4">
        <v>1</v>
      </c>
      <c r="I1543" s="4">
        <v>1</v>
      </c>
      <c r="J1543" s="4">
        <v>1</v>
      </c>
      <c r="K1543" s="4" t="s">
        <v>3489</v>
      </c>
      <c r="L1543" s="4" t="s">
        <v>3502</v>
      </c>
      <c r="M1543" s="4" t="s">
        <v>41</v>
      </c>
      <c r="N1543" s="4">
        <v>0</v>
      </c>
      <c r="O1543" s="4">
        <v>972.51828</v>
      </c>
      <c r="P1543" s="4" t="s">
        <v>30</v>
      </c>
      <c r="Q1543" s="4" t="s">
        <v>30</v>
      </c>
      <c r="R1543" s="4">
        <v>7.6860000000000003E-4</v>
      </c>
      <c r="S1543" s="4">
        <v>3.7599999999999999E-3</v>
      </c>
      <c r="T1543" s="4">
        <v>1.84</v>
      </c>
    </row>
    <row r="1544" spans="1:30" x14ac:dyDescent="0.2">
      <c r="A1544" s="3" t="s">
        <v>30</v>
      </c>
      <c r="B1544" s="3" t="s">
        <v>31</v>
      </c>
      <c r="C1544" s="3" t="s">
        <v>3503</v>
      </c>
      <c r="D1544" s="3" t="s">
        <v>3504</v>
      </c>
      <c r="E1544" s="3">
        <v>0</v>
      </c>
      <c r="F1544" s="3">
        <v>7.2430000000000003</v>
      </c>
      <c r="G1544" s="3">
        <v>4</v>
      </c>
      <c r="H1544" s="3">
        <v>3</v>
      </c>
      <c r="I1544" s="3">
        <v>3</v>
      </c>
      <c r="J1544" s="3">
        <v>4</v>
      </c>
      <c r="K1544" s="3">
        <v>3</v>
      </c>
      <c r="L1544" s="3">
        <v>1703</v>
      </c>
      <c r="M1544" s="3">
        <v>193.9</v>
      </c>
      <c r="N1544" s="3">
        <v>7.01</v>
      </c>
      <c r="O1544" s="3">
        <v>6.76</v>
      </c>
      <c r="P1544" s="3">
        <v>3</v>
      </c>
      <c r="Q1544" s="3" t="s">
        <v>3505</v>
      </c>
      <c r="R1544" s="3" t="s">
        <v>35</v>
      </c>
      <c r="S1544" s="3" t="s">
        <v>1062</v>
      </c>
      <c r="T1544" s="3" t="s">
        <v>3506</v>
      </c>
      <c r="U1544" s="3" t="s">
        <v>3507</v>
      </c>
      <c r="V1544" s="3" t="s">
        <v>3503</v>
      </c>
      <c r="W1544" s="3" t="s">
        <v>3508</v>
      </c>
      <c r="X1544" s="3" t="s">
        <v>3509</v>
      </c>
      <c r="Y1544" s="3" t="s">
        <v>41</v>
      </c>
      <c r="Z1544" s="3" t="s">
        <v>41</v>
      </c>
      <c r="AA1544" s="3">
        <v>0</v>
      </c>
      <c r="AB1544" s="3" t="s">
        <v>30</v>
      </c>
      <c r="AC1544" s="3">
        <v>1</v>
      </c>
      <c r="AD1544" s="3" t="s">
        <v>41</v>
      </c>
    </row>
    <row r="1545" spans="1:30" hidden="1" outlineLevel="1" collapsed="1" x14ac:dyDescent="0.2">
      <c r="A1545" t="s">
        <v>41</v>
      </c>
      <c r="B1545" s="2" t="s">
        <v>43</v>
      </c>
      <c r="C1545" s="2" t="s">
        <v>44</v>
      </c>
      <c r="D1545" s="2" t="s">
        <v>29</v>
      </c>
      <c r="E1545" s="2" t="s">
        <v>45</v>
      </c>
      <c r="F1545" s="2" t="s">
        <v>46</v>
      </c>
      <c r="G1545" s="2" t="s">
        <v>28</v>
      </c>
      <c r="H1545" s="2" t="s">
        <v>47</v>
      </c>
      <c r="I1545" s="2" t="s">
        <v>8</v>
      </c>
      <c r="J1545" s="2" t="s">
        <v>9</v>
      </c>
      <c r="K1545" s="2" t="s">
        <v>48</v>
      </c>
      <c r="L1545" s="2" t="s">
        <v>49</v>
      </c>
      <c r="M1545" s="2" t="s">
        <v>50</v>
      </c>
      <c r="N1545" s="2" t="s">
        <v>51</v>
      </c>
      <c r="O1545" s="2" t="s">
        <v>52</v>
      </c>
      <c r="P1545" s="2" t="s">
        <v>27</v>
      </c>
      <c r="Q1545" s="2" t="s">
        <v>53</v>
      </c>
      <c r="R1545" s="2" t="s">
        <v>54</v>
      </c>
      <c r="S1545" s="2" t="s">
        <v>55</v>
      </c>
      <c r="T1545" s="2" t="s">
        <v>56</v>
      </c>
    </row>
    <row r="1546" spans="1:30" hidden="1" outlineLevel="1" collapsed="1" x14ac:dyDescent="0.2">
      <c r="A1546" t="s">
        <v>41</v>
      </c>
      <c r="B1546" s="4" t="s">
        <v>30</v>
      </c>
      <c r="C1546" s="4" t="s">
        <v>3510</v>
      </c>
      <c r="D1546" s="4" t="s">
        <v>41</v>
      </c>
      <c r="E1546" s="4">
        <v>9.4147800000000004E-4</v>
      </c>
      <c r="F1546" s="4">
        <v>9.4156000000000003E-4</v>
      </c>
      <c r="G1546" s="4">
        <v>1</v>
      </c>
      <c r="H1546" s="4">
        <v>1</v>
      </c>
      <c r="I1546" s="4">
        <v>1</v>
      </c>
      <c r="J1546" s="4">
        <v>2</v>
      </c>
      <c r="K1546" s="4" t="s">
        <v>3503</v>
      </c>
      <c r="L1546" s="4" t="s">
        <v>3511</v>
      </c>
      <c r="M1546" s="4" t="s">
        <v>41</v>
      </c>
      <c r="N1546" s="4">
        <v>1</v>
      </c>
      <c r="O1546" s="4">
        <v>1562.8424500000001</v>
      </c>
      <c r="P1546" s="4" t="s">
        <v>30</v>
      </c>
      <c r="Q1546" s="4" t="s">
        <v>30</v>
      </c>
      <c r="R1546" s="4">
        <v>7.6860000000000003E-4</v>
      </c>
      <c r="S1546" s="4">
        <v>4.4949999999999998E-4</v>
      </c>
      <c r="T1546" s="4">
        <v>3.75</v>
      </c>
    </row>
    <row r="1547" spans="1:30" hidden="1" outlineLevel="1" collapsed="1" x14ac:dyDescent="0.2">
      <c r="A1547" t="s">
        <v>41</v>
      </c>
      <c r="B1547" s="4" t="s">
        <v>30</v>
      </c>
      <c r="C1547" s="4" t="s">
        <v>3512</v>
      </c>
      <c r="D1547" s="4" t="s">
        <v>41</v>
      </c>
      <c r="E1547" s="4">
        <v>7.2813499999999998E-3</v>
      </c>
      <c r="F1547" s="4">
        <v>9.4156000000000003E-4</v>
      </c>
      <c r="G1547" s="4">
        <v>1</v>
      </c>
      <c r="H1547" s="4">
        <v>1</v>
      </c>
      <c r="I1547" s="4">
        <v>1</v>
      </c>
      <c r="J1547" s="4">
        <v>1</v>
      </c>
      <c r="K1547" s="4" t="s">
        <v>3503</v>
      </c>
      <c r="L1547" s="4" t="s">
        <v>3513</v>
      </c>
      <c r="M1547" s="4" t="s">
        <v>41</v>
      </c>
      <c r="N1547" s="4">
        <v>1</v>
      </c>
      <c r="O1547" s="4">
        <v>2639.2696000000001</v>
      </c>
      <c r="P1547" s="4" t="s">
        <v>30</v>
      </c>
      <c r="Q1547" s="4" t="s">
        <v>30</v>
      </c>
      <c r="R1547" s="4">
        <v>7.6860000000000003E-4</v>
      </c>
      <c r="S1547" s="4">
        <v>4.1289999999999999E-3</v>
      </c>
      <c r="T1547" s="4">
        <v>3.02</v>
      </c>
    </row>
    <row r="1548" spans="1:30" hidden="1" outlineLevel="1" collapsed="1" x14ac:dyDescent="0.2">
      <c r="A1548" t="s">
        <v>41</v>
      </c>
      <c r="B1548" s="4" t="s">
        <v>30</v>
      </c>
      <c r="C1548" s="4" t="s">
        <v>3514</v>
      </c>
      <c r="D1548" s="4" t="s">
        <v>41</v>
      </c>
      <c r="E1548" s="4">
        <v>4.5955700000000002E-2</v>
      </c>
      <c r="F1548" s="4">
        <v>2.21053E-3</v>
      </c>
      <c r="G1548" s="4">
        <v>1</v>
      </c>
      <c r="H1548" s="4">
        <v>1</v>
      </c>
      <c r="I1548" s="4">
        <v>1</v>
      </c>
      <c r="J1548" s="4">
        <v>1</v>
      </c>
      <c r="K1548" s="4" t="s">
        <v>3503</v>
      </c>
      <c r="L1548" s="4" t="s">
        <v>3515</v>
      </c>
      <c r="M1548" s="4" t="s">
        <v>41</v>
      </c>
      <c r="N1548" s="4">
        <v>0</v>
      </c>
      <c r="O1548" s="4">
        <v>2913.5217299999999</v>
      </c>
      <c r="P1548" s="4" t="s">
        <v>30</v>
      </c>
      <c r="Q1548" s="4" t="s">
        <v>30</v>
      </c>
      <c r="R1548" s="4">
        <v>1.714E-3</v>
      </c>
      <c r="S1548" s="4">
        <v>3.0810000000000001E-2</v>
      </c>
      <c r="T1548" s="4">
        <v>2.2799999999999998</v>
      </c>
    </row>
    <row r="1549" spans="1:30" x14ac:dyDescent="0.2">
      <c r="A1549" s="3" t="s">
        <v>30</v>
      </c>
      <c r="B1549" s="3" t="s">
        <v>31</v>
      </c>
      <c r="C1549" s="3" t="s">
        <v>3516</v>
      </c>
      <c r="D1549" s="3" t="s">
        <v>3517</v>
      </c>
      <c r="E1549" s="3">
        <v>0</v>
      </c>
      <c r="F1549" s="3">
        <v>7.1959999999999997</v>
      </c>
      <c r="G1549" s="3">
        <v>6</v>
      </c>
      <c r="H1549" s="3">
        <v>2</v>
      </c>
      <c r="I1549" s="3">
        <v>3</v>
      </c>
      <c r="J1549" s="3">
        <v>3</v>
      </c>
      <c r="K1549" s="3">
        <v>2</v>
      </c>
      <c r="L1549" s="3">
        <v>483</v>
      </c>
      <c r="M1549" s="3">
        <v>54.7</v>
      </c>
      <c r="N1549" s="3">
        <v>8.9</v>
      </c>
      <c r="O1549" s="3">
        <v>4.91</v>
      </c>
      <c r="P1549" s="3">
        <v>2</v>
      </c>
      <c r="Q1549" s="3" t="s">
        <v>3518</v>
      </c>
      <c r="R1549" s="3" t="s">
        <v>520</v>
      </c>
      <c r="S1549" s="3" t="s">
        <v>1062</v>
      </c>
      <c r="T1549" s="3" t="s">
        <v>3519</v>
      </c>
      <c r="U1549" s="3" t="s">
        <v>3520</v>
      </c>
      <c r="V1549" s="3" t="s">
        <v>3516</v>
      </c>
      <c r="W1549" s="3" t="s">
        <v>3521</v>
      </c>
      <c r="X1549" s="3" t="s">
        <v>3522</v>
      </c>
      <c r="Y1549" s="3" t="s">
        <v>3523</v>
      </c>
      <c r="Z1549" s="3" t="s">
        <v>41</v>
      </c>
      <c r="AA1549" s="3">
        <v>1</v>
      </c>
      <c r="AB1549" s="3" t="s">
        <v>30</v>
      </c>
      <c r="AC1549" s="3">
        <v>1</v>
      </c>
      <c r="AD1549" s="3" t="s">
        <v>3524</v>
      </c>
    </row>
    <row r="1550" spans="1:30" hidden="1" outlineLevel="1" collapsed="1" x14ac:dyDescent="0.2">
      <c r="A1550" t="s">
        <v>41</v>
      </c>
      <c r="B1550" s="2" t="s">
        <v>43</v>
      </c>
      <c r="C1550" s="2" t="s">
        <v>44</v>
      </c>
      <c r="D1550" s="2" t="s">
        <v>29</v>
      </c>
      <c r="E1550" s="2" t="s">
        <v>45</v>
      </c>
      <c r="F1550" s="2" t="s">
        <v>46</v>
      </c>
      <c r="G1550" s="2" t="s">
        <v>28</v>
      </c>
      <c r="H1550" s="2" t="s">
        <v>47</v>
      </c>
      <c r="I1550" s="2" t="s">
        <v>8</v>
      </c>
      <c r="J1550" s="2" t="s">
        <v>9</v>
      </c>
      <c r="K1550" s="2" t="s">
        <v>48</v>
      </c>
      <c r="L1550" s="2" t="s">
        <v>49</v>
      </c>
      <c r="M1550" s="2" t="s">
        <v>50</v>
      </c>
      <c r="N1550" s="2" t="s">
        <v>51</v>
      </c>
      <c r="O1550" s="2" t="s">
        <v>52</v>
      </c>
      <c r="P1550" s="2" t="s">
        <v>27</v>
      </c>
      <c r="Q1550" s="2" t="s">
        <v>53</v>
      </c>
      <c r="R1550" s="2" t="s">
        <v>54</v>
      </c>
      <c r="S1550" s="2" t="s">
        <v>55</v>
      </c>
      <c r="T1550" s="2" t="s">
        <v>56</v>
      </c>
    </row>
    <row r="1551" spans="1:30" hidden="1" outlineLevel="1" collapsed="1" x14ac:dyDescent="0.2">
      <c r="A1551" t="s">
        <v>41</v>
      </c>
      <c r="B1551" s="4" t="s">
        <v>30</v>
      </c>
      <c r="C1551" s="4" t="s">
        <v>3525</v>
      </c>
      <c r="D1551" s="4" t="s">
        <v>41</v>
      </c>
      <c r="E1551" s="4">
        <v>5.6240100000000001E-2</v>
      </c>
      <c r="F1551" s="4">
        <v>3.95853E-3</v>
      </c>
      <c r="G1551" s="4">
        <v>1</v>
      </c>
      <c r="H1551" s="4">
        <v>1</v>
      </c>
      <c r="I1551" s="4">
        <v>1</v>
      </c>
      <c r="J1551" s="4">
        <v>1</v>
      </c>
      <c r="K1551" s="4" t="s">
        <v>3516</v>
      </c>
      <c r="L1551" s="4" t="s">
        <v>3526</v>
      </c>
      <c r="M1551" s="4" t="s">
        <v>41</v>
      </c>
      <c r="N1551" s="4">
        <v>1</v>
      </c>
      <c r="O1551" s="4">
        <v>1667.8863799999999</v>
      </c>
      <c r="P1551" s="4" t="s">
        <v>30</v>
      </c>
      <c r="Q1551" s="4" t="s">
        <v>30</v>
      </c>
      <c r="R1551" s="4">
        <v>3.026E-3</v>
      </c>
      <c r="S1551" s="4">
        <v>3.8249999999999999E-2</v>
      </c>
      <c r="T1551" s="4">
        <v>1.42</v>
      </c>
    </row>
    <row r="1552" spans="1:30" hidden="1" outlineLevel="1" collapsed="1" x14ac:dyDescent="0.2">
      <c r="A1552" t="s">
        <v>41</v>
      </c>
      <c r="B1552" s="4" t="s">
        <v>30</v>
      </c>
      <c r="C1552" s="4" t="s">
        <v>3527</v>
      </c>
      <c r="D1552" s="4" t="s">
        <v>41</v>
      </c>
      <c r="E1552" s="4">
        <v>8.4351499999999998E-4</v>
      </c>
      <c r="F1552" s="4">
        <v>9.4156000000000003E-4</v>
      </c>
      <c r="G1552" s="4">
        <v>1</v>
      </c>
      <c r="H1552" s="4">
        <v>1</v>
      </c>
      <c r="I1552" s="4">
        <v>1</v>
      </c>
      <c r="J1552" s="4">
        <v>1</v>
      </c>
      <c r="K1552" s="4" t="s">
        <v>3516</v>
      </c>
      <c r="L1552" s="4" t="s">
        <v>3528</v>
      </c>
      <c r="M1552" s="4" t="s">
        <v>41</v>
      </c>
      <c r="N1552" s="4">
        <v>1</v>
      </c>
      <c r="O1552" s="4">
        <v>1372.6855499999999</v>
      </c>
      <c r="P1552" s="4" t="s">
        <v>30</v>
      </c>
      <c r="Q1552" s="4" t="s">
        <v>30</v>
      </c>
      <c r="R1552" s="4">
        <v>7.6860000000000003E-4</v>
      </c>
      <c r="S1552" s="4">
        <v>3.9800000000000002E-4</v>
      </c>
      <c r="T1552" s="4">
        <v>2.21</v>
      </c>
    </row>
    <row r="1553" spans="1:30" hidden="1" outlineLevel="1" collapsed="1" x14ac:dyDescent="0.2">
      <c r="A1553" t="s">
        <v>41</v>
      </c>
      <c r="B1553" s="4" t="s">
        <v>30</v>
      </c>
      <c r="C1553" s="4" t="s">
        <v>3527</v>
      </c>
      <c r="D1553" s="4" t="s">
        <v>3529</v>
      </c>
      <c r="E1553" s="4">
        <v>7.3314599999999997E-3</v>
      </c>
      <c r="F1553" s="4">
        <v>9.4156000000000003E-4</v>
      </c>
      <c r="G1553" s="4">
        <v>1</v>
      </c>
      <c r="H1553" s="4">
        <v>1</v>
      </c>
      <c r="I1553" s="4">
        <v>1</v>
      </c>
      <c r="J1553" s="4">
        <v>1</v>
      </c>
      <c r="K1553" s="4" t="s">
        <v>3516</v>
      </c>
      <c r="L1553" s="4" t="s">
        <v>3528</v>
      </c>
      <c r="M1553" s="4" t="s">
        <v>3530</v>
      </c>
      <c r="N1553" s="4">
        <v>1</v>
      </c>
      <c r="O1553" s="4">
        <v>1452.6518900000001</v>
      </c>
      <c r="P1553" s="4" t="s">
        <v>30</v>
      </c>
      <c r="Q1553" s="4" t="s">
        <v>30</v>
      </c>
      <c r="R1553" s="4">
        <v>7.6860000000000003E-4</v>
      </c>
      <c r="S1553" s="4">
        <v>4.1790000000000004E-3</v>
      </c>
      <c r="T1553" s="4">
        <v>2.7</v>
      </c>
    </row>
    <row r="1554" spans="1:30" x14ac:dyDescent="0.2">
      <c r="A1554" s="3" t="s">
        <v>30</v>
      </c>
      <c r="B1554" s="3" t="s">
        <v>31</v>
      </c>
      <c r="C1554" s="3" t="s">
        <v>451</v>
      </c>
      <c r="D1554" s="3" t="s">
        <v>3531</v>
      </c>
      <c r="E1554" s="3">
        <v>0</v>
      </c>
      <c r="F1554" s="3">
        <v>7.1689999999999996</v>
      </c>
      <c r="G1554" s="3">
        <v>6</v>
      </c>
      <c r="H1554" s="3">
        <v>4</v>
      </c>
      <c r="I1554" s="3">
        <v>4</v>
      </c>
      <c r="J1554" s="3">
        <v>4</v>
      </c>
      <c r="K1554" s="3">
        <v>4</v>
      </c>
      <c r="L1554" s="3">
        <v>593</v>
      </c>
      <c r="M1554" s="3">
        <v>59.5</v>
      </c>
      <c r="N1554" s="3">
        <v>5.21</v>
      </c>
      <c r="O1554" s="3">
        <v>1.85</v>
      </c>
      <c r="P1554" s="3">
        <v>4</v>
      </c>
      <c r="Q1554" s="3" t="s">
        <v>41</v>
      </c>
      <c r="R1554" s="3" t="s">
        <v>41</v>
      </c>
      <c r="S1554" s="3" t="s">
        <v>41</v>
      </c>
      <c r="T1554" s="3" t="s">
        <v>41</v>
      </c>
      <c r="U1554" s="3" t="s">
        <v>41</v>
      </c>
      <c r="V1554" s="3" t="s">
        <v>451</v>
      </c>
      <c r="W1554" s="3" t="s">
        <v>41</v>
      </c>
      <c r="X1554" s="3" t="s">
        <v>41</v>
      </c>
      <c r="Y1554" s="3" t="s">
        <v>41</v>
      </c>
      <c r="Z1554" s="3" t="s">
        <v>41</v>
      </c>
      <c r="AA1554" s="3">
        <v>0</v>
      </c>
      <c r="AB1554" s="3" t="s">
        <v>30</v>
      </c>
      <c r="AC1554" s="3">
        <v>1</v>
      </c>
      <c r="AD1554" s="3" t="s">
        <v>41</v>
      </c>
    </row>
    <row r="1555" spans="1:30" hidden="1" outlineLevel="1" collapsed="1" x14ac:dyDescent="0.2">
      <c r="A1555" t="s">
        <v>41</v>
      </c>
      <c r="B1555" s="2" t="s">
        <v>43</v>
      </c>
      <c r="C1555" s="2" t="s">
        <v>44</v>
      </c>
      <c r="D1555" s="2" t="s">
        <v>29</v>
      </c>
      <c r="E1555" s="2" t="s">
        <v>45</v>
      </c>
      <c r="F1555" s="2" t="s">
        <v>46</v>
      </c>
      <c r="G1555" s="2" t="s">
        <v>28</v>
      </c>
      <c r="H1555" s="2" t="s">
        <v>47</v>
      </c>
      <c r="I1555" s="2" t="s">
        <v>8</v>
      </c>
      <c r="J1555" s="2" t="s">
        <v>9</v>
      </c>
      <c r="K1555" s="2" t="s">
        <v>48</v>
      </c>
      <c r="L1555" s="2" t="s">
        <v>49</v>
      </c>
      <c r="M1555" s="2" t="s">
        <v>50</v>
      </c>
      <c r="N1555" s="2" t="s">
        <v>51</v>
      </c>
      <c r="O1555" s="2" t="s">
        <v>52</v>
      </c>
      <c r="P1555" s="2" t="s">
        <v>27</v>
      </c>
      <c r="Q1555" s="2" t="s">
        <v>53</v>
      </c>
      <c r="R1555" s="2" t="s">
        <v>54</v>
      </c>
      <c r="S1555" s="2" t="s">
        <v>55</v>
      </c>
      <c r="T1555" s="2" t="s">
        <v>56</v>
      </c>
    </row>
    <row r="1556" spans="1:30" hidden="1" outlineLevel="1" collapsed="1" x14ac:dyDescent="0.2">
      <c r="A1556" t="s">
        <v>41</v>
      </c>
      <c r="B1556" s="4" t="s">
        <v>30</v>
      </c>
      <c r="C1556" s="4" t="s">
        <v>3532</v>
      </c>
      <c r="D1556" s="4" t="s">
        <v>41</v>
      </c>
      <c r="E1556" s="4">
        <v>1.4153600000000001E-2</v>
      </c>
      <c r="F1556" s="4">
        <v>9.4156000000000003E-4</v>
      </c>
      <c r="G1556" s="4">
        <v>1</v>
      </c>
      <c r="H1556" s="4">
        <v>5</v>
      </c>
      <c r="I1556" s="4">
        <v>1</v>
      </c>
      <c r="J1556" s="4">
        <v>1</v>
      </c>
      <c r="K1556" s="4" t="s">
        <v>451</v>
      </c>
      <c r="L1556" s="4" t="s">
        <v>3533</v>
      </c>
      <c r="M1556" s="4" t="s">
        <v>41</v>
      </c>
      <c r="N1556" s="4">
        <v>0</v>
      </c>
      <c r="O1556" s="4">
        <v>1109.48981</v>
      </c>
      <c r="P1556" s="4" t="s">
        <v>30</v>
      </c>
      <c r="Q1556" s="4" t="s">
        <v>30</v>
      </c>
      <c r="R1556" s="4">
        <v>7.6860000000000003E-4</v>
      </c>
      <c r="S1556" s="4">
        <v>8.5159999999999993E-3</v>
      </c>
      <c r="T1556" s="4">
        <v>1.85</v>
      </c>
    </row>
    <row r="1557" spans="1:30" hidden="1" outlineLevel="1" collapsed="1" x14ac:dyDescent="0.2">
      <c r="A1557" t="s">
        <v>41</v>
      </c>
      <c r="B1557" s="4" t="s">
        <v>30</v>
      </c>
      <c r="C1557" s="4" t="s">
        <v>3534</v>
      </c>
      <c r="D1557" s="4" t="s">
        <v>41</v>
      </c>
      <c r="E1557" s="4">
        <v>1.93849E-2</v>
      </c>
      <c r="F1557" s="4">
        <v>9.4156000000000003E-4</v>
      </c>
      <c r="G1557" s="4">
        <v>1</v>
      </c>
      <c r="H1557" s="4">
        <v>27</v>
      </c>
      <c r="I1557" s="4">
        <v>1</v>
      </c>
      <c r="J1557" s="4">
        <v>1</v>
      </c>
      <c r="K1557" s="4" t="s">
        <v>451</v>
      </c>
      <c r="L1557" s="4" t="s">
        <v>3535</v>
      </c>
      <c r="M1557" s="4" t="s">
        <v>41</v>
      </c>
      <c r="N1557" s="4">
        <v>0</v>
      </c>
      <c r="O1557" s="4">
        <v>807.39954</v>
      </c>
      <c r="P1557" s="4" t="s">
        <v>30</v>
      </c>
      <c r="Q1557" s="4" t="s">
        <v>30</v>
      </c>
      <c r="R1557" s="4">
        <v>7.6860000000000003E-4</v>
      </c>
      <c r="S1557" s="4">
        <v>1.2019999999999999E-2</v>
      </c>
      <c r="T1557" s="4">
        <v>1.54</v>
      </c>
    </row>
    <row r="1558" spans="1:30" hidden="1" outlineLevel="1" collapsed="1" x14ac:dyDescent="0.2">
      <c r="A1558" t="s">
        <v>41</v>
      </c>
      <c r="B1558" s="4" t="s">
        <v>30</v>
      </c>
      <c r="C1558" s="4" t="s">
        <v>3536</v>
      </c>
      <c r="D1558" s="4" t="s">
        <v>41</v>
      </c>
      <c r="E1558" s="4">
        <v>1.7737300000000001E-2</v>
      </c>
      <c r="F1558" s="4">
        <v>9.4156000000000003E-4</v>
      </c>
      <c r="G1558" s="4">
        <v>1</v>
      </c>
      <c r="H1558" s="4">
        <v>3</v>
      </c>
      <c r="I1558" s="4">
        <v>1</v>
      </c>
      <c r="J1558" s="4">
        <v>1</v>
      </c>
      <c r="K1558" s="4" t="s">
        <v>451</v>
      </c>
      <c r="L1558" s="4" t="s">
        <v>3537</v>
      </c>
      <c r="M1558" s="4" t="s">
        <v>41</v>
      </c>
      <c r="N1558" s="4">
        <v>1</v>
      </c>
      <c r="O1558" s="4">
        <v>1234.6790100000001</v>
      </c>
      <c r="P1558" s="4" t="s">
        <v>30</v>
      </c>
      <c r="Q1558" s="4" t="s">
        <v>30</v>
      </c>
      <c r="R1558" s="4">
        <v>7.6860000000000003E-4</v>
      </c>
      <c r="S1558" s="4">
        <v>1.089E-2</v>
      </c>
      <c r="T1558" s="4">
        <v>1.71</v>
      </c>
    </row>
    <row r="1559" spans="1:30" hidden="1" outlineLevel="1" collapsed="1" x14ac:dyDescent="0.2">
      <c r="A1559" t="s">
        <v>41</v>
      </c>
      <c r="B1559" s="4" t="s">
        <v>30</v>
      </c>
      <c r="C1559" s="4" t="s">
        <v>3538</v>
      </c>
      <c r="D1559" s="4" t="s">
        <v>41</v>
      </c>
      <c r="E1559" s="4">
        <v>8.6135900000000001E-2</v>
      </c>
      <c r="F1559" s="4">
        <v>6.4912700000000004E-3</v>
      </c>
      <c r="G1559" s="4">
        <v>1</v>
      </c>
      <c r="H1559" s="4">
        <v>2</v>
      </c>
      <c r="I1559" s="4">
        <v>1</v>
      </c>
      <c r="J1559" s="4">
        <v>1</v>
      </c>
      <c r="K1559" s="4" t="s">
        <v>451</v>
      </c>
      <c r="L1559" s="4" t="s">
        <v>3539</v>
      </c>
      <c r="M1559" s="4" t="s">
        <v>41</v>
      </c>
      <c r="N1559" s="4">
        <v>0</v>
      </c>
      <c r="O1559" s="4">
        <v>1365.63933</v>
      </c>
      <c r="P1559" s="4" t="s">
        <v>30</v>
      </c>
      <c r="Q1559" s="4" t="s">
        <v>30</v>
      </c>
      <c r="R1559" s="4">
        <v>4.9259999999999998E-3</v>
      </c>
      <c r="S1559" s="4">
        <v>6.0859999999999997E-2</v>
      </c>
      <c r="T1559" s="4">
        <v>1.5</v>
      </c>
    </row>
    <row r="1560" spans="1:30" x14ac:dyDescent="0.2">
      <c r="A1560" s="3" t="s">
        <v>30</v>
      </c>
      <c r="B1560" s="3" t="s">
        <v>31</v>
      </c>
      <c r="C1560" s="3" t="s">
        <v>3540</v>
      </c>
      <c r="D1560" s="3" t="s">
        <v>3541</v>
      </c>
      <c r="E1560" s="3">
        <v>0</v>
      </c>
      <c r="F1560" s="3">
        <v>7.1340000000000003</v>
      </c>
      <c r="G1560" s="3">
        <v>23</v>
      </c>
      <c r="H1560" s="3">
        <v>3</v>
      </c>
      <c r="I1560" s="3">
        <v>3</v>
      </c>
      <c r="J1560" s="3">
        <v>3</v>
      </c>
      <c r="K1560" s="3">
        <v>3</v>
      </c>
      <c r="L1560" s="3">
        <v>119</v>
      </c>
      <c r="M1560" s="3">
        <v>13.4</v>
      </c>
      <c r="N1560" s="3">
        <v>10.9</v>
      </c>
      <c r="O1560" s="3">
        <v>4.93</v>
      </c>
      <c r="P1560" s="3">
        <v>3</v>
      </c>
      <c r="Q1560" s="3" t="s">
        <v>2812</v>
      </c>
      <c r="R1560" s="3" t="s">
        <v>1593</v>
      </c>
      <c r="S1560" s="3" t="s">
        <v>1062</v>
      </c>
      <c r="T1560" s="3" t="s">
        <v>3542</v>
      </c>
      <c r="U1560" s="3" t="s">
        <v>3543</v>
      </c>
      <c r="V1560" s="3" t="s">
        <v>3540</v>
      </c>
      <c r="W1560" s="3" t="s">
        <v>3544</v>
      </c>
      <c r="X1560" s="3" t="s">
        <v>3545</v>
      </c>
      <c r="Y1560" s="3" t="s">
        <v>41</v>
      </c>
      <c r="Z1560" s="3" t="s">
        <v>41</v>
      </c>
      <c r="AA1560" s="3">
        <v>0</v>
      </c>
      <c r="AB1560" s="3" t="s">
        <v>30</v>
      </c>
      <c r="AC1560" s="3">
        <v>1</v>
      </c>
      <c r="AD1560" s="3" t="s">
        <v>41</v>
      </c>
    </row>
    <row r="1561" spans="1:30" hidden="1" outlineLevel="1" collapsed="1" x14ac:dyDescent="0.2">
      <c r="A1561" t="s">
        <v>41</v>
      </c>
      <c r="B1561" s="2" t="s">
        <v>43</v>
      </c>
      <c r="C1561" s="2" t="s">
        <v>44</v>
      </c>
      <c r="D1561" s="2" t="s">
        <v>29</v>
      </c>
      <c r="E1561" s="2" t="s">
        <v>45</v>
      </c>
      <c r="F1561" s="2" t="s">
        <v>46</v>
      </c>
      <c r="G1561" s="2" t="s">
        <v>28</v>
      </c>
      <c r="H1561" s="2" t="s">
        <v>47</v>
      </c>
      <c r="I1561" s="2" t="s">
        <v>8</v>
      </c>
      <c r="J1561" s="2" t="s">
        <v>9</v>
      </c>
      <c r="K1561" s="2" t="s">
        <v>48</v>
      </c>
      <c r="L1561" s="2" t="s">
        <v>49</v>
      </c>
      <c r="M1561" s="2" t="s">
        <v>50</v>
      </c>
      <c r="N1561" s="2" t="s">
        <v>51</v>
      </c>
      <c r="O1561" s="2" t="s">
        <v>52</v>
      </c>
      <c r="P1561" s="2" t="s">
        <v>27</v>
      </c>
      <c r="Q1561" s="2" t="s">
        <v>53</v>
      </c>
      <c r="R1561" s="2" t="s">
        <v>54</v>
      </c>
      <c r="S1561" s="2" t="s">
        <v>55</v>
      </c>
      <c r="T1561" s="2" t="s">
        <v>56</v>
      </c>
    </row>
    <row r="1562" spans="1:30" hidden="1" outlineLevel="1" collapsed="1" x14ac:dyDescent="0.2">
      <c r="A1562" t="s">
        <v>41</v>
      </c>
      <c r="B1562" s="4" t="s">
        <v>30</v>
      </c>
      <c r="C1562" s="4" t="s">
        <v>3546</v>
      </c>
      <c r="D1562" s="4" t="s">
        <v>41</v>
      </c>
      <c r="E1562" s="4">
        <v>4.1296799999999999E-4</v>
      </c>
      <c r="F1562" s="4">
        <v>9.4156000000000003E-4</v>
      </c>
      <c r="G1562" s="4">
        <v>1</v>
      </c>
      <c r="H1562" s="4">
        <v>1</v>
      </c>
      <c r="I1562" s="4">
        <v>1</v>
      </c>
      <c r="J1562" s="4">
        <v>1</v>
      </c>
      <c r="K1562" s="4" t="s">
        <v>3540</v>
      </c>
      <c r="L1562" s="4" t="s">
        <v>3547</v>
      </c>
      <c r="M1562" s="4" t="s">
        <v>41</v>
      </c>
      <c r="N1562" s="4">
        <v>2</v>
      </c>
      <c r="O1562" s="4">
        <v>1488.7917500000001</v>
      </c>
      <c r="P1562" s="4" t="s">
        <v>30</v>
      </c>
      <c r="Q1562" s="4" t="s">
        <v>30</v>
      </c>
      <c r="R1562" s="4">
        <v>7.6860000000000003E-4</v>
      </c>
      <c r="S1562" s="4">
        <v>1.838E-4</v>
      </c>
      <c r="T1562" s="4">
        <v>2.61</v>
      </c>
    </row>
    <row r="1563" spans="1:30" hidden="1" outlineLevel="1" collapsed="1" x14ac:dyDescent="0.2">
      <c r="A1563" t="s">
        <v>41</v>
      </c>
      <c r="B1563" s="4" t="s">
        <v>30</v>
      </c>
      <c r="C1563" s="4" t="s">
        <v>3548</v>
      </c>
      <c r="D1563" s="4" t="s">
        <v>41</v>
      </c>
      <c r="E1563" s="4">
        <v>4.2377499999999999E-2</v>
      </c>
      <c r="F1563" s="4">
        <v>2.21053E-3</v>
      </c>
      <c r="G1563" s="4">
        <v>1</v>
      </c>
      <c r="H1563" s="4">
        <v>2</v>
      </c>
      <c r="I1563" s="4">
        <v>1</v>
      </c>
      <c r="J1563" s="4">
        <v>1</v>
      </c>
      <c r="K1563" s="4" t="s">
        <v>3540</v>
      </c>
      <c r="L1563" s="4" t="s">
        <v>3549</v>
      </c>
      <c r="M1563" s="4" t="s">
        <v>41</v>
      </c>
      <c r="N1563" s="4">
        <v>1</v>
      </c>
      <c r="O1563" s="4">
        <v>1413.7994799999999</v>
      </c>
      <c r="P1563" s="4" t="s">
        <v>30</v>
      </c>
      <c r="Q1563" s="4" t="s">
        <v>30</v>
      </c>
      <c r="R1563" s="4">
        <v>1.714E-3</v>
      </c>
      <c r="S1563" s="4">
        <v>2.8209999999999999E-2</v>
      </c>
      <c r="T1563" s="4">
        <v>2.3199999999999998</v>
      </c>
    </row>
    <row r="1564" spans="1:30" hidden="1" outlineLevel="1" collapsed="1" x14ac:dyDescent="0.2">
      <c r="A1564" t="s">
        <v>41</v>
      </c>
      <c r="B1564" s="4" t="s">
        <v>30</v>
      </c>
      <c r="C1564" s="4" t="s">
        <v>3550</v>
      </c>
      <c r="D1564" s="4" t="s">
        <v>41</v>
      </c>
      <c r="E1564" s="4">
        <v>2.2525900000000001E-2</v>
      </c>
      <c r="F1564" s="4">
        <v>9.4156000000000003E-4</v>
      </c>
      <c r="G1564" s="4">
        <v>1</v>
      </c>
      <c r="H1564" s="4">
        <v>2</v>
      </c>
      <c r="I1564" s="4">
        <v>1</v>
      </c>
      <c r="J1564" s="4">
        <v>1</v>
      </c>
      <c r="K1564" s="4" t="s">
        <v>3540</v>
      </c>
      <c r="L1564" s="4" t="s">
        <v>3551</v>
      </c>
      <c r="M1564" s="4" t="s">
        <v>41</v>
      </c>
      <c r="N1564" s="4">
        <v>0</v>
      </c>
      <c r="O1564" s="4">
        <v>942.53670999999997</v>
      </c>
      <c r="P1564" s="4" t="s">
        <v>30</v>
      </c>
      <c r="Q1564" s="4" t="s">
        <v>30</v>
      </c>
      <c r="R1564" s="4">
        <v>7.6860000000000003E-4</v>
      </c>
      <c r="S1564" s="4">
        <v>1.4160000000000001E-2</v>
      </c>
      <c r="T1564" s="4">
        <v>1.0900000000000001</v>
      </c>
    </row>
    <row r="1565" spans="1:30" x14ac:dyDescent="0.2">
      <c r="A1565" s="3" t="s">
        <v>30</v>
      </c>
      <c r="B1565" s="3" t="s">
        <v>31</v>
      </c>
      <c r="C1565" s="3" t="s">
        <v>3552</v>
      </c>
      <c r="D1565" s="3" t="s">
        <v>3553</v>
      </c>
      <c r="E1565" s="3">
        <v>0</v>
      </c>
      <c r="F1565" s="3">
        <v>7.0759999999999996</v>
      </c>
      <c r="G1565" s="3">
        <v>3</v>
      </c>
      <c r="H1565" s="3">
        <v>4</v>
      </c>
      <c r="I1565" s="3">
        <v>4</v>
      </c>
      <c r="J1565" s="3">
        <v>4</v>
      </c>
      <c r="K1565" s="3">
        <v>4</v>
      </c>
      <c r="L1565" s="3">
        <v>1557</v>
      </c>
      <c r="M1565" s="3">
        <v>177.5</v>
      </c>
      <c r="N1565" s="3">
        <v>7.83</v>
      </c>
      <c r="O1565" s="3">
        <v>2.52</v>
      </c>
      <c r="P1565" s="3">
        <v>4</v>
      </c>
      <c r="Q1565" s="3" t="s">
        <v>3554</v>
      </c>
      <c r="R1565" s="3" t="s">
        <v>852</v>
      </c>
      <c r="S1565" s="3" t="s">
        <v>36</v>
      </c>
      <c r="T1565" s="3" t="s">
        <v>3555</v>
      </c>
      <c r="U1565" s="3" t="s">
        <v>3556</v>
      </c>
      <c r="V1565" s="3" t="s">
        <v>3552</v>
      </c>
      <c r="W1565" s="3" t="s">
        <v>3557</v>
      </c>
      <c r="X1565" s="3" t="s">
        <v>3558</v>
      </c>
      <c r="Y1565" s="3" t="s">
        <v>3559</v>
      </c>
      <c r="Z1565" s="3" t="s">
        <v>41</v>
      </c>
      <c r="AA1565" s="3">
        <v>2</v>
      </c>
      <c r="AB1565" s="3" t="s">
        <v>30</v>
      </c>
      <c r="AC1565" s="3">
        <v>1</v>
      </c>
      <c r="AD1565" s="3" t="s">
        <v>41</v>
      </c>
    </row>
    <row r="1566" spans="1:30" hidden="1" outlineLevel="1" collapsed="1" x14ac:dyDescent="0.2">
      <c r="A1566" t="s">
        <v>41</v>
      </c>
      <c r="B1566" s="2" t="s">
        <v>43</v>
      </c>
      <c r="C1566" s="2" t="s">
        <v>44</v>
      </c>
      <c r="D1566" s="2" t="s">
        <v>29</v>
      </c>
      <c r="E1566" s="2" t="s">
        <v>45</v>
      </c>
      <c r="F1566" s="2" t="s">
        <v>46</v>
      </c>
      <c r="G1566" s="2" t="s">
        <v>28</v>
      </c>
      <c r="H1566" s="2" t="s">
        <v>47</v>
      </c>
      <c r="I1566" s="2" t="s">
        <v>8</v>
      </c>
      <c r="J1566" s="2" t="s">
        <v>9</v>
      </c>
      <c r="K1566" s="2" t="s">
        <v>48</v>
      </c>
      <c r="L1566" s="2" t="s">
        <v>49</v>
      </c>
      <c r="M1566" s="2" t="s">
        <v>50</v>
      </c>
      <c r="N1566" s="2" t="s">
        <v>51</v>
      </c>
      <c r="O1566" s="2" t="s">
        <v>52</v>
      </c>
      <c r="P1566" s="2" t="s">
        <v>27</v>
      </c>
      <c r="Q1566" s="2" t="s">
        <v>53</v>
      </c>
      <c r="R1566" s="2" t="s">
        <v>54</v>
      </c>
      <c r="S1566" s="2" t="s">
        <v>55</v>
      </c>
      <c r="T1566" s="2" t="s">
        <v>56</v>
      </c>
    </row>
    <row r="1567" spans="1:30" hidden="1" outlineLevel="1" collapsed="1" x14ac:dyDescent="0.2">
      <c r="A1567" t="s">
        <v>41</v>
      </c>
      <c r="B1567" s="4" t="s">
        <v>30</v>
      </c>
      <c r="C1567" s="4" t="s">
        <v>3560</v>
      </c>
      <c r="D1567" s="4" t="s">
        <v>41</v>
      </c>
      <c r="E1567" s="4">
        <v>5.1317400000000001E-3</v>
      </c>
      <c r="F1567" s="4">
        <v>9.4156000000000003E-4</v>
      </c>
      <c r="G1567" s="4">
        <v>1</v>
      </c>
      <c r="H1567" s="4">
        <v>1</v>
      </c>
      <c r="I1567" s="4">
        <v>1</v>
      </c>
      <c r="J1567" s="4">
        <v>1</v>
      </c>
      <c r="K1567" s="4" t="s">
        <v>3552</v>
      </c>
      <c r="L1567" s="4" t="s">
        <v>3561</v>
      </c>
      <c r="M1567" s="4" t="s">
        <v>41</v>
      </c>
      <c r="N1567" s="4">
        <v>1</v>
      </c>
      <c r="O1567" s="4">
        <v>1692.7823699999999</v>
      </c>
      <c r="P1567" s="4" t="s">
        <v>30</v>
      </c>
      <c r="Q1567" s="4" t="s">
        <v>30</v>
      </c>
      <c r="R1567" s="4">
        <v>7.6860000000000003E-4</v>
      </c>
      <c r="S1567" s="4">
        <v>2.8349999999999998E-3</v>
      </c>
      <c r="T1567" s="4">
        <v>2.52</v>
      </c>
    </row>
    <row r="1568" spans="1:30" hidden="1" outlineLevel="1" collapsed="1" x14ac:dyDescent="0.2">
      <c r="A1568" t="s">
        <v>41</v>
      </c>
      <c r="B1568" s="4" t="s">
        <v>30</v>
      </c>
      <c r="C1568" s="4" t="s">
        <v>3562</v>
      </c>
      <c r="D1568" s="4" t="s">
        <v>41</v>
      </c>
      <c r="E1568" s="4">
        <v>1.78589E-2</v>
      </c>
      <c r="F1568" s="4">
        <v>9.4156000000000003E-4</v>
      </c>
      <c r="G1568" s="4">
        <v>1</v>
      </c>
      <c r="H1568" s="4">
        <v>1</v>
      </c>
      <c r="I1568" s="4">
        <v>1</v>
      </c>
      <c r="J1568" s="4">
        <v>1</v>
      </c>
      <c r="K1568" s="4" t="s">
        <v>3552</v>
      </c>
      <c r="L1568" s="4" t="s">
        <v>3563</v>
      </c>
      <c r="M1568" s="4" t="s">
        <v>41</v>
      </c>
      <c r="N1568" s="4">
        <v>1</v>
      </c>
      <c r="O1568" s="4">
        <v>1406.7711999999999</v>
      </c>
      <c r="P1568" s="4" t="s">
        <v>30</v>
      </c>
      <c r="Q1568" s="4" t="s">
        <v>30</v>
      </c>
      <c r="R1568" s="4">
        <v>7.6860000000000003E-4</v>
      </c>
      <c r="S1568" s="4">
        <v>1.099E-2</v>
      </c>
      <c r="T1568" s="4">
        <v>1.19</v>
      </c>
    </row>
    <row r="1569" spans="1:30" hidden="1" outlineLevel="1" collapsed="1" x14ac:dyDescent="0.2">
      <c r="A1569" t="s">
        <v>41</v>
      </c>
      <c r="B1569" s="4" t="s">
        <v>30</v>
      </c>
      <c r="C1569" s="4" t="s">
        <v>3564</v>
      </c>
      <c r="D1569" s="4" t="s">
        <v>41</v>
      </c>
      <c r="E1569" s="4">
        <v>7.3474700000000004E-2</v>
      </c>
      <c r="F1569" s="4">
        <v>4.8908199999999997E-3</v>
      </c>
      <c r="G1569" s="4">
        <v>1</v>
      </c>
      <c r="H1569" s="4">
        <v>1</v>
      </c>
      <c r="I1569" s="4">
        <v>1</v>
      </c>
      <c r="J1569" s="4">
        <v>1</v>
      </c>
      <c r="K1569" s="4" t="s">
        <v>3552</v>
      </c>
      <c r="L1569" s="4" t="s">
        <v>3565</v>
      </c>
      <c r="M1569" s="4" t="s">
        <v>41</v>
      </c>
      <c r="N1569" s="4">
        <v>0</v>
      </c>
      <c r="O1569" s="4">
        <v>1389.68561</v>
      </c>
      <c r="P1569" s="4" t="s">
        <v>30</v>
      </c>
      <c r="Q1569" s="4" t="s">
        <v>30</v>
      </c>
      <c r="R1569" s="4">
        <v>3.7160000000000001E-3</v>
      </c>
      <c r="S1569" s="4">
        <v>5.1159999999999997E-2</v>
      </c>
      <c r="T1569" s="4">
        <v>1.1399999999999999</v>
      </c>
    </row>
    <row r="1570" spans="1:30" hidden="1" outlineLevel="1" collapsed="1" x14ac:dyDescent="0.2">
      <c r="A1570" t="s">
        <v>41</v>
      </c>
      <c r="B1570" s="4" t="s">
        <v>30</v>
      </c>
      <c r="C1570" s="4" t="s">
        <v>3566</v>
      </c>
      <c r="D1570" s="4" t="s">
        <v>41</v>
      </c>
      <c r="E1570" s="4">
        <v>7.5453800000000001E-2</v>
      </c>
      <c r="F1570" s="4">
        <v>4.8908199999999997E-3</v>
      </c>
      <c r="G1570" s="4">
        <v>1</v>
      </c>
      <c r="H1570" s="4">
        <v>1</v>
      </c>
      <c r="I1570" s="4">
        <v>1</v>
      </c>
      <c r="J1570" s="4">
        <v>1</v>
      </c>
      <c r="K1570" s="4" t="s">
        <v>3552</v>
      </c>
      <c r="L1570" s="4" t="s">
        <v>3567</v>
      </c>
      <c r="M1570" s="4" t="s">
        <v>41</v>
      </c>
      <c r="N1570" s="4">
        <v>0</v>
      </c>
      <c r="O1570" s="4">
        <v>1463.7866100000001</v>
      </c>
      <c r="P1570" s="4" t="s">
        <v>30</v>
      </c>
      <c r="Q1570" s="4" t="s">
        <v>30</v>
      </c>
      <c r="R1570" s="4">
        <v>3.7160000000000001E-3</v>
      </c>
      <c r="S1570" s="4">
        <v>5.2690000000000001E-2</v>
      </c>
      <c r="T1570" s="4">
        <v>1.48</v>
      </c>
    </row>
    <row r="1571" spans="1:30" x14ac:dyDescent="0.2">
      <c r="A1571" s="3" t="s">
        <v>30</v>
      </c>
      <c r="B1571" s="3" t="s">
        <v>31</v>
      </c>
      <c r="C1571" s="3" t="s">
        <v>3568</v>
      </c>
      <c r="D1571" s="3" t="s">
        <v>3569</v>
      </c>
      <c r="E1571" s="3">
        <v>0</v>
      </c>
      <c r="F1571" s="3">
        <v>6.8250000000000002</v>
      </c>
      <c r="G1571" s="3">
        <v>12</v>
      </c>
      <c r="H1571" s="3">
        <v>2</v>
      </c>
      <c r="I1571" s="3">
        <v>2</v>
      </c>
      <c r="J1571" s="3">
        <v>2</v>
      </c>
      <c r="K1571" s="3">
        <v>2</v>
      </c>
      <c r="L1571" s="3">
        <v>318</v>
      </c>
      <c r="M1571" s="3">
        <v>35.299999999999997</v>
      </c>
      <c r="N1571" s="3">
        <v>4.67</v>
      </c>
      <c r="O1571" s="3">
        <v>4.1900000000000004</v>
      </c>
      <c r="P1571" s="3">
        <v>2</v>
      </c>
      <c r="Q1571" s="3" t="s">
        <v>2887</v>
      </c>
      <c r="R1571" s="3" t="s">
        <v>1739</v>
      </c>
      <c r="S1571" s="3" t="s">
        <v>1062</v>
      </c>
      <c r="T1571" s="3" t="s">
        <v>3570</v>
      </c>
      <c r="U1571" s="3" t="s">
        <v>3571</v>
      </c>
      <c r="V1571" s="3" t="s">
        <v>3568</v>
      </c>
      <c r="W1571" s="3" t="s">
        <v>3572</v>
      </c>
      <c r="X1571" s="3" t="s">
        <v>3573</v>
      </c>
      <c r="Y1571" s="3" t="s">
        <v>3574</v>
      </c>
      <c r="Z1571" s="3" t="s">
        <v>1745</v>
      </c>
      <c r="AA1571" s="3">
        <v>16</v>
      </c>
      <c r="AB1571" s="3" t="s">
        <v>30</v>
      </c>
      <c r="AC1571" s="3">
        <v>1</v>
      </c>
      <c r="AD1571" s="3" t="s">
        <v>41</v>
      </c>
    </row>
    <row r="1572" spans="1:30" hidden="1" outlineLevel="1" collapsed="1" x14ac:dyDescent="0.2">
      <c r="A1572" t="s">
        <v>41</v>
      </c>
      <c r="B1572" s="2" t="s">
        <v>43</v>
      </c>
      <c r="C1572" s="2" t="s">
        <v>44</v>
      </c>
      <c r="D1572" s="2" t="s">
        <v>29</v>
      </c>
      <c r="E1572" s="2" t="s">
        <v>45</v>
      </c>
      <c r="F1572" s="2" t="s">
        <v>46</v>
      </c>
      <c r="G1572" s="2" t="s">
        <v>28</v>
      </c>
      <c r="H1572" s="2" t="s">
        <v>47</v>
      </c>
      <c r="I1572" s="2" t="s">
        <v>8</v>
      </c>
      <c r="J1572" s="2" t="s">
        <v>9</v>
      </c>
      <c r="K1572" s="2" t="s">
        <v>48</v>
      </c>
      <c r="L1572" s="2" t="s">
        <v>49</v>
      </c>
      <c r="M1572" s="2" t="s">
        <v>50</v>
      </c>
      <c r="N1572" s="2" t="s">
        <v>51</v>
      </c>
      <c r="O1572" s="2" t="s">
        <v>52</v>
      </c>
      <c r="P1572" s="2" t="s">
        <v>27</v>
      </c>
      <c r="Q1572" s="2" t="s">
        <v>53</v>
      </c>
      <c r="R1572" s="2" t="s">
        <v>54</v>
      </c>
      <c r="S1572" s="2" t="s">
        <v>55</v>
      </c>
      <c r="T1572" s="2" t="s">
        <v>56</v>
      </c>
    </row>
    <row r="1573" spans="1:30" hidden="1" outlineLevel="1" collapsed="1" x14ac:dyDescent="0.2">
      <c r="A1573" t="s">
        <v>41</v>
      </c>
      <c r="B1573" s="4" t="s">
        <v>30</v>
      </c>
      <c r="C1573" s="4" t="s">
        <v>3575</v>
      </c>
      <c r="D1573" s="4" t="s">
        <v>41</v>
      </c>
      <c r="E1573" s="4">
        <v>9.2591499999999993E-6</v>
      </c>
      <c r="F1573" s="4">
        <v>9.4156000000000003E-4</v>
      </c>
      <c r="G1573" s="4">
        <v>1</v>
      </c>
      <c r="H1573" s="4">
        <v>1</v>
      </c>
      <c r="I1573" s="4">
        <v>1</v>
      </c>
      <c r="J1573" s="4">
        <v>1</v>
      </c>
      <c r="K1573" s="4" t="s">
        <v>3568</v>
      </c>
      <c r="L1573" s="4" t="s">
        <v>3576</v>
      </c>
      <c r="M1573" s="4" t="s">
        <v>41</v>
      </c>
      <c r="N1573" s="4">
        <v>1</v>
      </c>
      <c r="O1573" s="4">
        <v>2298.0097999999998</v>
      </c>
      <c r="P1573" s="4" t="s">
        <v>30</v>
      </c>
      <c r="Q1573" s="4" t="s">
        <v>30</v>
      </c>
      <c r="R1573" s="4">
        <v>7.6860000000000003E-4</v>
      </c>
      <c r="S1573" s="4">
        <v>2.9749999999999999E-6</v>
      </c>
      <c r="T1573" s="4">
        <v>4.1900000000000004</v>
      </c>
    </row>
    <row r="1574" spans="1:30" hidden="1" outlineLevel="1" collapsed="1" x14ac:dyDescent="0.2">
      <c r="A1574" t="s">
        <v>41</v>
      </c>
      <c r="B1574" s="4" t="s">
        <v>30</v>
      </c>
      <c r="C1574" s="4" t="s">
        <v>3577</v>
      </c>
      <c r="D1574" s="4" t="s">
        <v>2314</v>
      </c>
      <c r="E1574" s="4">
        <v>7.2023100000000007E-2</v>
      </c>
      <c r="F1574" s="4">
        <v>4.8908199999999997E-3</v>
      </c>
      <c r="G1574" s="4">
        <v>1</v>
      </c>
      <c r="H1574" s="4">
        <v>1</v>
      </c>
      <c r="I1574" s="4">
        <v>1</v>
      </c>
      <c r="J1574" s="4">
        <v>1</v>
      </c>
      <c r="K1574" s="4" t="s">
        <v>3568</v>
      </c>
      <c r="L1574" s="4" t="s">
        <v>3578</v>
      </c>
      <c r="M1574" s="4" t="s">
        <v>41</v>
      </c>
      <c r="N1574" s="4">
        <v>1</v>
      </c>
      <c r="O1574" s="4">
        <v>2105.1171800000002</v>
      </c>
      <c r="P1574" s="4" t="s">
        <v>30</v>
      </c>
      <c r="Q1574" s="4" t="s">
        <v>30</v>
      </c>
      <c r="R1574" s="4">
        <v>3.7160000000000001E-3</v>
      </c>
      <c r="S1574" s="4">
        <v>5.0279999999999998E-2</v>
      </c>
      <c r="T1574" s="4">
        <v>1.55</v>
      </c>
    </row>
    <row r="1575" spans="1:30" x14ac:dyDescent="0.2">
      <c r="A1575" s="3" t="s">
        <v>30</v>
      </c>
      <c r="B1575" s="3" t="s">
        <v>31</v>
      </c>
      <c r="C1575" s="3" t="s">
        <v>3579</v>
      </c>
      <c r="D1575" s="3" t="s">
        <v>3580</v>
      </c>
      <c r="E1575" s="3">
        <v>0</v>
      </c>
      <c r="F1575" s="3">
        <v>6.7439999999999998</v>
      </c>
      <c r="G1575" s="3">
        <v>7</v>
      </c>
      <c r="H1575" s="3">
        <v>3</v>
      </c>
      <c r="I1575" s="3">
        <v>3</v>
      </c>
      <c r="J1575" s="3">
        <v>4</v>
      </c>
      <c r="K1575" s="3">
        <v>1</v>
      </c>
      <c r="L1575" s="3">
        <v>570</v>
      </c>
      <c r="M1575" s="3">
        <v>62.7</v>
      </c>
      <c r="N1575" s="3">
        <v>7.75</v>
      </c>
      <c r="O1575" s="3">
        <v>2.14</v>
      </c>
      <c r="P1575" s="3">
        <v>3</v>
      </c>
      <c r="Q1575" s="3" t="s">
        <v>3173</v>
      </c>
      <c r="R1575" s="3" t="s">
        <v>3581</v>
      </c>
      <c r="S1575" s="3" t="s">
        <v>2920</v>
      </c>
      <c r="T1575" s="3" t="s">
        <v>3174</v>
      </c>
      <c r="U1575" s="3" t="s">
        <v>3582</v>
      </c>
      <c r="V1575" s="3" t="s">
        <v>3579</v>
      </c>
      <c r="W1575" s="3" t="s">
        <v>3583</v>
      </c>
      <c r="X1575" s="3" t="s">
        <v>3584</v>
      </c>
      <c r="Y1575" s="3" t="s">
        <v>41</v>
      </c>
      <c r="Z1575" s="3" t="s">
        <v>41</v>
      </c>
      <c r="AA1575" s="3">
        <v>0</v>
      </c>
      <c r="AB1575" s="3" t="s">
        <v>30</v>
      </c>
      <c r="AC1575" s="3">
        <v>1</v>
      </c>
      <c r="AD1575" s="3" t="s">
        <v>41</v>
      </c>
    </row>
    <row r="1576" spans="1:30" hidden="1" outlineLevel="1" collapsed="1" x14ac:dyDescent="0.2">
      <c r="A1576" t="s">
        <v>41</v>
      </c>
      <c r="B1576" s="2" t="s">
        <v>43</v>
      </c>
      <c r="C1576" s="2" t="s">
        <v>44</v>
      </c>
      <c r="D1576" s="2" t="s">
        <v>29</v>
      </c>
      <c r="E1576" s="2" t="s">
        <v>45</v>
      </c>
      <c r="F1576" s="2" t="s">
        <v>46</v>
      </c>
      <c r="G1576" s="2" t="s">
        <v>28</v>
      </c>
      <c r="H1576" s="2" t="s">
        <v>47</v>
      </c>
      <c r="I1576" s="2" t="s">
        <v>8</v>
      </c>
      <c r="J1576" s="2" t="s">
        <v>9</v>
      </c>
      <c r="K1576" s="2" t="s">
        <v>48</v>
      </c>
      <c r="L1576" s="2" t="s">
        <v>49</v>
      </c>
      <c r="M1576" s="2" t="s">
        <v>50</v>
      </c>
      <c r="N1576" s="2" t="s">
        <v>51</v>
      </c>
      <c r="O1576" s="2" t="s">
        <v>52</v>
      </c>
      <c r="P1576" s="2" t="s">
        <v>27</v>
      </c>
      <c r="Q1576" s="2" t="s">
        <v>53</v>
      </c>
      <c r="R1576" s="2" t="s">
        <v>54</v>
      </c>
      <c r="S1576" s="2" t="s">
        <v>55</v>
      </c>
      <c r="T1576" s="2" t="s">
        <v>56</v>
      </c>
    </row>
    <row r="1577" spans="1:30" hidden="1" outlineLevel="1" collapsed="1" x14ac:dyDescent="0.2">
      <c r="A1577" t="s">
        <v>41</v>
      </c>
      <c r="B1577" s="4" t="s">
        <v>30</v>
      </c>
      <c r="C1577" s="4" t="s">
        <v>3585</v>
      </c>
      <c r="D1577" s="4" t="s">
        <v>41</v>
      </c>
      <c r="E1577" s="4">
        <v>9.8884799999999995E-2</v>
      </c>
      <c r="F1577" s="4">
        <v>8.4442000000000007E-3</v>
      </c>
      <c r="G1577" s="4">
        <v>1</v>
      </c>
      <c r="H1577" s="4">
        <v>1</v>
      </c>
      <c r="I1577" s="4">
        <v>1</v>
      </c>
      <c r="J1577" s="4">
        <v>1</v>
      </c>
      <c r="K1577" s="4" t="s">
        <v>3579</v>
      </c>
      <c r="L1577" s="4" t="s">
        <v>3586</v>
      </c>
      <c r="M1577" s="4" t="s">
        <v>41</v>
      </c>
      <c r="N1577" s="4">
        <v>1</v>
      </c>
      <c r="O1577" s="4">
        <v>2223.0135100000002</v>
      </c>
      <c r="P1577" s="4" t="s">
        <v>30</v>
      </c>
      <c r="Q1577" s="4" t="s">
        <v>30</v>
      </c>
      <c r="R1577" s="4">
        <v>6.3559999999999997E-3</v>
      </c>
      <c r="S1577" s="4">
        <v>7.0889999999999995E-2</v>
      </c>
      <c r="T1577" s="4">
        <v>2.06</v>
      </c>
    </row>
    <row r="1578" spans="1:30" hidden="1" outlineLevel="1" collapsed="1" x14ac:dyDescent="0.2">
      <c r="A1578" t="s">
        <v>41</v>
      </c>
      <c r="B1578" s="4" t="s">
        <v>30</v>
      </c>
      <c r="C1578" s="4" t="s">
        <v>3180</v>
      </c>
      <c r="D1578" s="4" t="s">
        <v>41</v>
      </c>
      <c r="E1578" s="4">
        <v>3.57776E-2</v>
      </c>
      <c r="F1578" s="4">
        <v>1.57544E-3</v>
      </c>
      <c r="G1578" s="4">
        <v>2</v>
      </c>
      <c r="H1578" s="4">
        <v>6</v>
      </c>
      <c r="I1578" s="4">
        <v>1</v>
      </c>
      <c r="J1578" s="4">
        <v>1</v>
      </c>
      <c r="K1578" s="4" t="s">
        <v>3181</v>
      </c>
      <c r="L1578" s="4" t="s">
        <v>3182</v>
      </c>
      <c r="M1578" s="4" t="s">
        <v>41</v>
      </c>
      <c r="N1578" s="4">
        <v>1</v>
      </c>
      <c r="O1578" s="4">
        <v>1142.60652</v>
      </c>
      <c r="P1578" s="4" t="s">
        <v>30</v>
      </c>
      <c r="Q1578" s="4" t="s">
        <v>30</v>
      </c>
      <c r="R1578" s="4">
        <v>1.245E-3</v>
      </c>
      <c r="S1578" s="4">
        <v>2.3429999999999999E-2</v>
      </c>
      <c r="T1578" s="4">
        <v>1.44</v>
      </c>
    </row>
    <row r="1579" spans="1:30" hidden="1" outlineLevel="1" collapsed="1" x14ac:dyDescent="0.2">
      <c r="A1579" t="s">
        <v>41</v>
      </c>
      <c r="B1579" s="4" t="s">
        <v>30</v>
      </c>
      <c r="C1579" s="4" t="s">
        <v>3183</v>
      </c>
      <c r="D1579" s="4" t="s">
        <v>41</v>
      </c>
      <c r="E1579" s="4">
        <v>4.1483199999999996E-3</v>
      </c>
      <c r="F1579" s="4">
        <v>9.4156000000000003E-4</v>
      </c>
      <c r="G1579" s="4">
        <v>2</v>
      </c>
      <c r="H1579" s="4">
        <v>2</v>
      </c>
      <c r="I1579" s="4">
        <v>1</v>
      </c>
      <c r="J1579" s="4">
        <v>2</v>
      </c>
      <c r="K1579" s="4" t="s">
        <v>3181</v>
      </c>
      <c r="L1579" s="4" t="s">
        <v>3184</v>
      </c>
      <c r="M1579" s="4" t="s">
        <v>41</v>
      </c>
      <c r="N1579" s="4">
        <v>2</v>
      </c>
      <c r="O1579" s="4">
        <v>1505.83222</v>
      </c>
      <c r="P1579" s="4" t="s">
        <v>30</v>
      </c>
      <c r="Q1579" s="4" t="s">
        <v>30</v>
      </c>
      <c r="R1579" s="4">
        <v>7.6860000000000003E-4</v>
      </c>
      <c r="S1579" s="4">
        <v>2.2499999999999998E-3</v>
      </c>
      <c r="T1579" s="4">
        <v>2.14</v>
      </c>
    </row>
    <row r="1580" spans="1:30" x14ac:dyDescent="0.2">
      <c r="A1580" s="3" t="s">
        <v>30</v>
      </c>
      <c r="B1580" s="3" t="s">
        <v>31</v>
      </c>
      <c r="C1580" s="3" t="s">
        <v>3587</v>
      </c>
      <c r="D1580" s="3" t="s">
        <v>3588</v>
      </c>
      <c r="E1580" s="3">
        <v>0</v>
      </c>
      <c r="F1580" s="3">
        <v>6.72</v>
      </c>
      <c r="G1580" s="3">
        <v>14</v>
      </c>
      <c r="H1580" s="3">
        <v>4</v>
      </c>
      <c r="I1580" s="3">
        <v>4</v>
      </c>
      <c r="J1580" s="3">
        <v>4</v>
      </c>
      <c r="K1580" s="3">
        <v>4</v>
      </c>
      <c r="L1580" s="3">
        <v>319</v>
      </c>
      <c r="M1580" s="3">
        <v>34.799999999999997</v>
      </c>
      <c r="N1580" s="3">
        <v>6.24</v>
      </c>
      <c r="O1580" s="3">
        <v>1.77</v>
      </c>
      <c r="P1580" s="3">
        <v>4</v>
      </c>
      <c r="Q1580" s="3" t="s">
        <v>3589</v>
      </c>
      <c r="R1580" s="3" t="s">
        <v>1160</v>
      </c>
      <c r="S1580" s="3" t="s">
        <v>3590</v>
      </c>
      <c r="T1580" s="3" t="s">
        <v>1670</v>
      </c>
      <c r="U1580" s="3" t="s">
        <v>3591</v>
      </c>
      <c r="V1580" s="3" t="s">
        <v>3587</v>
      </c>
      <c r="W1580" s="3" t="s">
        <v>3592</v>
      </c>
      <c r="X1580" s="3" t="s">
        <v>3593</v>
      </c>
      <c r="Y1580" s="3" t="s">
        <v>41</v>
      </c>
      <c r="Z1580" s="3" t="s">
        <v>41</v>
      </c>
      <c r="AA1580" s="3">
        <v>0</v>
      </c>
      <c r="AB1580" s="3" t="s">
        <v>30</v>
      </c>
      <c r="AC1580" s="3">
        <v>1</v>
      </c>
      <c r="AD1580" s="3" t="s">
        <v>41</v>
      </c>
    </row>
    <row r="1581" spans="1:30" hidden="1" outlineLevel="1" collapsed="1" x14ac:dyDescent="0.2">
      <c r="A1581" t="s">
        <v>41</v>
      </c>
      <c r="B1581" s="2" t="s">
        <v>43</v>
      </c>
      <c r="C1581" s="2" t="s">
        <v>44</v>
      </c>
      <c r="D1581" s="2" t="s">
        <v>29</v>
      </c>
      <c r="E1581" s="2" t="s">
        <v>45</v>
      </c>
      <c r="F1581" s="2" t="s">
        <v>46</v>
      </c>
      <c r="G1581" s="2" t="s">
        <v>28</v>
      </c>
      <c r="H1581" s="2" t="s">
        <v>47</v>
      </c>
      <c r="I1581" s="2" t="s">
        <v>8</v>
      </c>
      <c r="J1581" s="2" t="s">
        <v>9</v>
      </c>
      <c r="K1581" s="2" t="s">
        <v>48</v>
      </c>
      <c r="L1581" s="2" t="s">
        <v>49</v>
      </c>
      <c r="M1581" s="2" t="s">
        <v>50</v>
      </c>
      <c r="N1581" s="2" t="s">
        <v>51</v>
      </c>
      <c r="O1581" s="2" t="s">
        <v>52</v>
      </c>
      <c r="P1581" s="2" t="s">
        <v>27</v>
      </c>
      <c r="Q1581" s="2" t="s">
        <v>53</v>
      </c>
      <c r="R1581" s="2" t="s">
        <v>54</v>
      </c>
      <c r="S1581" s="2" t="s">
        <v>55</v>
      </c>
      <c r="T1581" s="2" t="s">
        <v>56</v>
      </c>
    </row>
    <row r="1582" spans="1:30" hidden="1" outlineLevel="1" collapsed="1" x14ac:dyDescent="0.2">
      <c r="A1582" t="s">
        <v>41</v>
      </c>
      <c r="B1582" s="4" t="s">
        <v>30</v>
      </c>
      <c r="C1582" s="4" t="s">
        <v>3594</v>
      </c>
      <c r="D1582" s="4" t="s">
        <v>41</v>
      </c>
      <c r="E1582" s="4">
        <v>2.63492E-2</v>
      </c>
      <c r="F1582" s="4">
        <v>1.57544E-3</v>
      </c>
      <c r="G1582" s="4">
        <v>1</v>
      </c>
      <c r="H1582" s="4">
        <v>1</v>
      </c>
      <c r="I1582" s="4">
        <v>1</v>
      </c>
      <c r="J1582" s="4">
        <v>1</v>
      </c>
      <c r="K1582" s="4" t="s">
        <v>3587</v>
      </c>
      <c r="L1582" s="4" t="s">
        <v>3595</v>
      </c>
      <c r="M1582" s="4" t="s">
        <v>41</v>
      </c>
      <c r="N1582" s="4">
        <v>0</v>
      </c>
      <c r="O1582" s="4">
        <v>921.48222999999996</v>
      </c>
      <c r="P1582" s="4" t="s">
        <v>30</v>
      </c>
      <c r="Q1582" s="4" t="s">
        <v>30</v>
      </c>
      <c r="R1582" s="4">
        <v>1.245E-3</v>
      </c>
      <c r="S1582" s="4">
        <v>1.678E-2</v>
      </c>
      <c r="T1582" s="4">
        <v>1.47</v>
      </c>
    </row>
    <row r="1583" spans="1:30" hidden="1" outlineLevel="1" collapsed="1" x14ac:dyDescent="0.2">
      <c r="A1583" t="s">
        <v>41</v>
      </c>
      <c r="B1583" s="4" t="s">
        <v>30</v>
      </c>
      <c r="C1583" s="4" t="s">
        <v>3596</v>
      </c>
      <c r="D1583" s="4" t="s">
        <v>41</v>
      </c>
      <c r="E1583" s="4">
        <v>0.106249</v>
      </c>
      <c r="F1583" s="4">
        <v>9.1506199999999999E-3</v>
      </c>
      <c r="G1583" s="4">
        <v>1</v>
      </c>
      <c r="H1583" s="4">
        <v>1</v>
      </c>
      <c r="I1583" s="4">
        <v>1</v>
      </c>
      <c r="J1583" s="4">
        <v>1</v>
      </c>
      <c r="K1583" s="4" t="s">
        <v>3587</v>
      </c>
      <c r="L1583" s="4" t="s">
        <v>3597</v>
      </c>
      <c r="M1583" s="4" t="s">
        <v>41</v>
      </c>
      <c r="N1583" s="4">
        <v>1</v>
      </c>
      <c r="O1583" s="4">
        <v>990.56186000000002</v>
      </c>
      <c r="P1583" s="4" t="s">
        <v>30</v>
      </c>
      <c r="Q1583" s="4" t="s">
        <v>30</v>
      </c>
      <c r="R1583" s="4">
        <v>6.8910000000000004E-3</v>
      </c>
      <c r="S1583" s="4">
        <v>7.7049999999999993E-2</v>
      </c>
      <c r="T1583" s="4">
        <v>1.26</v>
      </c>
    </row>
    <row r="1584" spans="1:30" hidden="1" outlineLevel="1" collapsed="1" x14ac:dyDescent="0.2">
      <c r="A1584" t="s">
        <v>41</v>
      </c>
      <c r="B1584" s="4" t="s">
        <v>30</v>
      </c>
      <c r="C1584" s="4" t="s">
        <v>3598</v>
      </c>
      <c r="D1584" s="4" t="s">
        <v>41</v>
      </c>
      <c r="E1584" s="4">
        <v>3.8546900000000002E-2</v>
      </c>
      <c r="F1584" s="4">
        <v>1.57544E-3</v>
      </c>
      <c r="G1584" s="4">
        <v>1</v>
      </c>
      <c r="H1584" s="4">
        <v>1</v>
      </c>
      <c r="I1584" s="4">
        <v>1</v>
      </c>
      <c r="J1584" s="4">
        <v>1</v>
      </c>
      <c r="K1584" s="4" t="s">
        <v>3587</v>
      </c>
      <c r="L1584" s="4" t="s">
        <v>3599</v>
      </c>
      <c r="M1584" s="4" t="s">
        <v>41</v>
      </c>
      <c r="N1584" s="4">
        <v>2</v>
      </c>
      <c r="O1584" s="4">
        <v>1804.9262000000001</v>
      </c>
      <c r="P1584" s="4" t="s">
        <v>30</v>
      </c>
      <c r="Q1584" s="4" t="s">
        <v>30</v>
      </c>
      <c r="R1584" s="4">
        <v>1.245E-3</v>
      </c>
      <c r="S1584" s="4">
        <v>2.5440000000000001E-2</v>
      </c>
      <c r="T1584" s="4">
        <v>1.95</v>
      </c>
    </row>
    <row r="1585" spans="1:30" hidden="1" outlineLevel="1" collapsed="1" x14ac:dyDescent="0.2">
      <c r="A1585" t="s">
        <v>41</v>
      </c>
      <c r="B1585" s="4" t="s">
        <v>30</v>
      </c>
      <c r="C1585" s="4" t="s">
        <v>3600</v>
      </c>
      <c r="D1585" s="4" t="s">
        <v>41</v>
      </c>
      <c r="E1585" s="4">
        <v>9.9128600000000008E-3</v>
      </c>
      <c r="F1585" s="4">
        <v>9.4156000000000003E-4</v>
      </c>
      <c r="G1585" s="4">
        <v>1</v>
      </c>
      <c r="H1585" s="4">
        <v>1</v>
      </c>
      <c r="I1585" s="4">
        <v>1</v>
      </c>
      <c r="J1585" s="4">
        <v>1</v>
      </c>
      <c r="K1585" s="4" t="s">
        <v>3587</v>
      </c>
      <c r="L1585" s="4" t="s">
        <v>3601</v>
      </c>
      <c r="M1585" s="4" t="s">
        <v>41</v>
      </c>
      <c r="N1585" s="4">
        <v>0</v>
      </c>
      <c r="O1585" s="4">
        <v>1438.6961200000001</v>
      </c>
      <c r="P1585" s="4" t="s">
        <v>30</v>
      </c>
      <c r="Q1585" s="4" t="s">
        <v>30</v>
      </c>
      <c r="R1585" s="4">
        <v>7.6860000000000003E-4</v>
      </c>
      <c r="S1585" s="4">
        <v>5.7869999999999996E-3</v>
      </c>
      <c r="T1585" s="4">
        <v>1.77</v>
      </c>
    </row>
    <row r="1586" spans="1:30" x14ac:dyDescent="0.2">
      <c r="A1586" s="3" t="s">
        <v>30</v>
      </c>
      <c r="B1586" s="3" t="s">
        <v>31</v>
      </c>
      <c r="C1586" s="3" t="s">
        <v>3602</v>
      </c>
      <c r="D1586" s="3" t="s">
        <v>3603</v>
      </c>
      <c r="E1586" s="3">
        <v>0</v>
      </c>
      <c r="F1586" s="3">
        <v>6.7</v>
      </c>
      <c r="G1586" s="3">
        <v>33</v>
      </c>
      <c r="H1586" s="3">
        <v>2</v>
      </c>
      <c r="I1586" s="3">
        <v>2</v>
      </c>
      <c r="J1586" s="3">
        <v>4</v>
      </c>
      <c r="K1586" s="3">
        <v>2</v>
      </c>
      <c r="L1586" s="3">
        <v>87</v>
      </c>
      <c r="M1586" s="3">
        <v>9.8000000000000007</v>
      </c>
      <c r="N1586" s="3">
        <v>6.06</v>
      </c>
      <c r="O1586" s="3">
        <v>11.37</v>
      </c>
      <c r="P1586" s="3">
        <v>2</v>
      </c>
      <c r="Q1586" s="3" t="s">
        <v>2118</v>
      </c>
      <c r="R1586" s="3" t="s">
        <v>1593</v>
      </c>
      <c r="S1586" s="3" t="s">
        <v>36</v>
      </c>
      <c r="T1586" s="3" t="s">
        <v>3604</v>
      </c>
      <c r="U1586" s="3" t="s">
        <v>3605</v>
      </c>
      <c r="V1586" s="3" t="s">
        <v>3602</v>
      </c>
      <c r="W1586" s="3" t="s">
        <v>3606</v>
      </c>
      <c r="X1586" s="3" t="s">
        <v>3607</v>
      </c>
      <c r="Y1586" s="3" t="s">
        <v>1824</v>
      </c>
      <c r="Z1586" s="3" t="s">
        <v>41</v>
      </c>
      <c r="AA1586" s="3">
        <v>9</v>
      </c>
      <c r="AB1586" s="3" t="s">
        <v>30</v>
      </c>
      <c r="AC1586" s="3">
        <v>1</v>
      </c>
      <c r="AD1586" s="3" t="s">
        <v>41</v>
      </c>
    </row>
    <row r="1587" spans="1:30" hidden="1" outlineLevel="1" collapsed="1" x14ac:dyDescent="0.2">
      <c r="A1587" t="s">
        <v>41</v>
      </c>
      <c r="B1587" s="2" t="s">
        <v>43</v>
      </c>
      <c r="C1587" s="2" t="s">
        <v>44</v>
      </c>
      <c r="D1587" s="2" t="s">
        <v>29</v>
      </c>
      <c r="E1587" s="2" t="s">
        <v>45</v>
      </c>
      <c r="F1587" s="2" t="s">
        <v>46</v>
      </c>
      <c r="G1587" s="2" t="s">
        <v>28</v>
      </c>
      <c r="H1587" s="2" t="s">
        <v>47</v>
      </c>
      <c r="I1587" s="2" t="s">
        <v>8</v>
      </c>
      <c r="J1587" s="2" t="s">
        <v>9</v>
      </c>
      <c r="K1587" s="2" t="s">
        <v>48</v>
      </c>
      <c r="L1587" s="2" t="s">
        <v>49</v>
      </c>
      <c r="M1587" s="2" t="s">
        <v>50</v>
      </c>
      <c r="N1587" s="2" t="s">
        <v>51</v>
      </c>
      <c r="O1587" s="2" t="s">
        <v>52</v>
      </c>
      <c r="P1587" s="2" t="s">
        <v>27</v>
      </c>
      <c r="Q1587" s="2" t="s">
        <v>53</v>
      </c>
      <c r="R1587" s="2" t="s">
        <v>54</v>
      </c>
      <c r="S1587" s="2" t="s">
        <v>55</v>
      </c>
      <c r="T1587" s="2" t="s">
        <v>56</v>
      </c>
    </row>
    <row r="1588" spans="1:30" hidden="1" outlineLevel="1" collapsed="1" x14ac:dyDescent="0.2">
      <c r="A1588" t="s">
        <v>41</v>
      </c>
      <c r="B1588" s="4" t="s">
        <v>30</v>
      </c>
      <c r="C1588" s="4" t="s">
        <v>3608</v>
      </c>
      <c r="D1588" s="4" t="s">
        <v>41</v>
      </c>
      <c r="E1588" s="4">
        <v>7.2027400000000002E-4</v>
      </c>
      <c r="F1588" s="4">
        <v>9.4156000000000003E-4</v>
      </c>
      <c r="G1588" s="4">
        <v>1</v>
      </c>
      <c r="H1588" s="4">
        <v>2</v>
      </c>
      <c r="I1588" s="4">
        <v>1</v>
      </c>
      <c r="J1588" s="4">
        <v>1</v>
      </c>
      <c r="K1588" s="4" t="s">
        <v>3602</v>
      </c>
      <c r="L1588" s="4" t="s">
        <v>3609</v>
      </c>
      <c r="M1588" s="4" t="s">
        <v>41</v>
      </c>
      <c r="N1588" s="4">
        <v>0</v>
      </c>
      <c r="O1588" s="4">
        <v>1367.69137</v>
      </c>
      <c r="P1588" s="4" t="s">
        <v>30</v>
      </c>
      <c r="Q1588" s="4" t="s">
        <v>30</v>
      </c>
      <c r="R1588" s="4">
        <v>7.6860000000000003E-4</v>
      </c>
      <c r="S1588" s="4">
        <v>3.3619999999999999E-4</v>
      </c>
      <c r="T1588" s="4">
        <v>2.9</v>
      </c>
    </row>
    <row r="1589" spans="1:30" hidden="1" outlineLevel="1" collapsed="1" x14ac:dyDescent="0.2">
      <c r="A1589" t="s">
        <v>41</v>
      </c>
      <c r="B1589" s="4" t="s">
        <v>30</v>
      </c>
      <c r="C1589" s="4" t="s">
        <v>3610</v>
      </c>
      <c r="D1589" s="4" t="s">
        <v>41</v>
      </c>
      <c r="E1589" s="4">
        <v>1.21382E-3</v>
      </c>
      <c r="F1589" s="4">
        <v>9.4156000000000003E-4</v>
      </c>
      <c r="G1589" s="4">
        <v>1</v>
      </c>
      <c r="H1589" s="4">
        <v>2</v>
      </c>
      <c r="I1589" s="4">
        <v>1</v>
      </c>
      <c r="J1589" s="4">
        <v>3</v>
      </c>
      <c r="K1589" s="4" t="s">
        <v>3602</v>
      </c>
      <c r="L1589" s="4" t="s">
        <v>3611</v>
      </c>
      <c r="M1589" s="4" t="s">
        <v>41</v>
      </c>
      <c r="N1589" s="4">
        <v>1</v>
      </c>
      <c r="O1589" s="4">
        <v>1863.97117</v>
      </c>
      <c r="P1589" s="4" t="s">
        <v>30</v>
      </c>
      <c r="Q1589" s="4" t="s">
        <v>30</v>
      </c>
      <c r="R1589" s="4">
        <v>7.6860000000000003E-4</v>
      </c>
      <c r="S1589" s="4">
        <v>5.9279999999999999E-4</v>
      </c>
      <c r="T1589" s="4">
        <v>3.32</v>
      </c>
    </row>
    <row r="1590" spans="1:30" x14ac:dyDescent="0.2">
      <c r="A1590" s="3" t="s">
        <v>30</v>
      </c>
      <c r="B1590" s="3" t="s">
        <v>31</v>
      </c>
      <c r="C1590" s="3" t="s">
        <v>3612</v>
      </c>
      <c r="D1590" s="3" t="s">
        <v>3613</v>
      </c>
      <c r="E1590" s="3">
        <v>0</v>
      </c>
      <c r="F1590" s="3">
        <v>6.6449999999999996</v>
      </c>
      <c r="G1590" s="3">
        <v>35</v>
      </c>
      <c r="H1590" s="3">
        <v>3</v>
      </c>
      <c r="I1590" s="3">
        <v>3</v>
      </c>
      <c r="J1590" s="3">
        <v>3</v>
      </c>
      <c r="K1590" s="3">
        <v>3</v>
      </c>
      <c r="L1590" s="3">
        <v>135</v>
      </c>
      <c r="M1590" s="3">
        <v>15.4</v>
      </c>
      <c r="N1590" s="3">
        <v>8.34</v>
      </c>
      <c r="O1590" s="3">
        <v>5.91</v>
      </c>
      <c r="P1590" s="3">
        <v>3</v>
      </c>
      <c r="Q1590" s="3" t="s">
        <v>3614</v>
      </c>
      <c r="R1590" s="3" t="s">
        <v>1423</v>
      </c>
      <c r="S1590" s="3" t="s">
        <v>1766</v>
      </c>
      <c r="T1590" s="3" t="s">
        <v>3615</v>
      </c>
      <c r="U1590" s="3" t="s">
        <v>3616</v>
      </c>
      <c r="V1590" s="3" t="s">
        <v>3612</v>
      </c>
      <c r="W1590" s="3" t="s">
        <v>3617</v>
      </c>
      <c r="X1590" s="3" t="s">
        <v>3618</v>
      </c>
      <c r="Y1590" s="3" t="s">
        <v>3619</v>
      </c>
      <c r="Z1590" s="3" t="s">
        <v>41</v>
      </c>
      <c r="AA1590" s="3">
        <v>1</v>
      </c>
      <c r="AB1590" s="3" t="s">
        <v>30</v>
      </c>
      <c r="AC1590" s="3">
        <v>1</v>
      </c>
      <c r="AD1590" s="3" t="s">
        <v>41</v>
      </c>
    </row>
    <row r="1591" spans="1:30" hidden="1" outlineLevel="1" collapsed="1" x14ac:dyDescent="0.2">
      <c r="A1591" t="s">
        <v>41</v>
      </c>
      <c r="B1591" s="2" t="s">
        <v>43</v>
      </c>
      <c r="C1591" s="2" t="s">
        <v>44</v>
      </c>
      <c r="D1591" s="2" t="s">
        <v>29</v>
      </c>
      <c r="E1591" s="2" t="s">
        <v>45</v>
      </c>
      <c r="F1591" s="2" t="s">
        <v>46</v>
      </c>
      <c r="G1591" s="2" t="s">
        <v>28</v>
      </c>
      <c r="H1591" s="2" t="s">
        <v>47</v>
      </c>
      <c r="I1591" s="2" t="s">
        <v>8</v>
      </c>
      <c r="J1591" s="2" t="s">
        <v>9</v>
      </c>
      <c r="K1591" s="2" t="s">
        <v>48</v>
      </c>
      <c r="L1591" s="2" t="s">
        <v>49</v>
      </c>
      <c r="M1591" s="2" t="s">
        <v>50</v>
      </c>
      <c r="N1591" s="2" t="s">
        <v>51</v>
      </c>
      <c r="O1591" s="2" t="s">
        <v>52</v>
      </c>
      <c r="P1591" s="2" t="s">
        <v>27</v>
      </c>
      <c r="Q1591" s="2" t="s">
        <v>53</v>
      </c>
      <c r="R1591" s="2" t="s">
        <v>54</v>
      </c>
      <c r="S1591" s="2" t="s">
        <v>55</v>
      </c>
      <c r="T1591" s="2" t="s">
        <v>56</v>
      </c>
    </row>
    <row r="1592" spans="1:30" hidden="1" outlineLevel="1" collapsed="1" x14ac:dyDescent="0.2">
      <c r="A1592" t="s">
        <v>41</v>
      </c>
      <c r="B1592" s="4" t="s">
        <v>30</v>
      </c>
      <c r="C1592" s="4" t="s">
        <v>3620</v>
      </c>
      <c r="D1592" s="4" t="s">
        <v>41</v>
      </c>
      <c r="E1592" s="4">
        <v>3.2756199999999999E-2</v>
      </c>
      <c r="F1592" s="4">
        <v>1.57544E-3</v>
      </c>
      <c r="G1592" s="4">
        <v>1</v>
      </c>
      <c r="H1592" s="4">
        <v>1</v>
      </c>
      <c r="I1592" s="4">
        <v>1</v>
      </c>
      <c r="J1592" s="4">
        <v>1</v>
      </c>
      <c r="K1592" s="4" t="s">
        <v>3612</v>
      </c>
      <c r="L1592" s="4" t="s">
        <v>3621</v>
      </c>
      <c r="M1592" s="4" t="s">
        <v>41</v>
      </c>
      <c r="N1592" s="4">
        <v>1</v>
      </c>
      <c r="O1592" s="4">
        <v>1448.75911</v>
      </c>
      <c r="P1592" s="4" t="s">
        <v>30</v>
      </c>
      <c r="Q1592" s="4" t="s">
        <v>30</v>
      </c>
      <c r="R1592" s="4">
        <v>1.245E-3</v>
      </c>
      <c r="S1592" s="4">
        <v>2.1229999999999999E-2</v>
      </c>
      <c r="T1592" s="4">
        <v>1.24</v>
      </c>
    </row>
    <row r="1593" spans="1:30" hidden="1" outlineLevel="1" collapsed="1" x14ac:dyDescent="0.2">
      <c r="A1593" t="s">
        <v>41</v>
      </c>
      <c r="B1593" s="4" t="s">
        <v>30</v>
      </c>
      <c r="C1593" s="4" t="s">
        <v>3622</v>
      </c>
      <c r="D1593" s="4" t="s">
        <v>41</v>
      </c>
      <c r="E1593" s="4">
        <v>1.5865600000000001E-3</v>
      </c>
      <c r="F1593" s="4">
        <v>9.4156000000000003E-4</v>
      </c>
      <c r="G1593" s="4">
        <v>1</v>
      </c>
      <c r="H1593" s="4">
        <v>1</v>
      </c>
      <c r="I1593" s="4">
        <v>1</v>
      </c>
      <c r="J1593" s="4">
        <v>1</v>
      </c>
      <c r="K1593" s="4" t="s">
        <v>3612</v>
      </c>
      <c r="L1593" s="4" t="s">
        <v>3623</v>
      </c>
      <c r="M1593" s="4" t="s">
        <v>41</v>
      </c>
      <c r="N1593" s="4">
        <v>1</v>
      </c>
      <c r="O1593" s="4">
        <v>1577.69255</v>
      </c>
      <c r="P1593" s="4" t="s">
        <v>30</v>
      </c>
      <c r="Q1593" s="4" t="s">
        <v>30</v>
      </c>
      <c r="R1593" s="4">
        <v>7.6860000000000003E-4</v>
      </c>
      <c r="S1593" s="4">
        <v>7.9299999999999998E-4</v>
      </c>
      <c r="T1593" s="4">
        <v>3.19</v>
      </c>
    </row>
    <row r="1594" spans="1:30" hidden="1" outlineLevel="1" collapsed="1" x14ac:dyDescent="0.2">
      <c r="A1594" t="s">
        <v>41</v>
      </c>
      <c r="B1594" s="4" t="s">
        <v>30</v>
      </c>
      <c r="C1594" s="4" t="s">
        <v>3624</v>
      </c>
      <c r="D1594" s="4" t="s">
        <v>41</v>
      </c>
      <c r="E1594" s="4">
        <v>2.1475299999999999E-2</v>
      </c>
      <c r="F1594" s="4">
        <v>9.4156000000000003E-4</v>
      </c>
      <c r="G1594" s="4">
        <v>1</v>
      </c>
      <c r="H1594" s="4">
        <v>1</v>
      </c>
      <c r="I1594" s="4">
        <v>1</v>
      </c>
      <c r="J1594" s="4">
        <v>1</v>
      </c>
      <c r="K1594" s="4" t="s">
        <v>3612</v>
      </c>
      <c r="L1594" s="4" t="s">
        <v>3625</v>
      </c>
      <c r="M1594" s="4" t="s">
        <v>41</v>
      </c>
      <c r="N1594" s="4">
        <v>1</v>
      </c>
      <c r="O1594" s="4">
        <v>2081.0046600000001</v>
      </c>
      <c r="P1594" s="4" t="s">
        <v>30</v>
      </c>
      <c r="Q1594" s="4" t="s">
        <v>30</v>
      </c>
      <c r="R1594" s="4">
        <v>7.6860000000000003E-4</v>
      </c>
      <c r="S1594" s="4">
        <v>1.345E-2</v>
      </c>
      <c r="T1594" s="4">
        <v>2.72</v>
      </c>
    </row>
    <row r="1595" spans="1:30" x14ac:dyDescent="0.2">
      <c r="A1595" s="3" t="s">
        <v>30</v>
      </c>
      <c r="B1595" s="3" t="s">
        <v>31</v>
      </c>
      <c r="C1595" s="3" t="s">
        <v>3626</v>
      </c>
      <c r="D1595" s="3" t="s">
        <v>3627</v>
      </c>
      <c r="E1595" s="3">
        <v>0</v>
      </c>
      <c r="F1595" s="3">
        <v>6.5119999999999996</v>
      </c>
      <c r="G1595" s="3">
        <v>4</v>
      </c>
      <c r="H1595" s="3">
        <v>4</v>
      </c>
      <c r="I1595" s="3">
        <v>4</v>
      </c>
      <c r="J1595" s="3">
        <v>5</v>
      </c>
      <c r="K1595" s="3">
        <v>4</v>
      </c>
      <c r="L1595" s="3">
        <v>1083</v>
      </c>
      <c r="M1595" s="3">
        <v>120.3</v>
      </c>
      <c r="N1595" s="3">
        <v>9.26</v>
      </c>
      <c r="O1595" s="3">
        <v>1.68</v>
      </c>
      <c r="P1595" s="3">
        <v>4</v>
      </c>
      <c r="Q1595" s="3" t="s">
        <v>913</v>
      </c>
      <c r="R1595" s="3" t="s">
        <v>41</v>
      </c>
      <c r="S1595" s="3" t="s">
        <v>36</v>
      </c>
      <c r="T1595" s="3" t="s">
        <v>2279</v>
      </c>
      <c r="U1595" s="3" t="s">
        <v>3628</v>
      </c>
      <c r="V1595" s="3" t="s">
        <v>3626</v>
      </c>
      <c r="W1595" s="3" t="s">
        <v>3629</v>
      </c>
      <c r="X1595" s="3" t="s">
        <v>3630</v>
      </c>
      <c r="Y1595" s="3" t="s">
        <v>41</v>
      </c>
      <c r="Z1595" s="3" t="s">
        <v>41</v>
      </c>
      <c r="AA1595" s="3">
        <v>0</v>
      </c>
      <c r="AB1595" s="3" t="s">
        <v>30</v>
      </c>
      <c r="AC1595" s="3">
        <v>1</v>
      </c>
      <c r="AD1595" s="3" t="s">
        <v>41</v>
      </c>
    </row>
    <row r="1596" spans="1:30" hidden="1" outlineLevel="1" collapsed="1" x14ac:dyDescent="0.2">
      <c r="A1596" t="s">
        <v>41</v>
      </c>
      <c r="B1596" s="2" t="s">
        <v>43</v>
      </c>
      <c r="C1596" s="2" t="s">
        <v>44</v>
      </c>
      <c r="D1596" s="2" t="s">
        <v>29</v>
      </c>
      <c r="E1596" s="2" t="s">
        <v>45</v>
      </c>
      <c r="F1596" s="2" t="s">
        <v>46</v>
      </c>
      <c r="G1596" s="2" t="s">
        <v>28</v>
      </c>
      <c r="H1596" s="2" t="s">
        <v>47</v>
      </c>
      <c r="I1596" s="2" t="s">
        <v>8</v>
      </c>
      <c r="J1596" s="2" t="s">
        <v>9</v>
      </c>
      <c r="K1596" s="2" t="s">
        <v>48</v>
      </c>
      <c r="L1596" s="2" t="s">
        <v>49</v>
      </c>
      <c r="M1596" s="2" t="s">
        <v>50</v>
      </c>
      <c r="N1596" s="2" t="s">
        <v>51</v>
      </c>
      <c r="O1596" s="2" t="s">
        <v>52</v>
      </c>
      <c r="P1596" s="2" t="s">
        <v>27</v>
      </c>
      <c r="Q1596" s="2" t="s">
        <v>53</v>
      </c>
      <c r="R1596" s="2" t="s">
        <v>54</v>
      </c>
      <c r="S1596" s="2" t="s">
        <v>55</v>
      </c>
      <c r="T1596" s="2" t="s">
        <v>56</v>
      </c>
    </row>
    <row r="1597" spans="1:30" hidden="1" outlineLevel="1" collapsed="1" x14ac:dyDescent="0.2">
      <c r="A1597" t="s">
        <v>41</v>
      </c>
      <c r="B1597" s="4" t="s">
        <v>30</v>
      </c>
      <c r="C1597" s="4" t="s">
        <v>3631</v>
      </c>
      <c r="D1597" s="4" t="s">
        <v>41</v>
      </c>
      <c r="E1597" s="4">
        <v>3.0190999999999999E-2</v>
      </c>
      <c r="F1597" s="4">
        <v>1.57544E-3</v>
      </c>
      <c r="G1597" s="4">
        <v>1</v>
      </c>
      <c r="H1597" s="4">
        <v>1</v>
      </c>
      <c r="I1597" s="4">
        <v>1</v>
      </c>
      <c r="J1597" s="4">
        <v>1</v>
      </c>
      <c r="K1597" s="4" t="s">
        <v>3626</v>
      </c>
      <c r="L1597" s="4" t="s">
        <v>3632</v>
      </c>
      <c r="M1597" s="4" t="s">
        <v>41</v>
      </c>
      <c r="N1597" s="4">
        <v>1</v>
      </c>
      <c r="O1597" s="4">
        <v>1577.76532</v>
      </c>
      <c r="P1597" s="4" t="s">
        <v>30</v>
      </c>
      <c r="Q1597" s="4" t="s">
        <v>30</v>
      </c>
      <c r="R1597" s="4">
        <v>1.245E-3</v>
      </c>
      <c r="S1597" s="4">
        <v>1.9439999999999999E-2</v>
      </c>
      <c r="T1597" s="4">
        <v>1.46</v>
      </c>
    </row>
    <row r="1598" spans="1:30" hidden="1" outlineLevel="1" collapsed="1" x14ac:dyDescent="0.2">
      <c r="A1598" t="s">
        <v>41</v>
      </c>
      <c r="B1598" s="4" t="s">
        <v>30</v>
      </c>
      <c r="C1598" s="4" t="s">
        <v>3633</v>
      </c>
      <c r="D1598" s="4" t="s">
        <v>41</v>
      </c>
      <c r="E1598" s="4">
        <v>6.2605800000000003E-2</v>
      </c>
      <c r="F1598" s="4">
        <v>3.95853E-3</v>
      </c>
      <c r="G1598" s="4">
        <v>1</v>
      </c>
      <c r="H1598" s="4">
        <v>1</v>
      </c>
      <c r="I1598" s="4">
        <v>1</v>
      </c>
      <c r="J1598" s="4">
        <v>1</v>
      </c>
      <c r="K1598" s="4" t="s">
        <v>3626</v>
      </c>
      <c r="L1598" s="4" t="s">
        <v>3634</v>
      </c>
      <c r="M1598" s="4" t="s">
        <v>41</v>
      </c>
      <c r="N1598" s="4">
        <v>1</v>
      </c>
      <c r="O1598" s="4">
        <v>1146.6265800000001</v>
      </c>
      <c r="P1598" s="4" t="s">
        <v>30</v>
      </c>
      <c r="Q1598" s="4" t="s">
        <v>30</v>
      </c>
      <c r="R1598" s="4">
        <v>3.026E-3</v>
      </c>
      <c r="S1598" s="4">
        <v>4.2909999999999997E-2</v>
      </c>
      <c r="T1598" s="4">
        <v>1.27</v>
      </c>
    </row>
    <row r="1599" spans="1:30" hidden="1" outlineLevel="1" collapsed="1" x14ac:dyDescent="0.2">
      <c r="A1599" t="s">
        <v>41</v>
      </c>
      <c r="B1599" s="4" t="s">
        <v>30</v>
      </c>
      <c r="C1599" s="4" t="s">
        <v>3635</v>
      </c>
      <c r="D1599" s="4" t="s">
        <v>41</v>
      </c>
      <c r="E1599" s="4">
        <v>1.8733900000000001E-2</v>
      </c>
      <c r="F1599" s="4">
        <v>9.4156000000000003E-4</v>
      </c>
      <c r="G1599" s="4">
        <v>1</v>
      </c>
      <c r="H1599" s="4">
        <v>1</v>
      </c>
      <c r="I1599" s="4">
        <v>1</v>
      </c>
      <c r="J1599" s="4">
        <v>2</v>
      </c>
      <c r="K1599" s="4" t="s">
        <v>3626</v>
      </c>
      <c r="L1599" s="4" t="s">
        <v>3636</v>
      </c>
      <c r="M1599" s="4" t="s">
        <v>41</v>
      </c>
      <c r="N1599" s="4">
        <v>0</v>
      </c>
      <c r="O1599" s="4">
        <v>1485.6573100000001</v>
      </c>
      <c r="P1599" s="4" t="s">
        <v>30</v>
      </c>
      <c r="Q1599" s="4" t="s">
        <v>30</v>
      </c>
      <c r="R1599" s="4">
        <v>7.6860000000000003E-4</v>
      </c>
      <c r="S1599" s="4">
        <v>1.1599999999999999E-2</v>
      </c>
      <c r="T1599" s="4">
        <v>1.24</v>
      </c>
    </row>
    <row r="1600" spans="1:30" hidden="1" outlineLevel="1" collapsed="1" x14ac:dyDescent="0.2">
      <c r="A1600" t="s">
        <v>41</v>
      </c>
      <c r="B1600" s="4" t="s">
        <v>30</v>
      </c>
      <c r="C1600" s="4" t="s">
        <v>3637</v>
      </c>
      <c r="D1600" s="4" t="s">
        <v>41</v>
      </c>
      <c r="E1600" s="4">
        <v>4.75323E-2</v>
      </c>
      <c r="F1600" s="4">
        <v>2.21053E-3</v>
      </c>
      <c r="G1600" s="4">
        <v>1</v>
      </c>
      <c r="H1600" s="4">
        <v>1</v>
      </c>
      <c r="I1600" s="4">
        <v>1</v>
      </c>
      <c r="J1600" s="4">
        <v>1</v>
      </c>
      <c r="K1600" s="4" t="s">
        <v>3626</v>
      </c>
      <c r="L1600" s="4" t="s">
        <v>3638</v>
      </c>
      <c r="M1600" s="4" t="s">
        <v>41</v>
      </c>
      <c r="N1600" s="4">
        <v>1</v>
      </c>
      <c r="O1600" s="4">
        <v>2215.0634300000002</v>
      </c>
      <c r="P1600" s="4" t="s">
        <v>30</v>
      </c>
      <c r="Q1600" s="4" t="s">
        <v>30</v>
      </c>
      <c r="R1600" s="4">
        <v>1.714E-3</v>
      </c>
      <c r="S1600" s="4">
        <v>3.1820000000000001E-2</v>
      </c>
      <c r="T1600" s="4">
        <v>1.79</v>
      </c>
    </row>
    <row r="1601" spans="1:30" x14ac:dyDescent="0.2">
      <c r="A1601" s="3" t="s">
        <v>30</v>
      </c>
      <c r="B1601" s="3" t="s">
        <v>31</v>
      </c>
      <c r="C1601" s="3" t="s">
        <v>3639</v>
      </c>
      <c r="D1601" s="3" t="s">
        <v>3640</v>
      </c>
      <c r="E1601" s="3">
        <v>0</v>
      </c>
      <c r="F1601" s="3">
        <v>6.4850000000000003</v>
      </c>
      <c r="G1601" s="3">
        <v>9</v>
      </c>
      <c r="H1601" s="3">
        <v>5</v>
      </c>
      <c r="I1601" s="3">
        <v>5</v>
      </c>
      <c r="J1601" s="3">
        <v>5</v>
      </c>
      <c r="K1601" s="3">
        <v>5</v>
      </c>
      <c r="L1601" s="3">
        <v>471</v>
      </c>
      <c r="M1601" s="3">
        <v>51.6</v>
      </c>
      <c r="N1601" s="3">
        <v>5.31</v>
      </c>
      <c r="O1601" s="3">
        <v>2.1800000000000002</v>
      </c>
      <c r="P1601" s="3">
        <v>5</v>
      </c>
      <c r="Q1601" s="3" t="s">
        <v>2614</v>
      </c>
      <c r="R1601" s="3" t="s">
        <v>35</v>
      </c>
      <c r="S1601" s="3" t="s">
        <v>36</v>
      </c>
      <c r="T1601" s="3" t="s">
        <v>3641</v>
      </c>
      <c r="U1601" s="3" t="s">
        <v>3642</v>
      </c>
      <c r="V1601" s="3" t="s">
        <v>3639</v>
      </c>
      <c r="W1601" s="3" t="s">
        <v>3643</v>
      </c>
      <c r="X1601" s="3" t="s">
        <v>3644</v>
      </c>
      <c r="Y1601" s="3" t="s">
        <v>41</v>
      </c>
      <c r="Z1601" s="3" t="s">
        <v>41</v>
      </c>
      <c r="AA1601" s="3">
        <v>0</v>
      </c>
      <c r="AB1601" s="3" t="s">
        <v>30</v>
      </c>
      <c r="AC1601" s="3">
        <v>1</v>
      </c>
      <c r="AD1601" s="3" t="s">
        <v>41</v>
      </c>
    </row>
    <row r="1602" spans="1:30" hidden="1" outlineLevel="1" collapsed="1" x14ac:dyDescent="0.2">
      <c r="A1602" t="s">
        <v>41</v>
      </c>
      <c r="B1602" s="2" t="s">
        <v>43</v>
      </c>
      <c r="C1602" s="2" t="s">
        <v>44</v>
      </c>
      <c r="D1602" s="2" t="s">
        <v>29</v>
      </c>
      <c r="E1602" s="2" t="s">
        <v>45</v>
      </c>
      <c r="F1602" s="2" t="s">
        <v>46</v>
      </c>
      <c r="G1602" s="2" t="s">
        <v>28</v>
      </c>
      <c r="H1602" s="2" t="s">
        <v>47</v>
      </c>
      <c r="I1602" s="2" t="s">
        <v>8</v>
      </c>
      <c r="J1602" s="2" t="s">
        <v>9</v>
      </c>
      <c r="K1602" s="2" t="s">
        <v>48</v>
      </c>
      <c r="L1602" s="2" t="s">
        <v>49</v>
      </c>
      <c r="M1602" s="2" t="s">
        <v>50</v>
      </c>
      <c r="N1602" s="2" t="s">
        <v>51</v>
      </c>
      <c r="O1602" s="2" t="s">
        <v>52</v>
      </c>
      <c r="P1602" s="2" t="s">
        <v>27</v>
      </c>
      <c r="Q1602" s="2" t="s">
        <v>53</v>
      </c>
      <c r="R1602" s="2" t="s">
        <v>54</v>
      </c>
      <c r="S1602" s="2" t="s">
        <v>55</v>
      </c>
      <c r="T1602" s="2" t="s">
        <v>56</v>
      </c>
    </row>
    <row r="1603" spans="1:30" hidden="1" outlineLevel="1" collapsed="1" x14ac:dyDescent="0.2">
      <c r="A1603" t="s">
        <v>41</v>
      </c>
      <c r="B1603" s="4" t="s">
        <v>30</v>
      </c>
      <c r="C1603" s="4" t="s">
        <v>3645</v>
      </c>
      <c r="D1603" s="4" t="s">
        <v>41</v>
      </c>
      <c r="E1603" s="4">
        <v>7.0598900000000006E-2</v>
      </c>
      <c r="F1603" s="4">
        <v>4.8908199999999997E-3</v>
      </c>
      <c r="G1603" s="4">
        <v>1</v>
      </c>
      <c r="H1603" s="4">
        <v>1</v>
      </c>
      <c r="I1603" s="4">
        <v>1</v>
      </c>
      <c r="J1603" s="4">
        <v>1</v>
      </c>
      <c r="K1603" s="4" t="s">
        <v>3639</v>
      </c>
      <c r="L1603" s="4" t="s">
        <v>3646</v>
      </c>
      <c r="M1603" s="4" t="s">
        <v>41</v>
      </c>
      <c r="N1603" s="4">
        <v>0</v>
      </c>
      <c r="O1603" s="4">
        <v>1114.44696</v>
      </c>
      <c r="P1603" s="4" t="s">
        <v>30</v>
      </c>
      <c r="Q1603" s="4" t="s">
        <v>30</v>
      </c>
      <c r="R1603" s="4">
        <v>3.7160000000000001E-3</v>
      </c>
      <c r="S1603" s="4">
        <v>4.9079999999999999E-2</v>
      </c>
      <c r="T1603" s="4">
        <v>1.3</v>
      </c>
    </row>
    <row r="1604" spans="1:30" hidden="1" outlineLevel="1" collapsed="1" x14ac:dyDescent="0.2">
      <c r="A1604" t="s">
        <v>41</v>
      </c>
      <c r="B1604" s="4" t="s">
        <v>30</v>
      </c>
      <c r="C1604" s="4" t="s">
        <v>3647</v>
      </c>
      <c r="D1604" s="4" t="s">
        <v>819</v>
      </c>
      <c r="E1604" s="4">
        <v>7.0598900000000006E-2</v>
      </c>
      <c r="F1604" s="4">
        <v>4.8908199999999997E-3</v>
      </c>
      <c r="G1604" s="4">
        <v>1</v>
      </c>
      <c r="H1604" s="4">
        <v>1</v>
      </c>
      <c r="I1604" s="4">
        <v>1</v>
      </c>
      <c r="J1604" s="4">
        <v>1</v>
      </c>
      <c r="K1604" s="4" t="s">
        <v>3639</v>
      </c>
      <c r="L1604" s="4" t="s">
        <v>3648</v>
      </c>
      <c r="M1604" s="4" t="s">
        <v>41</v>
      </c>
      <c r="N1604" s="4">
        <v>0</v>
      </c>
      <c r="O1604" s="4">
        <v>1334.6409100000001</v>
      </c>
      <c r="P1604" s="4" t="s">
        <v>30</v>
      </c>
      <c r="Q1604" s="4" t="s">
        <v>30</v>
      </c>
      <c r="R1604" s="4">
        <v>3.7160000000000001E-3</v>
      </c>
      <c r="S1604" s="4">
        <v>4.8989999999999999E-2</v>
      </c>
      <c r="T1604" s="4">
        <v>1.48</v>
      </c>
    </row>
    <row r="1605" spans="1:30" hidden="1" outlineLevel="1" collapsed="1" x14ac:dyDescent="0.2">
      <c r="A1605" t="s">
        <v>41</v>
      </c>
      <c r="B1605" s="4" t="s">
        <v>30</v>
      </c>
      <c r="C1605" s="4" t="s">
        <v>3649</v>
      </c>
      <c r="D1605" s="4" t="s">
        <v>41</v>
      </c>
      <c r="E1605" s="4">
        <v>0.108344</v>
      </c>
      <c r="F1605" s="4">
        <v>9.1506199999999999E-3</v>
      </c>
      <c r="G1605" s="4">
        <v>1</v>
      </c>
      <c r="H1605" s="4">
        <v>1</v>
      </c>
      <c r="I1605" s="4">
        <v>1</v>
      </c>
      <c r="J1605" s="4">
        <v>1</v>
      </c>
      <c r="K1605" s="4" t="s">
        <v>3639</v>
      </c>
      <c r="L1605" s="4" t="s">
        <v>3650</v>
      </c>
      <c r="M1605" s="4" t="s">
        <v>41</v>
      </c>
      <c r="N1605" s="4">
        <v>1</v>
      </c>
      <c r="O1605" s="4">
        <v>1302.66482</v>
      </c>
      <c r="P1605" s="4" t="s">
        <v>30</v>
      </c>
      <c r="Q1605" s="4" t="s">
        <v>30</v>
      </c>
      <c r="R1605" s="4">
        <v>6.8910000000000004E-3</v>
      </c>
      <c r="S1605" s="4">
        <v>7.8729999999999994E-2</v>
      </c>
      <c r="T1605" s="4">
        <v>2.1800000000000002</v>
      </c>
    </row>
    <row r="1606" spans="1:30" hidden="1" outlineLevel="1" collapsed="1" x14ac:dyDescent="0.2">
      <c r="A1606" t="s">
        <v>41</v>
      </c>
      <c r="B1606" s="4" t="s">
        <v>30</v>
      </c>
      <c r="C1606" s="4" t="s">
        <v>3651</v>
      </c>
      <c r="D1606" s="4" t="s">
        <v>41</v>
      </c>
      <c r="E1606" s="4">
        <v>4.1808199999999997E-2</v>
      </c>
      <c r="F1606" s="4">
        <v>1.57544E-3</v>
      </c>
      <c r="G1606" s="4">
        <v>1</v>
      </c>
      <c r="H1606" s="4">
        <v>1</v>
      </c>
      <c r="I1606" s="4">
        <v>1</v>
      </c>
      <c r="J1606" s="4">
        <v>1</v>
      </c>
      <c r="K1606" s="4" t="s">
        <v>3639</v>
      </c>
      <c r="L1606" s="4" t="s">
        <v>3652</v>
      </c>
      <c r="M1606" s="4" t="s">
        <v>41</v>
      </c>
      <c r="N1606" s="4">
        <v>1</v>
      </c>
      <c r="O1606" s="4">
        <v>1357.5800999999999</v>
      </c>
      <c r="P1606" s="4" t="s">
        <v>30</v>
      </c>
      <c r="Q1606" s="4" t="s">
        <v>30</v>
      </c>
      <c r="R1606" s="4">
        <v>1.245E-3</v>
      </c>
      <c r="S1606" s="4">
        <v>2.7789999999999999E-2</v>
      </c>
      <c r="T1606" s="4">
        <v>1.46</v>
      </c>
    </row>
    <row r="1607" spans="1:30" hidden="1" outlineLevel="1" collapsed="1" x14ac:dyDescent="0.2">
      <c r="A1607" t="s">
        <v>41</v>
      </c>
      <c r="B1607" s="4" t="s">
        <v>30</v>
      </c>
      <c r="C1607" s="4" t="s">
        <v>3653</v>
      </c>
      <c r="D1607" s="4" t="s">
        <v>41</v>
      </c>
      <c r="E1607" s="4">
        <v>8.7857000000000005E-2</v>
      </c>
      <c r="F1607" s="4">
        <v>7.61943E-3</v>
      </c>
      <c r="G1607" s="4">
        <v>1</v>
      </c>
      <c r="H1607" s="4">
        <v>1</v>
      </c>
      <c r="I1607" s="4">
        <v>1</v>
      </c>
      <c r="J1607" s="4">
        <v>1</v>
      </c>
      <c r="K1607" s="4" t="s">
        <v>3639</v>
      </c>
      <c r="L1607" s="4" t="s">
        <v>3654</v>
      </c>
      <c r="M1607" s="4" t="s">
        <v>41</v>
      </c>
      <c r="N1607" s="4">
        <v>0</v>
      </c>
      <c r="O1607" s="4">
        <v>1010.47892</v>
      </c>
      <c r="P1607" s="4" t="s">
        <v>30</v>
      </c>
      <c r="Q1607" s="4" t="s">
        <v>30</v>
      </c>
      <c r="R1607" s="4">
        <v>5.7679999999999997E-3</v>
      </c>
      <c r="S1607" s="4">
        <v>6.2239999999999997E-2</v>
      </c>
      <c r="T1607" s="4">
        <v>1.29</v>
      </c>
    </row>
    <row r="1608" spans="1:30" x14ac:dyDescent="0.2">
      <c r="A1608" s="3" t="s">
        <v>30</v>
      </c>
      <c r="B1608" s="3" t="s">
        <v>31</v>
      </c>
      <c r="C1608" s="3" t="s">
        <v>3655</v>
      </c>
      <c r="D1608" s="3" t="s">
        <v>3656</v>
      </c>
      <c r="E1608" s="3">
        <v>0</v>
      </c>
      <c r="F1608" s="3">
        <v>6.4290000000000003</v>
      </c>
      <c r="G1608" s="3">
        <v>8</v>
      </c>
      <c r="H1608" s="3">
        <v>1</v>
      </c>
      <c r="I1608" s="3">
        <v>2</v>
      </c>
      <c r="J1608" s="3">
        <v>4</v>
      </c>
      <c r="K1608" s="3">
        <v>1</v>
      </c>
      <c r="L1608" s="3">
        <v>153</v>
      </c>
      <c r="M1608" s="3">
        <v>17.899999999999999</v>
      </c>
      <c r="N1608" s="3">
        <v>4.68</v>
      </c>
      <c r="O1608" s="3">
        <v>7.6</v>
      </c>
      <c r="P1608" s="3">
        <v>1</v>
      </c>
      <c r="Q1608" s="3" t="s">
        <v>913</v>
      </c>
      <c r="R1608" s="3" t="s">
        <v>35</v>
      </c>
      <c r="S1608" s="3" t="s">
        <v>41</v>
      </c>
      <c r="T1608" s="3" t="s">
        <v>3657</v>
      </c>
      <c r="U1608" s="3" t="s">
        <v>3658</v>
      </c>
      <c r="V1608" s="3" t="s">
        <v>3655</v>
      </c>
      <c r="W1608" s="3" t="s">
        <v>3659</v>
      </c>
      <c r="X1608" s="3" t="s">
        <v>3660</v>
      </c>
      <c r="Y1608" s="3" t="s">
        <v>41</v>
      </c>
      <c r="Z1608" s="3" t="s">
        <v>41</v>
      </c>
      <c r="AA1608" s="3">
        <v>0</v>
      </c>
      <c r="AB1608" s="3" t="s">
        <v>30</v>
      </c>
      <c r="AC1608" s="3">
        <v>1</v>
      </c>
      <c r="AD1608" s="3" t="s">
        <v>41</v>
      </c>
    </row>
    <row r="1609" spans="1:30" hidden="1" outlineLevel="1" collapsed="1" x14ac:dyDescent="0.2">
      <c r="A1609" t="s">
        <v>41</v>
      </c>
      <c r="B1609" s="2" t="s">
        <v>43</v>
      </c>
      <c r="C1609" s="2" t="s">
        <v>44</v>
      </c>
      <c r="D1609" s="2" t="s">
        <v>29</v>
      </c>
      <c r="E1609" s="2" t="s">
        <v>45</v>
      </c>
      <c r="F1609" s="2" t="s">
        <v>46</v>
      </c>
      <c r="G1609" s="2" t="s">
        <v>28</v>
      </c>
      <c r="H1609" s="2" t="s">
        <v>47</v>
      </c>
      <c r="I1609" s="2" t="s">
        <v>8</v>
      </c>
      <c r="J1609" s="2" t="s">
        <v>9</v>
      </c>
      <c r="K1609" s="2" t="s">
        <v>48</v>
      </c>
      <c r="L1609" s="2" t="s">
        <v>49</v>
      </c>
      <c r="M1609" s="2" t="s">
        <v>50</v>
      </c>
      <c r="N1609" s="2" t="s">
        <v>51</v>
      </c>
      <c r="O1609" s="2" t="s">
        <v>52</v>
      </c>
      <c r="P1609" s="2" t="s">
        <v>27</v>
      </c>
      <c r="Q1609" s="2" t="s">
        <v>53</v>
      </c>
      <c r="R1609" s="2" t="s">
        <v>54</v>
      </c>
      <c r="S1609" s="2" t="s">
        <v>55</v>
      </c>
      <c r="T1609" s="2" t="s">
        <v>56</v>
      </c>
    </row>
    <row r="1610" spans="1:30" hidden="1" outlineLevel="1" collapsed="1" x14ac:dyDescent="0.2">
      <c r="A1610" t="s">
        <v>41</v>
      </c>
      <c r="B1610" s="4" t="s">
        <v>30</v>
      </c>
      <c r="C1610" s="4" t="s">
        <v>3661</v>
      </c>
      <c r="D1610" s="4" t="s">
        <v>41</v>
      </c>
      <c r="E1610" s="4">
        <v>6.4216700000000005E-5</v>
      </c>
      <c r="F1610" s="4">
        <v>9.4156000000000003E-4</v>
      </c>
      <c r="G1610" s="4">
        <v>1</v>
      </c>
      <c r="H1610" s="4">
        <v>1</v>
      </c>
      <c r="I1610" s="4">
        <v>1</v>
      </c>
      <c r="J1610" s="4">
        <v>2</v>
      </c>
      <c r="K1610" s="4" t="s">
        <v>3655</v>
      </c>
      <c r="L1610" s="4" t="s">
        <v>3662</v>
      </c>
      <c r="M1610" s="4" t="s">
        <v>41</v>
      </c>
      <c r="N1610" s="4">
        <v>0</v>
      </c>
      <c r="O1610" s="4">
        <v>1425.66786</v>
      </c>
      <c r="P1610" s="4" t="s">
        <v>30</v>
      </c>
      <c r="Q1610" s="4" t="s">
        <v>30</v>
      </c>
      <c r="R1610" s="4">
        <v>7.6860000000000003E-4</v>
      </c>
      <c r="S1610" s="4">
        <v>2.4320000000000001E-5</v>
      </c>
      <c r="T1610" s="4">
        <v>3.94</v>
      </c>
    </row>
    <row r="1611" spans="1:30" hidden="1" outlineLevel="1" collapsed="1" x14ac:dyDescent="0.2">
      <c r="A1611" t="s">
        <v>41</v>
      </c>
      <c r="B1611" s="4" t="s">
        <v>30</v>
      </c>
      <c r="C1611" s="4" t="s">
        <v>3661</v>
      </c>
      <c r="D1611" s="4" t="s">
        <v>127</v>
      </c>
      <c r="E1611" s="4">
        <v>2.42805E-2</v>
      </c>
      <c r="F1611" s="4">
        <v>9.4156000000000003E-4</v>
      </c>
      <c r="G1611" s="4">
        <v>1</v>
      </c>
      <c r="H1611" s="4">
        <v>1</v>
      </c>
      <c r="I1611" s="4">
        <v>1</v>
      </c>
      <c r="J1611" s="4">
        <v>2</v>
      </c>
      <c r="K1611" s="4" t="s">
        <v>3655</v>
      </c>
      <c r="L1611" s="4" t="s">
        <v>3662</v>
      </c>
      <c r="M1611" s="4" t="s">
        <v>41</v>
      </c>
      <c r="N1611" s="4">
        <v>0</v>
      </c>
      <c r="O1611" s="4">
        <v>1441.6627699999999</v>
      </c>
      <c r="P1611" s="4" t="s">
        <v>30</v>
      </c>
      <c r="Q1611" s="4" t="s">
        <v>30</v>
      </c>
      <c r="R1611" s="4">
        <v>7.6860000000000003E-4</v>
      </c>
      <c r="S1611" s="4">
        <v>1.532E-2</v>
      </c>
      <c r="T1611" s="4">
        <v>1.66</v>
      </c>
    </row>
    <row r="1612" spans="1:30" x14ac:dyDescent="0.2">
      <c r="A1612" s="3" t="s">
        <v>30</v>
      </c>
      <c r="B1612" s="3" t="s">
        <v>31</v>
      </c>
      <c r="C1612" s="3" t="s">
        <v>3663</v>
      </c>
      <c r="D1612" s="3" t="s">
        <v>3664</v>
      </c>
      <c r="E1612" s="3">
        <v>0</v>
      </c>
      <c r="F1612" s="3">
        <v>6.3440000000000003</v>
      </c>
      <c r="G1612" s="3">
        <v>6</v>
      </c>
      <c r="H1612" s="3">
        <v>4</v>
      </c>
      <c r="I1612" s="3">
        <v>4</v>
      </c>
      <c r="J1612" s="3">
        <v>4</v>
      </c>
      <c r="K1612" s="3">
        <v>4</v>
      </c>
      <c r="L1612" s="3">
        <v>901</v>
      </c>
      <c r="M1612" s="3">
        <v>100.6</v>
      </c>
      <c r="N1612" s="3">
        <v>9.41</v>
      </c>
      <c r="O1612" s="3">
        <v>0</v>
      </c>
      <c r="P1612" s="3">
        <v>4</v>
      </c>
      <c r="Q1612" s="3" t="s">
        <v>3665</v>
      </c>
      <c r="R1612" s="3" t="s">
        <v>453</v>
      </c>
      <c r="S1612" s="3" t="s">
        <v>374</v>
      </c>
      <c r="T1612" s="3" t="s">
        <v>2259</v>
      </c>
      <c r="U1612" s="3" t="s">
        <v>3666</v>
      </c>
      <c r="V1612" s="3" t="s">
        <v>3663</v>
      </c>
      <c r="W1612" s="3" t="s">
        <v>41</v>
      </c>
      <c r="X1612" s="3" t="s">
        <v>3667</v>
      </c>
      <c r="Y1612" s="3" t="s">
        <v>41</v>
      </c>
      <c r="Z1612" s="3" t="s">
        <v>41</v>
      </c>
      <c r="AA1612" s="3">
        <v>0</v>
      </c>
      <c r="AB1612" s="3" t="s">
        <v>30</v>
      </c>
      <c r="AC1612" s="3">
        <v>1</v>
      </c>
      <c r="AD1612" s="3" t="s">
        <v>41</v>
      </c>
    </row>
    <row r="1613" spans="1:30" hidden="1" outlineLevel="1" collapsed="1" x14ac:dyDescent="0.2">
      <c r="A1613" t="s">
        <v>41</v>
      </c>
      <c r="B1613" s="2" t="s">
        <v>43</v>
      </c>
      <c r="C1613" s="2" t="s">
        <v>44</v>
      </c>
      <c r="D1613" s="2" t="s">
        <v>29</v>
      </c>
      <c r="E1613" s="2" t="s">
        <v>45</v>
      </c>
      <c r="F1613" s="2" t="s">
        <v>46</v>
      </c>
      <c r="G1613" s="2" t="s">
        <v>28</v>
      </c>
      <c r="H1613" s="2" t="s">
        <v>47</v>
      </c>
      <c r="I1613" s="2" t="s">
        <v>8</v>
      </c>
      <c r="J1613" s="2" t="s">
        <v>9</v>
      </c>
      <c r="K1613" s="2" t="s">
        <v>48</v>
      </c>
      <c r="L1613" s="2" t="s">
        <v>49</v>
      </c>
      <c r="M1613" s="2" t="s">
        <v>50</v>
      </c>
      <c r="N1613" s="2" t="s">
        <v>51</v>
      </c>
      <c r="O1613" s="2" t="s">
        <v>52</v>
      </c>
      <c r="P1613" s="2" t="s">
        <v>27</v>
      </c>
      <c r="Q1613" s="2" t="s">
        <v>53</v>
      </c>
      <c r="R1613" s="2" t="s">
        <v>54</v>
      </c>
      <c r="S1613" s="2" t="s">
        <v>55</v>
      </c>
      <c r="T1613" s="2" t="s">
        <v>56</v>
      </c>
    </row>
    <row r="1614" spans="1:30" hidden="1" outlineLevel="1" collapsed="1" x14ac:dyDescent="0.2">
      <c r="A1614" t="s">
        <v>41</v>
      </c>
      <c r="B1614" s="4" t="s">
        <v>30</v>
      </c>
      <c r="C1614" s="4" t="s">
        <v>3668</v>
      </c>
      <c r="D1614" s="4" t="s">
        <v>41</v>
      </c>
      <c r="E1614" s="4">
        <v>4.1526399999999998E-2</v>
      </c>
      <c r="F1614" s="4">
        <v>1.57544E-3</v>
      </c>
      <c r="G1614" s="4">
        <v>1</v>
      </c>
      <c r="H1614" s="4">
        <v>1</v>
      </c>
      <c r="I1614" s="4">
        <v>1</v>
      </c>
      <c r="J1614" s="4">
        <v>1</v>
      </c>
      <c r="K1614" s="4" t="s">
        <v>3663</v>
      </c>
      <c r="L1614" s="4" t="s">
        <v>3669</v>
      </c>
      <c r="M1614" s="4" t="s">
        <v>41</v>
      </c>
      <c r="N1614" s="4">
        <v>0</v>
      </c>
      <c r="O1614" s="4">
        <v>1145.5698</v>
      </c>
      <c r="P1614" s="4" t="s">
        <v>30</v>
      </c>
      <c r="Q1614" s="4" t="s">
        <v>30</v>
      </c>
      <c r="R1614" s="4">
        <v>1.245E-3</v>
      </c>
      <c r="S1614" s="4">
        <v>2.743E-2</v>
      </c>
      <c r="T1614" s="4">
        <v>1.48</v>
      </c>
    </row>
    <row r="1615" spans="1:30" hidden="1" outlineLevel="1" collapsed="1" x14ac:dyDescent="0.2">
      <c r="A1615" t="s">
        <v>41</v>
      </c>
      <c r="B1615" s="4" t="s">
        <v>30</v>
      </c>
      <c r="C1615" s="4" t="s">
        <v>3670</v>
      </c>
      <c r="D1615" s="4" t="s">
        <v>41</v>
      </c>
      <c r="E1615" s="4">
        <v>8.0094600000000002E-2</v>
      </c>
      <c r="F1615" s="4">
        <v>5.41684E-3</v>
      </c>
      <c r="G1615" s="4">
        <v>1</v>
      </c>
      <c r="H1615" s="4">
        <v>1</v>
      </c>
      <c r="I1615" s="4">
        <v>1</v>
      </c>
      <c r="J1615" s="4">
        <v>1</v>
      </c>
      <c r="K1615" s="4" t="s">
        <v>3663</v>
      </c>
      <c r="L1615" s="4" t="s">
        <v>3671</v>
      </c>
      <c r="M1615" s="4" t="s">
        <v>41</v>
      </c>
      <c r="N1615" s="4">
        <v>1</v>
      </c>
      <c r="O1615" s="4">
        <v>1238.7466999999999</v>
      </c>
      <c r="P1615" s="4" t="s">
        <v>30</v>
      </c>
      <c r="Q1615" s="4" t="s">
        <v>30</v>
      </c>
      <c r="R1615" s="4">
        <v>4.1079999999999997E-3</v>
      </c>
      <c r="S1615" s="4">
        <v>5.6480000000000002E-2</v>
      </c>
      <c r="T1615" s="4">
        <v>1.64</v>
      </c>
    </row>
    <row r="1616" spans="1:30" hidden="1" outlineLevel="1" collapsed="1" x14ac:dyDescent="0.2">
      <c r="A1616" t="s">
        <v>41</v>
      </c>
      <c r="B1616" s="4" t="s">
        <v>30</v>
      </c>
      <c r="C1616" s="4" t="s">
        <v>3672</v>
      </c>
      <c r="D1616" s="4" t="s">
        <v>41</v>
      </c>
      <c r="E1616" s="4">
        <v>5.7000099999999998E-2</v>
      </c>
      <c r="F1616" s="4">
        <v>3.95853E-3</v>
      </c>
      <c r="G1616" s="4">
        <v>1</v>
      </c>
      <c r="H1616" s="4">
        <v>1</v>
      </c>
      <c r="I1616" s="4">
        <v>1</v>
      </c>
      <c r="J1616" s="4">
        <v>1</v>
      </c>
      <c r="K1616" s="4" t="s">
        <v>3663</v>
      </c>
      <c r="L1616" s="4" t="s">
        <v>3673</v>
      </c>
      <c r="M1616" s="4" t="s">
        <v>41</v>
      </c>
      <c r="N1616" s="4">
        <v>1</v>
      </c>
      <c r="O1616" s="4">
        <v>2273.1044299999999</v>
      </c>
      <c r="P1616" s="4" t="s">
        <v>30</v>
      </c>
      <c r="Q1616" s="4" t="s">
        <v>30</v>
      </c>
      <c r="R1616" s="4">
        <v>3.026E-3</v>
      </c>
      <c r="S1616" s="4">
        <v>3.8989999999999997E-2</v>
      </c>
      <c r="T1616" s="4">
        <v>1.49</v>
      </c>
    </row>
    <row r="1617" spans="1:30" hidden="1" outlineLevel="1" collapsed="1" x14ac:dyDescent="0.2">
      <c r="A1617" t="s">
        <v>41</v>
      </c>
      <c r="B1617" s="4" t="s">
        <v>30</v>
      </c>
      <c r="C1617" s="4" t="s">
        <v>3674</v>
      </c>
      <c r="D1617" s="4" t="s">
        <v>41</v>
      </c>
      <c r="E1617" s="4">
        <v>1.2598699999999999E-2</v>
      </c>
      <c r="F1617" s="4">
        <v>9.4156000000000003E-4</v>
      </c>
      <c r="G1617" s="4">
        <v>1</v>
      </c>
      <c r="H1617" s="4">
        <v>1</v>
      </c>
      <c r="I1617" s="4">
        <v>1</v>
      </c>
      <c r="J1617" s="4">
        <v>1</v>
      </c>
      <c r="K1617" s="4" t="s">
        <v>3663</v>
      </c>
      <c r="L1617" s="4" t="s">
        <v>3675</v>
      </c>
      <c r="M1617" s="4" t="s">
        <v>41</v>
      </c>
      <c r="N1617" s="4">
        <v>1</v>
      </c>
      <c r="O1617" s="4">
        <v>1442.8325500000001</v>
      </c>
      <c r="P1617" s="4" t="s">
        <v>30</v>
      </c>
      <c r="Q1617" s="4" t="s">
        <v>30</v>
      </c>
      <c r="R1617" s="4">
        <v>7.6860000000000003E-4</v>
      </c>
      <c r="S1617" s="4">
        <v>7.4999999999999997E-3</v>
      </c>
      <c r="T1617" s="4">
        <v>1.95</v>
      </c>
    </row>
    <row r="1618" spans="1:30" x14ac:dyDescent="0.2">
      <c r="A1618" s="3" t="s">
        <v>30</v>
      </c>
      <c r="B1618" s="3" t="s">
        <v>31</v>
      </c>
      <c r="C1618" s="3" t="s">
        <v>3676</v>
      </c>
      <c r="D1618" s="3" t="s">
        <v>3677</v>
      </c>
      <c r="E1618" s="3">
        <v>0</v>
      </c>
      <c r="F1618" s="3">
        <v>6.2960000000000003</v>
      </c>
      <c r="G1618" s="3">
        <v>7</v>
      </c>
      <c r="H1618" s="3">
        <v>3</v>
      </c>
      <c r="I1618" s="3">
        <v>3</v>
      </c>
      <c r="J1618" s="3">
        <v>3</v>
      </c>
      <c r="K1618" s="3">
        <v>3</v>
      </c>
      <c r="L1618" s="3">
        <v>415</v>
      </c>
      <c r="M1618" s="3">
        <v>46.6</v>
      </c>
      <c r="N1618" s="3">
        <v>9.5399999999999991</v>
      </c>
      <c r="O1618" s="3">
        <v>0</v>
      </c>
      <c r="P1618" s="3">
        <v>3</v>
      </c>
      <c r="Q1618" s="3" t="s">
        <v>1512</v>
      </c>
      <c r="R1618" s="3" t="s">
        <v>1739</v>
      </c>
      <c r="S1618" s="3" t="s">
        <v>1062</v>
      </c>
      <c r="T1618" s="3" t="s">
        <v>3678</v>
      </c>
      <c r="U1618" s="3" t="s">
        <v>3679</v>
      </c>
      <c r="V1618" s="3" t="s">
        <v>3676</v>
      </c>
      <c r="W1618" s="3" t="s">
        <v>3680</v>
      </c>
      <c r="X1618" s="3" t="s">
        <v>3681</v>
      </c>
      <c r="Y1618" s="3" t="s">
        <v>1744</v>
      </c>
      <c r="Z1618" s="3" t="s">
        <v>41</v>
      </c>
      <c r="AA1618" s="3">
        <v>2</v>
      </c>
      <c r="AB1618" s="3" t="s">
        <v>30</v>
      </c>
      <c r="AC1618" s="3">
        <v>1</v>
      </c>
      <c r="AD1618" s="3" t="s">
        <v>41</v>
      </c>
    </row>
    <row r="1619" spans="1:30" hidden="1" outlineLevel="1" collapsed="1" x14ac:dyDescent="0.2">
      <c r="A1619" t="s">
        <v>41</v>
      </c>
      <c r="B1619" s="2" t="s">
        <v>43</v>
      </c>
      <c r="C1619" s="2" t="s">
        <v>44</v>
      </c>
      <c r="D1619" s="2" t="s">
        <v>29</v>
      </c>
      <c r="E1619" s="2" t="s">
        <v>45</v>
      </c>
      <c r="F1619" s="2" t="s">
        <v>46</v>
      </c>
      <c r="G1619" s="2" t="s">
        <v>28</v>
      </c>
      <c r="H1619" s="2" t="s">
        <v>47</v>
      </c>
      <c r="I1619" s="2" t="s">
        <v>8</v>
      </c>
      <c r="J1619" s="2" t="s">
        <v>9</v>
      </c>
      <c r="K1619" s="2" t="s">
        <v>48</v>
      </c>
      <c r="L1619" s="2" t="s">
        <v>49</v>
      </c>
      <c r="M1619" s="2" t="s">
        <v>50</v>
      </c>
      <c r="N1619" s="2" t="s">
        <v>51</v>
      </c>
      <c r="O1619" s="2" t="s">
        <v>52</v>
      </c>
      <c r="P1619" s="2" t="s">
        <v>27</v>
      </c>
      <c r="Q1619" s="2" t="s">
        <v>53</v>
      </c>
      <c r="R1619" s="2" t="s">
        <v>54</v>
      </c>
      <c r="S1619" s="2" t="s">
        <v>55</v>
      </c>
      <c r="T1619" s="2" t="s">
        <v>56</v>
      </c>
    </row>
    <row r="1620" spans="1:30" hidden="1" outlineLevel="1" collapsed="1" x14ac:dyDescent="0.2">
      <c r="A1620" t="s">
        <v>41</v>
      </c>
      <c r="B1620" s="4" t="s">
        <v>30</v>
      </c>
      <c r="C1620" s="4" t="s">
        <v>3682</v>
      </c>
      <c r="D1620" s="4" t="s">
        <v>41</v>
      </c>
      <c r="E1620" s="4">
        <v>0.107642</v>
      </c>
      <c r="F1620" s="4">
        <v>9.1506199999999999E-3</v>
      </c>
      <c r="G1620" s="4">
        <v>1</v>
      </c>
      <c r="H1620" s="4">
        <v>1</v>
      </c>
      <c r="I1620" s="4">
        <v>1</v>
      </c>
      <c r="J1620" s="4">
        <v>1</v>
      </c>
      <c r="K1620" s="4" t="s">
        <v>3676</v>
      </c>
      <c r="L1620" s="4" t="s">
        <v>3683</v>
      </c>
      <c r="M1620" s="4" t="s">
        <v>41</v>
      </c>
      <c r="N1620" s="4">
        <v>1</v>
      </c>
      <c r="O1620" s="4">
        <v>1385.69472</v>
      </c>
      <c r="P1620" s="4" t="s">
        <v>30</v>
      </c>
      <c r="Q1620" s="4" t="s">
        <v>30</v>
      </c>
      <c r="R1620" s="4">
        <v>6.8910000000000004E-3</v>
      </c>
      <c r="S1620" s="4">
        <v>7.8100000000000003E-2</v>
      </c>
      <c r="T1620" s="4">
        <v>1.1399999999999999</v>
      </c>
    </row>
    <row r="1621" spans="1:30" hidden="1" outlineLevel="1" collapsed="1" x14ac:dyDescent="0.2">
      <c r="A1621" t="s">
        <v>41</v>
      </c>
      <c r="B1621" s="4" t="s">
        <v>30</v>
      </c>
      <c r="C1621" s="4" t="s">
        <v>3684</v>
      </c>
      <c r="D1621" s="4" t="s">
        <v>41</v>
      </c>
      <c r="E1621" s="4">
        <v>1.5576400000000001E-2</v>
      </c>
      <c r="F1621" s="4">
        <v>9.4156000000000003E-4</v>
      </c>
      <c r="G1621" s="4">
        <v>1</v>
      </c>
      <c r="H1621" s="4">
        <v>1</v>
      </c>
      <c r="I1621" s="4">
        <v>1</v>
      </c>
      <c r="J1621" s="4">
        <v>1</v>
      </c>
      <c r="K1621" s="4" t="s">
        <v>3676</v>
      </c>
      <c r="L1621" s="4" t="s">
        <v>3685</v>
      </c>
      <c r="M1621" s="4" t="s">
        <v>41</v>
      </c>
      <c r="N1621" s="4">
        <v>2</v>
      </c>
      <c r="O1621" s="4">
        <v>1745.88571</v>
      </c>
      <c r="P1621" s="4" t="s">
        <v>30</v>
      </c>
      <c r="Q1621" s="4" t="s">
        <v>30</v>
      </c>
      <c r="R1621" s="4">
        <v>7.6860000000000003E-4</v>
      </c>
      <c r="S1621" s="4">
        <v>9.4590000000000004E-3</v>
      </c>
      <c r="T1621" s="4">
        <v>2.0699999999999998</v>
      </c>
    </row>
    <row r="1622" spans="1:30" hidden="1" outlineLevel="1" collapsed="1" x14ac:dyDescent="0.2">
      <c r="A1622" t="s">
        <v>41</v>
      </c>
      <c r="B1622" s="4" t="s">
        <v>30</v>
      </c>
      <c r="C1622" s="4" t="s">
        <v>3686</v>
      </c>
      <c r="D1622" s="4" t="s">
        <v>41</v>
      </c>
      <c r="E1622" s="4">
        <v>1.38298E-3</v>
      </c>
      <c r="F1622" s="4">
        <v>9.4156000000000003E-4</v>
      </c>
      <c r="G1622" s="4">
        <v>1</v>
      </c>
      <c r="H1622" s="4">
        <v>1</v>
      </c>
      <c r="I1622" s="4">
        <v>1</v>
      </c>
      <c r="J1622" s="4">
        <v>1</v>
      </c>
      <c r="K1622" s="4" t="s">
        <v>3676</v>
      </c>
      <c r="L1622" s="4" t="s">
        <v>3687</v>
      </c>
      <c r="M1622" s="4" t="s">
        <v>41</v>
      </c>
      <c r="N1622" s="4">
        <v>1</v>
      </c>
      <c r="O1622" s="4">
        <v>1445.8726300000001</v>
      </c>
      <c r="P1622" s="4" t="s">
        <v>30</v>
      </c>
      <c r="Q1622" s="4" t="s">
        <v>30</v>
      </c>
      <c r="R1622" s="4">
        <v>7.6860000000000003E-4</v>
      </c>
      <c r="S1622" s="4">
        <v>6.845E-4</v>
      </c>
      <c r="T1622" s="4">
        <v>1.86</v>
      </c>
    </row>
    <row r="1623" spans="1:30" x14ac:dyDescent="0.2">
      <c r="A1623" s="3" t="s">
        <v>30</v>
      </c>
      <c r="B1623" s="3" t="s">
        <v>31</v>
      </c>
      <c r="C1623" s="3" t="s">
        <v>3688</v>
      </c>
      <c r="D1623" s="3" t="s">
        <v>3689</v>
      </c>
      <c r="E1623" s="3">
        <v>0</v>
      </c>
      <c r="F1623" s="3">
        <v>6.2919999999999998</v>
      </c>
      <c r="G1623" s="3">
        <v>6</v>
      </c>
      <c r="H1623" s="3">
        <v>3</v>
      </c>
      <c r="I1623" s="3">
        <v>3</v>
      </c>
      <c r="J1623" s="3">
        <v>3</v>
      </c>
      <c r="K1623" s="3">
        <v>3</v>
      </c>
      <c r="L1623" s="3">
        <v>610</v>
      </c>
      <c r="M1623" s="3">
        <v>70.2</v>
      </c>
      <c r="N1623" s="3">
        <v>4.6900000000000004</v>
      </c>
      <c r="O1623" s="3">
        <v>0</v>
      </c>
      <c r="P1623" s="3">
        <v>3</v>
      </c>
      <c r="Q1623" s="3" t="s">
        <v>3690</v>
      </c>
      <c r="R1623" s="3" t="s">
        <v>35</v>
      </c>
      <c r="S1623" s="3" t="s">
        <v>36</v>
      </c>
      <c r="T1623" s="3" t="s">
        <v>3691</v>
      </c>
      <c r="U1623" s="3" t="s">
        <v>3692</v>
      </c>
      <c r="V1623" s="3" t="s">
        <v>3688</v>
      </c>
      <c r="W1623" s="3" t="s">
        <v>3693</v>
      </c>
      <c r="X1623" s="3" t="s">
        <v>3694</v>
      </c>
      <c r="Y1623" s="3" t="s">
        <v>1771</v>
      </c>
      <c r="Z1623" s="3" t="s">
        <v>41</v>
      </c>
      <c r="AA1623" s="3">
        <v>1</v>
      </c>
      <c r="AB1623" s="3" t="s">
        <v>30</v>
      </c>
      <c r="AC1623" s="3">
        <v>1</v>
      </c>
      <c r="AD1623" s="3" t="s">
        <v>41</v>
      </c>
    </row>
    <row r="1624" spans="1:30" hidden="1" outlineLevel="1" collapsed="1" x14ac:dyDescent="0.2">
      <c r="A1624" t="s">
        <v>41</v>
      </c>
      <c r="B1624" s="2" t="s">
        <v>43</v>
      </c>
      <c r="C1624" s="2" t="s">
        <v>44</v>
      </c>
      <c r="D1624" s="2" t="s">
        <v>29</v>
      </c>
      <c r="E1624" s="2" t="s">
        <v>45</v>
      </c>
      <c r="F1624" s="2" t="s">
        <v>46</v>
      </c>
      <c r="G1624" s="2" t="s">
        <v>28</v>
      </c>
      <c r="H1624" s="2" t="s">
        <v>47</v>
      </c>
      <c r="I1624" s="2" t="s">
        <v>8</v>
      </c>
      <c r="J1624" s="2" t="s">
        <v>9</v>
      </c>
      <c r="K1624" s="2" t="s">
        <v>48</v>
      </c>
      <c r="L1624" s="2" t="s">
        <v>49</v>
      </c>
      <c r="M1624" s="2" t="s">
        <v>50</v>
      </c>
      <c r="N1624" s="2" t="s">
        <v>51</v>
      </c>
      <c r="O1624" s="2" t="s">
        <v>52</v>
      </c>
      <c r="P1624" s="2" t="s">
        <v>27</v>
      </c>
      <c r="Q1624" s="2" t="s">
        <v>53</v>
      </c>
      <c r="R1624" s="2" t="s">
        <v>54</v>
      </c>
      <c r="S1624" s="2" t="s">
        <v>55</v>
      </c>
      <c r="T1624" s="2" t="s">
        <v>56</v>
      </c>
    </row>
    <row r="1625" spans="1:30" hidden="1" outlineLevel="1" collapsed="1" x14ac:dyDescent="0.2">
      <c r="A1625" t="s">
        <v>41</v>
      </c>
      <c r="B1625" s="4" t="s">
        <v>30</v>
      </c>
      <c r="C1625" s="4" t="s">
        <v>3695</v>
      </c>
      <c r="D1625" s="4" t="s">
        <v>41</v>
      </c>
      <c r="E1625" s="4">
        <v>1.5683300000000001E-2</v>
      </c>
      <c r="F1625" s="4">
        <v>9.4156000000000003E-4</v>
      </c>
      <c r="G1625" s="4">
        <v>1</v>
      </c>
      <c r="H1625" s="4">
        <v>1</v>
      </c>
      <c r="I1625" s="4">
        <v>1</v>
      </c>
      <c r="J1625" s="4">
        <v>1</v>
      </c>
      <c r="K1625" s="4" t="s">
        <v>3688</v>
      </c>
      <c r="L1625" s="4" t="s">
        <v>3696</v>
      </c>
      <c r="M1625" s="4" t="s">
        <v>41</v>
      </c>
      <c r="N1625" s="4">
        <v>0</v>
      </c>
      <c r="O1625" s="4">
        <v>1530.7070799999999</v>
      </c>
      <c r="P1625" s="4" t="s">
        <v>30</v>
      </c>
      <c r="Q1625" s="4" t="s">
        <v>30</v>
      </c>
      <c r="R1625" s="4">
        <v>7.6860000000000003E-4</v>
      </c>
      <c r="S1625" s="4">
        <v>9.5289999999999993E-3</v>
      </c>
      <c r="T1625" s="4">
        <v>1.59</v>
      </c>
    </row>
    <row r="1626" spans="1:30" hidden="1" outlineLevel="1" collapsed="1" x14ac:dyDescent="0.2">
      <c r="A1626" t="s">
        <v>41</v>
      </c>
      <c r="B1626" s="4" t="s">
        <v>30</v>
      </c>
      <c r="C1626" s="4" t="s">
        <v>3697</v>
      </c>
      <c r="D1626" s="4" t="s">
        <v>41</v>
      </c>
      <c r="E1626" s="4">
        <v>0.11047800000000001</v>
      </c>
      <c r="F1626" s="4">
        <v>9.1506199999999999E-3</v>
      </c>
      <c r="G1626" s="4">
        <v>1</v>
      </c>
      <c r="H1626" s="4">
        <v>1</v>
      </c>
      <c r="I1626" s="4">
        <v>1</v>
      </c>
      <c r="J1626" s="4">
        <v>1</v>
      </c>
      <c r="K1626" s="4" t="s">
        <v>3688</v>
      </c>
      <c r="L1626" s="4" t="s">
        <v>3698</v>
      </c>
      <c r="M1626" s="4" t="s">
        <v>41</v>
      </c>
      <c r="N1626" s="4">
        <v>0</v>
      </c>
      <c r="O1626" s="4">
        <v>1002.42371</v>
      </c>
      <c r="P1626" s="4" t="s">
        <v>30</v>
      </c>
      <c r="Q1626" s="4" t="s">
        <v>30</v>
      </c>
      <c r="R1626" s="4">
        <v>6.8910000000000004E-3</v>
      </c>
      <c r="S1626" s="4">
        <v>8.022E-2</v>
      </c>
      <c r="T1626" s="4">
        <v>1.21</v>
      </c>
    </row>
    <row r="1627" spans="1:30" hidden="1" outlineLevel="1" collapsed="1" x14ac:dyDescent="0.2">
      <c r="A1627" t="s">
        <v>41</v>
      </c>
      <c r="B1627" s="4" t="s">
        <v>30</v>
      </c>
      <c r="C1627" s="4" t="s">
        <v>3699</v>
      </c>
      <c r="D1627" s="4" t="s">
        <v>41</v>
      </c>
      <c r="E1627" s="4">
        <v>1.3547800000000001E-3</v>
      </c>
      <c r="F1627" s="4">
        <v>9.4156000000000003E-4</v>
      </c>
      <c r="G1627" s="4">
        <v>1</v>
      </c>
      <c r="H1627" s="4">
        <v>1</v>
      </c>
      <c r="I1627" s="4">
        <v>1</v>
      </c>
      <c r="J1627" s="4">
        <v>1</v>
      </c>
      <c r="K1627" s="4" t="s">
        <v>3688</v>
      </c>
      <c r="L1627" s="4" t="s">
        <v>3700</v>
      </c>
      <c r="M1627" s="4" t="s">
        <v>41</v>
      </c>
      <c r="N1627" s="4">
        <v>0</v>
      </c>
      <c r="O1627" s="4">
        <v>1942.88896</v>
      </c>
      <c r="P1627" s="4" t="s">
        <v>30</v>
      </c>
      <c r="Q1627" s="4" t="s">
        <v>30</v>
      </c>
      <c r="R1627" s="4">
        <v>7.6860000000000003E-4</v>
      </c>
      <c r="S1627" s="4">
        <v>6.6830000000000004E-4</v>
      </c>
      <c r="T1627" s="4">
        <v>1.86</v>
      </c>
    </row>
    <row r="1628" spans="1:30" x14ac:dyDescent="0.2">
      <c r="A1628" s="3" t="s">
        <v>30</v>
      </c>
      <c r="B1628" s="3" t="s">
        <v>31</v>
      </c>
      <c r="C1628" s="3" t="s">
        <v>3701</v>
      </c>
      <c r="D1628" s="3" t="s">
        <v>3702</v>
      </c>
      <c r="E1628" s="3">
        <v>0</v>
      </c>
      <c r="F1628" s="3">
        <v>6.2850000000000001</v>
      </c>
      <c r="G1628" s="3">
        <v>4</v>
      </c>
      <c r="H1628" s="3">
        <v>3</v>
      </c>
      <c r="I1628" s="3">
        <v>3</v>
      </c>
      <c r="J1628" s="3">
        <v>3</v>
      </c>
      <c r="K1628" s="3">
        <v>3</v>
      </c>
      <c r="L1628" s="3">
        <v>865</v>
      </c>
      <c r="M1628" s="3">
        <v>97.6</v>
      </c>
      <c r="N1628" s="3">
        <v>9.4499999999999993</v>
      </c>
      <c r="O1628" s="3">
        <v>3.97</v>
      </c>
      <c r="P1628" s="3">
        <v>3</v>
      </c>
      <c r="Q1628" s="3" t="s">
        <v>3665</v>
      </c>
      <c r="R1628" s="3" t="s">
        <v>453</v>
      </c>
      <c r="S1628" s="3" t="s">
        <v>374</v>
      </c>
      <c r="T1628" s="3" t="s">
        <v>2259</v>
      </c>
      <c r="U1628" s="3" t="s">
        <v>3703</v>
      </c>
      <c r="V1628" s="3" t="s">
        <v>3701</v>
      </c>
      <c r="W1628" s="3" t="s">
        <v>3704</v>
      </c>
      <c r="X1628" s="3" t="s">
        <v>3705</v>
      </c>
      <c r="Y1628" s="3" t="s">
        <v>2263</v>
      </c>
      <c r="Z1628" s="3" t="s">
        <v>41</v>
      </c>
      <c r="AA1628" s="3">
        <v>2</v>
      </c>
      <c r="AB1628" s="3" t="s">
        <v>30</v>
      </c>
      <c r="AC1628" s="3">
        <v>1</v>
      </c>
      <c r="AD1628" s="3" t="s">
        <v>41</v>
      </c>
    </row>
    <row r="1629" spans="1:30" hidden="1" outlineLevel="1" collapsed="1" x14ac:dyDescent="0.2">
      <c r="A1629" t="s">
        <v>41</v>
      </c>
      <c r="B1629" s="2" t="s">
        <v>43</v>
      </c>
      <c r="C1629" s="2" t="s">
        <v>44</v>
      </c>
      <c r="D1629" s="2" t="s">
        <v>29</v>
      </c>
      <c r="E1629" s="2" t="s">
        <v>45</v>
      </c>
      <c r="F1629" s="2" t="s">
        <v>46</v>
      </c>
      <c r="G1629" s="2" t="s">
        <v>28</v>
      </c>
      <c r="H1629" s="2" t="s">
        <v>47</v>
      </c>
      <c r="I1629" s="2" t="s">
        <v>8</v>
      </c>
      <c r="J1629" s="2" t="s">
        <v>9</v>
      </c>
      <c r="K1629" s="2" t="s">
        <v>48</v>
      </c>
      <c r="L1629" s="2" t="s">
        <v>49</v>
      </c>
      <c r="M1629" s="2" t="s">
        <v>50</v>
      </c>
      <c r="N1629" s="2" t="s">
        <v>51</v>
      </c>
      <c r="O1629" s="2" t="s">
        <v>52</v>
      </c>
      <c r="P1629" s="2" t="s">
        <v>27</v>
      </c>
      <c r="Q1629" s="2" t="s">
        <v>53</v>
      </c>
      <c r="R1629" s="2" t="s">
        <v>54</v>
      </c>
      <c r="S1629" s="2" t="s">
        <v>55</v>
      </c>
      <c r="T1629" s="2" t="s">
        <v>56</v>
      </c>
    </row>
    <row r="1630" spans="1:30" hidden="1" outlineLevel="1" collapsed="1" x14ac:dyDescent="0.2">
      <c r="A1630" t="s">
        <v>41</v>
      </c>
      <c r="B1630" s="4" t="s">
        <v>30</v>
      </c>
      <c r="C1630" s="4" t="s">
        <v>3706</v>
      </c>
      <c r="D1630" s="4" t="s">
        <v>41</v>
      </c>
      <c r="E1630" s="4">
        <v>9.8239499999999993E-2</v>
      </c>
      <c r="F1630" s="4">
        <v>8.4442000000000007E-3</v>
      </c>
      <c r="G1630" s="4">
        <v>1</v>
      </c>
      <c r="H1630" s="4">
        <v>1</v>
      </c>
      <c r="I1630" s="4">
        <v>1</v>
      </c>
      <c r="J1630" s="4">
        <v>1</v>
      </c>
      <c r="K1630" s="4" t="s">
        <v>3701</v>
      </c>
      <c r="L1630" s="4" t="s">
        <v>3707</v>
      </c>
      <c r="M1630" s="4" t="s">
        <v>41</v>
      </c>
      <c r="N1630" s="4">
        <v>0</v>
      </c>
      <c r="O1630" s="4">
        <v>1213.62453</v>
      </c>
      <c r="P1630" s="4" t="s">
        <v>30</v>
      </c>
      <c r="Q1630" s="4" t="s">
        <v>30</v>
      </c>
      <c r="R1630" s="4">
        <v>6.3559999999999997E-3</v>
      </c>
      <c r="S1630" s="4">
        <v>7.0519999999999999E-2</v>
      </c>
      <c r="T1630" s="4">
        <v>1.05</v>
      </c>
    </row>
    <row r="1631" spans="1:30" hidden="1" outlineLevel="1" collapsed="1" x14ac:dyDescent="0.2">
      <c r="A1631" t="s">
        <v>41</v>
      </c>
      <c r="B1631" s="4" t="s">
        <v>30</v>
      </c>
      <c r="C1631" s="4" t="s">
        <v>3708</v>
      </c>
      <c r="D1631" s="4" t="s">
        <v>41</v>
      </c>
      <c r="E1631" s="4">
        <v>2.7479100000000001E-3</v>
      </c>
      <c r="F1631" s="4">
        <v>9.4156000000000003E-4</v>
      </c>
      <c r="G1631" s="4">
        <v>1</v>
      </c>
      <c r="H1631" s="4">
        <v>1</v>
      </c>
      <c r="I1631" s="4">
        <v>1</v>
      </c>
      <c r="J1631" s="4">
        <v>1</v>
      </c>
      <c r="K1631" s="4" t="s">
        <v>3701</v>
      </c>
      <c r="L1631" s="4" t="s">
        <v>3709</v>
      </c>
      <c r="M1631" s="4" t="s">
        <v>41</v>
      </c>
      <c r="N1631" s="4">
        <v>0</v>
      </c>
      <c r="O1631" s="4">
        <v>1873.86097</v>
      </c>
      <c r="P1631" s="4" t="s">
        <v>30</v>
      </c>
      <c r="Q1631" s="4" t="s">
        <v>30</v>
      </c>
      <c r="R1631" s="4">
        <v>7.6860000000000003E-4</v>
      </c>
      <c r="S1631" s="4">
        <v>1.441E-3</v>
      </c>
      <c r="T1631" s="4">
        <v>2.0699999999999998</v>
      </c>
    </row>
    <row r="1632" spans="1:30" hidden="1" outlineLevel="1" collapsed="1" x14ac:dyDescent="0.2">
      <c r="A1632" t="s">
        <v>41</v>
      </c>
      <c r="B1632" s="4" t="s">
        <v>30</v>
      </c>
      <c r="C1632" s="4" t="s">
        <v>3710</v>
      </c>
      <c r="D1632" s="4" t="s">
        <v>41</v>
      </c>
      <c r="E1632" s="4">
        <v>8.8225500000000002E-3</v>
      </c>
      <c r="F1632" s="4">
        <v>9.4156000000000003E-4</v>
      </c>
      <c r="G1632" s="4">
        <v>1</v>
      </c>
      <c r="H1632" s="4">
        <v>1</v>
      </c>
      <c r="I1632" s="4">
        <v>1</v>
      </c>
      <c r="J1632" s="4">
        <v>1</v>
      </c>
      <c r="K1632" s="4" t="s">
        <v>3701</v>
      </c>
      <c r="L1632" s="4" t="s">
        <v>3711</v>
      </c>
      <c r="M1632" s="4" t="s">
        <v>41</v>
      </c>
      <c r="N1632" s="4">
        <v>0</v>
      </c>
      <c r="O1632" s="4">
        <v>1178.576</v>
      </c>
      <c r="P1632" s="4" t="s">
        <v>30</v>
      </c>
      <c r="Q1632" s="4" t="s">
        <v>30</v>
      </c>
      <c r="R1632" s="4">
        <v>7.6860000000000003E-4</v>
      </c>
      <c r="S1632" s="4">
        <v>5.1089999999999998E-3</v>
      </c>
      <c r="T1632" s="4">
        <v>1.9</v>
      </c>
    </row>
    <row r="1633" spans="1:30" x14ac:dyDescent="0.2">
      <c r="A1633" s="3" t="s">
        <v>30</v>
      </c>
      <c r="B1633" s="3" t="s">
        <v>31</v>
      </c>
      <c r="C1633" s="3" t="s">
        <v>3712</v>
      </c>
      <c r="D1633" s="3" t="s">
        <v>3713</v>
      </c>
      <c r="E1633" s="3">
        <v>0</v>
      </c>
      <c r="F1633" s="3">
        <v>6.2809999999999997</v>
      </c>
      <c r="G1633" s="3">
        <v>6</v>
      </c>
      <c r="H1633" s="3">
        <v>3</v>
      </c>
      <c r="I1633" s="3">
        <v>3</v>
      </c>
      <c r="J1633" s="3">
        <v>3</v>
      </c>
      <c r="K1633" s="3">
        <v>3</v>
      </c>
      <c r="L1633" s="3">
        <v>722</v>
      </c>
      <c r="M1633" s="3">
        <v>78.7</v>
      </c>
      <c r="N1633" s="3">
        <v>6.92</v>
      </c>
      <c r="O1633" s="3">
        <v>5.05</v>
      </c>
      <c r="P1633" s="3">
        <v>3</v>
      </c>
      <c r="Q1633" s="3" t="s">
        <v>3614</v>
      </c>
      <c r="R1633" s="3" t="s">
        <v>3421</v>
      </c>
      <c r="S1633" s="3" t="s">
        <v>41</v>
      </c>
      <c r="T1633" s="3" t="s">
        <v>3714</v>
      </c>
      <c r="U1633" s="3" t="s">
        <v>3715</v>
      </c>
      <c r="V1633" s="3" t="s">
        <v>3712</v>
      </c>
      <c r="W1633" s="3" t="s">
        <v>3716</v>
      </c>
      <c r="X1633" s="3" t="s">
        <v>3717</v>
      </c>
      <c r="Y1633" s="3" t="s">
        <v>41</v>
      </c>
      <c r="Z1633" s="3" t="s">
        <v>41</v>
      </c>
      <c r="AA1633" s="3">
        <v>0</v>
      </c>
      <c r="AB1633" s="3" t="s">
        <v>30</v>
      </c>
      <c r="AC1633" s="3">
        <v>1</v>
      </c>
      <c r="AD1633" s="3" t="s">
        <v>41</v>
      </c>
    </row>
    <row r="1634" spans="1:30" hidden="1" outlineLevel="1" collapsed="1" x14ac:dyDescent="0.2">
      <c r="A1634" t="s">
        <v>41</v>
      </c>
      <c r="B1634" s="2" t="s">
        <v>43</v>
      </c>
      <c r="C1634" s="2" t="s">
        <v>44</v>
      </c>
      <c r="D1634" s="2" t="s">
        <v>29</v>
      </c>
      <c r="E1634" s="2" t="s">
        <v>45</v>
      </c>
      <c r="F1634" s="2" t="s">
        <v>46</v>
      </c>
      <c r="G1634" s="2" t="s">
        <v>28</v>
      </c>
      <c r="H1634" s="2" t="s">
        <v>47</v>
      </c>
      <c r="I1634" s="2" t="s">
        <v>8</v>
      </c>
      <c r="J1634" s="2" t="s">
        <v>9</v>
      </c>
      <c r="K1634" s="2" t="s">
        <v>48</v>
      </c>
      <c r="L1634" s="2" t="s">
        <v>49</v>
      </c>
      <c r="M1634" s="2" t="s">
        <v>50</v>
      </c>
      <c r="N1634" s="2" t="s">
        <v>51</v>
      </c>
      <c r="O1634" s="2" t="s">
        <v>52</v>
      </c>
      <c r="P1634" s="2" t="s">
        <v>27</v>
      </c>
      <c r="Q1634" s="2" t="s">
        <v>53</v>
      </c>
      <c r="R1634" s="2" t="s">
        <v>54</v>
      </c>
      <c r="S1634" s="2" t="s">
        <v>55</v>
      </c>
      <c r="T1634" s="2" t="s">
        <v>56</v>
      </c>
    </row>
    <row r="1635" spans="1:30" hidden="1" outlineLevel="1" collapsed="1" x14ac:dyDescent="0.2">
      <c r="A1635" t="s">
        <v>41</v>
      </c>
      <c r="B1635" s="4" t="s">
        <v>30</v>
      </c>
      <c r="C1635" s="4" t="s">
        <v>3718</v>
      </c>
      <c r="D1635" s="4" t="s">
        <v>41</v>
      </c>
      <c r="E1635" s="4">
        <v>1.8201000000000001E-3</v>
      </c>
      <c r="F1635" s="4">
        <v>9.4156000000000003E-4</v>
      </c>
      <c r="G1635" s="4">
        <v>1</v>
      </c>
      <c r="H1635" s="4">
        <v>1</v>
      </c>
      <c r="I1635" s="4">
        <v>1</v>
      </c>
      <c r="J1635" s="4">
        <v>1</v>
      </c>
      <c r="K1635" s="4" t="s">
        <v>3712</v>
      </c>
      <c r="L1635" s="4" t="s">
        <v>3719</v>
      </c>
      <c r="M1635" s="4" t="s">
        <v>41</v>
      </c>
      <c r="N1635" s="4">
        <v>0</v>
      </c>
      <c r="O1635" s="4">
        <v>1704.7895799999999</v>
      </c>
      <c r="P1635" s="4" t="s">
        <v>30</v>
      </c>
      <c r="Q1635" s="4" t="s">
        <v>30</v>
      </c>
      <c r="R1635" s="4">
        <v>7.6860000000000003E-4</v>
      </c>
      <c r="S1635" s="4">
        <v>9.1819999999999998E-4</v>
      </c>
      <c r="T1635" s="4">
        <v>2.64</v>
      </c>
    </row>
    <row r="1636" spans="1:30" hidden="1" outlineLevel="1" collapsed="1" x14ac:dyDescent="0.2">
      <c r="A1636" t="s">
        <v>41</v>
      </c>
      <c r="B1636" s="4" t="s">
        <v>30</v>
      </c>
      <c r="C1636" s="4" t="s">
        <v>3720</v>
      </c>
      <c r="D1636" s="4" t="s">
        <v>41</v>
      </c>
      <c r="E1636" s="4">
        <v>1.5899300000000002E-2</v>
      </c>
      <c r="F1636" s="4">
        <v>9.4156000000000003E-4</v>
      </c>
      <c r="G1636" s="4">
        <v>1</v>
      </c>
      <c r="H1636" s="4">
        <v>1</v>
      </c>
      <c r="I1636" s="4">
        <v>1</v>
      </c>
      <c r="J1636" s="4">
        <v>1</v>
      </c>
      <c r="K1636" s="4" t="s">
        <v>3712</v>
      </c>
      <c r="L1636" s="4" t="s">
        <v>3721</v>
      </c>
      <c r="M1636" s="4" t="s">
        <v>41</v>
      </c>
      <c r="N1636" s="4">
        <v>0</v>
      </c>
      <c r="O1636" s="4">
        <v>1341.63212</v>
      </c>
      <c r="P1636" s="4" t="s">
        <v>30</v>
      </c>
      <c r="Q1636" s="4" t="s">
        <v>30</v>
      </c>
      <c r="R1636" s="4">
        <v>7.6860000000000003E-4</v>
      </c>
      <c r="S1636" s="4">
        <v>9.6810000000000004E-3</v>
      </c>
      <c r="T1636" s="4">
        <v>2.41</v>
      </c>
    </row>
    <row r="1637" spans="1:30" hidden="1" outlineLevel="1" collapsed="1" x14ac:dyDescent="0.2">
      <c r="A1637" t="s">
        <v>41</v>
      </c>
      <c r="B1637" s="4" t="s">
        <v>30</v>
      </c>
      <c r="C1637" s="4" t="s">
        <v>3722</v>
      </c>
      <c r="D1637" s="4" t="s">
        <v>41</v>
      </c>
      <c r="E1637" s="4">
        <v>8.3338099999999998E-2</v>
      </c>
      <c r="F1637" s="4">
        <v>5.41684E-3</v>
      </c>
      <c r="G1637" s="4">
        <v>1</v>
      </c>
      <c r="H1637" s="4">
        <v>1</v>
      </c>
      <c r="I1637" s="4">
        <v>1</v>
      </c>
      <c r="J1637" s="4">
        <v>1</v>
      </c>
      <c r="K1637" s="4" t="s">
        <v>3712</v>
      </c>
      <c r="L1637" s="4" t="s">
        <v>3723</v>
      </c>
      <c r="M1637" s="4" t="s">
        <v>41</v>
      </c>
      <c r="N1637" s="4">
        <v>1</v>
      </c>
      <c r="O1637" s="4">
        <v>1379.69137</v>
      </c>
      <c r="P1637" s="4" t="s">
        <v>30</v>
      </c>
      <c r="Q1637" s="4" t="s">
        <v>30</v>
      </c>
      <c r="R1637" s="4">
        <v>4.1079999999999997E-3</v>
      </c>
      <c r="S1637" s="4">
        <v>5.892E-2</v>
      </c>
      <c r="T1637" s="4">
        <v>1.96</v>
      </c>
    </row>
    <row r="1638" spans="1:30" x14ac:dyDescent="0.2">
      <c r="A1638" s="3" t="s">
        <v>30</v>
      </c>
      <c r="B1638" s="3" t="s">
        <v>31</v>
      </c>
      <c r="C1638" s="3" t="s">
        <v>3724</v>
      </c>
      <c r="D1638" s="3" t="s">
        <v>3725</v>
      </c>
      <c r="E1638" s="3">
        <v>0</v>
      </c>
      <c r="F1638" s="3">
        <v>6.242</v>
      </c>
      <c r="G1638" s="3">
        <v>12</v>
      </c>
      <c r="H1638" s="3">
        <v>2</v>
      </c>
      <c r="I1638" s="3">
        <v>2</v>
      </c>
      <c r="J1638" s="3">
        <v>2</v>
      </c>
      <c r="K1638" s="3">
        <v>2</v>
      </c>
      <c r="L1638" s="3">
        <v>151</v>
      </c>
      <c r="M1638" s="3">
        <v>17</v>
      </c>
      <c r="N1638" s="3">
        <v>10.43</v>
      </c>
      <c r="O1638" s="3">
        <v>2.5099999999999998</v>
      </c>
      <c r="P1638" s="3">
        <v>2</v>
      </c>
      <c r="Q1638" s="3" t="s">
        <v>2118</v>
      </c>
      <c r="R1638" s="3" t="s">
        <v>1160</v>
      </c>
      <c r="S1638" s="3" t="s">
        <v>1062</v>
      </c>
      <c r="T1638" s="3" t="s">
        <v>3726</v>
      </c>
      <c r="U1638" s="3" t="s">
        <v>3727</v>
      </c>
      <c r="V1638" s="3" t="s">
        <v>3724</v>
      </c>
      <c r="W1638" s="3" t="s">
        <v>3728</v>
      </c>
      <c r="X1638" s="3" t="s">
        <v>3729</v>
      </c>
      <c r="Y1638" s="3" t="s">
        <v>1824</v>
      </c>
      <c r="Z1638" s="3" t="s">
        <v>41</v>
      </c>
      <c r="AA1638" s="3">
        <v>9</v>
      </c>
      <c r="AB1638" s="3" t="s">
        <v>30</v>
      </c>
      <c r="AC1638" s="3">
        <v>1</v>
      </c>
      <c r="AD1638" s="3" t="s">
        <v>41</v>
      </c>
    </row>
    <row r="1639" spans="1:30" hidden="1" outlineLevel="1" collapsed="1" x14ac:dyDescent="0.2">
      <c r="A1639" t="s">
        <v>41</v>
      </c>
      <c r="B1639" s="2" t="s">
        <v>43</v>
      </c>
      <c r="C1639" s="2" t="s">
        <v>44</v>
      </c>
      <c r="D1639" s="2" t="s">
        <v>29</v>
      </c>
      <c r="E1639" s="2" t="s">
        <v>45</v>
      </c>
      <c r="F1639" s="2" t="s">
        <v>46</v>
      </c>
      <c r="G1639" s="2" t="s">
        <v>28</v>
      </c>
      <c r="H1639" s="2" t="s">
        <v>47</v>
      </c>
      <c r="I1639" s="2" t="s">
        <v>8</v>
      </c>
      <c r="J1639" s="2" t="s">
        <v>9</v>
      </c>
      <c r="K1639" s="2" t="s">
        <v>48</v>
      </c>
      <c r="L1639" s="2" t="s">
        <v>49</v>
      </c>
      <c r="M1639" s="2" t="s">
        <v>50</v>
      </c>
      <c r="N1639" s="2" t="s">
        <v>51</v>
      </c>
      <c r="O1639" s="2" t="s">
        <v>52</v>
      </c>
      <c r="P1639" s="2" t="s">
        <v>27</v>
      </c>
      <c r="Q1639" s="2" t="s">
        <v>53</v>
      </c>
      <c r="R1639" s="2" t="s">
        <v>54</v>
      </c>
      <c r="S1639" s="2" t="s">
        <v>55</v>
      </c>
      <c r="T1639" s="2" t="s">
        <v>56</v>
      </c>
    </row>
    <row r="1640" spans="1:30" hidden="1" outlineLevel="1" collapsed="1" x14ac:dyDescent="0.2">
      <c r="A1640" t="s">
        <v>41</v>
      </c>
      <c r="B1640" s="4" t="s">
        <v>30</v>
      </c>
      <c r="C1640" s="4" t="s">
        <v>3730</v>
      </c>
      <c r="D1640" s="4" t="s">
        <v>41</v>
      </c>
      <c r="E1640" s="4">
        <v>4.3033999999999998E-4</v>
      </c>
      <c r="F1640" s="4">
        <v>9.4156000000000003E-4</v>
      </c>
      <c r="G1640" s="4">
        <v>1</v>
      </c>
      <c r="H1640" s="4">
        <v>1</v>
      </c>
      <c r="I1640" s="4">
        <v>1</v>
      </c>
      <c r="J1640" s="4">
        <v>1</v>
      </c>
      <c r="K1640" s="4" t="s">
        <v>3724</v>
      </c>
      <c r="L1640" s="4" t="s">
        <v>3731</v>
      </c>
      <c r="M1640" s="4" t="s">
        <v>41</v>
      </c>
      <c r="N1640" s="4">
        <v>0</v>
      </c>
      <c r="O1640" s="4">
        <v>1137.58986</v>
      </c>
      <c r="P1640" s="4" t="s">
        <v>30</v>
      </c>
      <c r="Q1640" s="4" t="s">
        <v>30</v>
      </c>
      <c r="R1640" s="4">
        <v>7.6860000000000003E-4</v>
      </c>
      <c r="S1640" s="4">
        <v>1.92E-4</v>
      </c>
      <c r="T1640" s="4">
        <v>2.5099999999999998</v>
      </c>
    </row>
    <row r="1641" spans="1:30" hidden="1" outlineLevel="1" collapsed="1" x14ac:dyDescent="0.2">
      <c r="A1641" t="s">
        <v>41</v>
      </c>
      <c r="B1641" s="4" t="s">
        <v>30</v>
      </c>
      <c r="C1641" s="4" t="s">
        <v>3732</v>
      </c>
      <c r="D1641" s="4" t="s">
        <v>41</v>
      </c>
      <c r="E1641" s="4">
        <v>5.3842400000000002E-3</v>
      </c>
      <c r="F1641" s="4">
        <v>9.4156000000000003E-4</v>
      </c>
      <c r="G1641" s="4">
        <v>1</v>
      </c>
      <c r="H1641" s="4">
        <v>1</v>
      </c>
      <c r="I1641" s="4">
        <v>1</v>
      </c>
      <c r="J1641" s="4">
        <v>1</v>
      </c>
      <c r="K1641" s="4" t="s">
        <v>3724</v>
      </c>
      <c r="L1641" s="4" t="s">
        <v>3733</v>
      </c>
      <c r="M1641" s="4" t="s">
        <v>41</v>
      </c>
      <c r="N1641" s="4">
        <v>0</v>
      </c>
      <c r="O1641" s="4">
        <v>843.52982999999995</v>
      </c>
      <c r="P1641" s="4" t="s">
        <v>30</v>
      </c>
      <c r="Q1641" s="4" t="s">
        <v>30</v>
      </c>
      <c r="R1641" s="4">
        <v>7.6860000000000003E-4</v>
      </c>
      <c r="S1641" s="4">
        <v>2.983E-3</v>
      </c>
      <c r="T1641" s="4">
        <v>1.32</v>
      </c>
    </row>
    <row r="1642" spans="1:30" x14ac:dyDescent="0.2">
      <c r="A1642" s="3" t="s">
        <v>30</v>
      </c>
      <c r="B1642" s="3" t="s">
        <v>31</v>
      </c>
      <c r="C1642" s="3" t="s">
        <v>3734</v>
      </c>
      <c r="D1642" s="3" t="s">
        <v>3735</v>
      </c>
      <c r="E1642" s="3">
        <v>0</v>
      </c>
      <c r="F1642" s="3">
        <v>6.1440000000000001</v>
      </c>
      <c r="G1642" s="3">
        <v>3</v>
      </c>
      <c r="H1642" s="3">
        <v>5</v>
      </c>
      <c r="I1642" s="3">
        <v>5</v>
      </c>
      <c r="J1642" s="3">
        <v>5</v>
      </c>
      <c r="K1642" s="3">
        <v>5</v>
      </c>
      <c r="L1642" s="3">
        <v>2214</v>
      </c>
      <c r="M1642" s="3">
        <v>245</v>
      </c>
      <c r="N1642" s="3">
        <v>5.86</v>
      </c>
      <c r="O1642" s="3">
        <v>3.75</v>
      </c>
      <c r="P1642" s="3">
        <v>5</v>
      </c>
      <c r="Q1642" s="3" t="s">
        <v>41</v>
      </c>
      <c r="R1642" s="3" t="s">
        <v>41</v>
      </c>
      <c r="S1642" s="3" t="s">
        <v>41</v>
      </c>
      <c r="T1642" s="3" t="s">
        <v>41</v>
      </c>
      <c r="U1642" s="3" t="s">
        <v>41</v>
      </c>
      <c r="V1642" s="3" t="s">
        <v>3734</v>
      </c>
      <c r="W1642" s="3" t="s">
        <v>41</v>
      </c>
      <c r="X1642" s="3" t="s">
        <v>41</v>
      </c>
      <c r="Y1642" s="3" t="s">
        <v>41</v>
      </c>
      <c r="Z1642" s="3" t="s">
        <v>41</v>
      </c>
      <c r="AA1642" s="3">
        <v>0</v>
      </c>
      <c r="AB1642" s="3" t="s">
        <v>30</v>
      </c>
      <c r="AC1642" s="3">
        <v>1</v>
      </c>
      <c r="AD1642" s="3" t="s">
        <v>41</v>
      </c>
    </row>
    <row r="1643" spans="1:30" hidden="1" outlineLevel="1" collapsed="1" x14ac:dyDescent="0.2">
      <c r="A1643" t="s">
        <v>41</v>
      </c>
      <c r="B1643" s="2" t="s">
        <v>43</v>
      </c>
      <c r="C1643" s="2" t="s">
        <v>44</v>
      </c>
      <c r="D1643" s="2" t="s">
        <v>29</v>
      </c>
      <c r="E1643" s="2" t="s">
        <v>45</v>
      </c>
      <c r="F1643" s="2" t="s">
        <v>46</v>
      </c>
      <c r="G1643" s="2" t="s">
        <v>28</v>
      </c>
      <c r="H1643" s="2" t="s">
        <v>47</v>
      </c>
      <c r="I1643" s="2" t="s">
        <v>8</v>
      </c>
      <c r="J1643" s="2" t="s">
        <v>9</v>
      </c>
      <c r="K1643" s="2" t="s">
        <v>48</v>
      </c>
      <c r="L1643" s="2" t="s">
        <v>49</v>
      </c>
      <c r="M1643" s="2" t="s">
        <v>50</v>
      </c>
      <c r="N1643" s="2" t="s">
        <v>51</v>
      </c>
      <c r="O1643" s="2" t="s">
        <v>52</v>
      </c>
      <c r="P1643" s="2" t="s">
        <v>27</v>
      </c>
      <c r="Q1643" s="2" t="s">
        <v>53</v>
      </c>
      <c r="R1643" s="2" t="s">
        <v>54</v>
      </c>
      <c r="S1643" s="2" t="s">
        <v>55</v>
      </c>
      <c r="T1643" s="2" t="s">
        <v>56</v>
      </c>
    </row>
    <row r="1644" spans="1:30" hidden="1" outlineLevel="1" collapsed="1" x14ac:dyDescent="0.2">
      <c r="A1644" t="s">
        <v>41</v>
      </c>
      <c r="B1644" s="4" t="s">
        <v>30</v>
      </c>
      <c r="C1644" s="4" t="s">
        <v>3736</v>
      </c>
      <c r="D1644" s="4" t="s">
        <v>41</v>
      </c>
      <c r="E1644" s="4">
        <v>0.11192199999999999</v>
      </c>
      <c r="F1644" s="4">
        <v>9.1506199999999999E-3</v>
      </c>
      <c r="G1644" s="4">
        <v>1</v>
      </c>
      <c r="H1644" s="4">
        <v>1</v>
      </c>
      <c r="I1644" s="4">
        <v>1</v>
      </c>
      <c r="J1644" s="4">
        <v>1</v>
      </c>
      <c r="K1644" s="4" t="s">
        <v>3734</v>
      </c>
      <c r="L1644" s="4" t="s">
        <v>3737</v>
      </c>
      <c r="M1644" s="4" t="s">
        <v>41</v>
      </c>
      <c r="N1644" s="4">
        <v>0</v>
      </c>
      <c r="O1644" s="4">
        <v>1112.50071</v>
      </c>
      <c r="P1644" s="4" t="s">
        <v>30</v>
      </c>
      <c r="Q1644" s="4" t="s">
        <v>30</v>
      </c>
      <c r="R1644" s="4">
        <v>6.8910000000000004E-3</v>
      </c>
      <c r="S1644" s="4">
        <v>8.165E-2</v>
      </c>
      <c r="T1644" s="4">
        <v>1.4</v>
      </c>
    </row>
    <row r="1645" spans="1:30" hidden="1" outlineLevel="1" collapsed="1" x14ac:dyDescent="0.2">
      <c r="A1645" t="s">
        <v>41</v>
      </c>
      <c r="B1645" s="4" t="s">
        <v>30</v>
      </c>
      <c r="C1645" s="4" t="s">
        <v>3738</v>
      </c>
      <c r="D1645" s="4" t="s">
        <v>41</v>
      </c>
      <c r="E1645" s="4">
        <v>0.108344</v>
      </c>
      <c r="F1645" s="4">
        <v>9.1506199999999999E-3</v>
      </c>
      <c r="G1645" s="4">
        <v>1</v>
      </c>
      <c r="H1645" s="4">
        <v>1</v>
      </c>
      <c r="I1645" s="4">
        <v>1</v>
      </c>
      <c r="J1645" s="4">
        <v>1</v>
      </c>
      <c r="K1645" s="4" t="s">
        <v>3734</v>
      </c>
      <c r="L1645" s="4" t="s">
        <v>3739</v>
      </c>
      <c r="M1645" s="4" t="s">
        <v>41</v>
      </c>
      <c r="N1645" s="4">
        <v>0</v>
      </c>
      <c r="O1645" s="4">
        <v>1618.7741100000001</v>
      </c>
      <c r="P1645" s="4" t="s">
        <v>30</v>
      </c>
      <c r="Q1645" s="4" t="s">
        <v>30</v>
      </c>
      <c r="R1645" s="4">
        <v>6.8910000000000004E-3</v>
      </c>
      <c r="S1645" s="4">
        <v>7.8609999999999999E-2</v>
      </c>
      <c r="T1645" s="4">
        <v>2.04</v>
      </c>
    </row>
    <row r="1646" spans="1:30" hidden="1" outlineLevel="1" collapsed="1" x14ac:dyDescent="0.2">
      <c r="A1646" t="s">
        <v>41</v>
      </c>
      <c r="B1646" s="4" t="s">
        <v>30</v>
      </c>
      <c r="C1646" s="4" t="s">
        <v>3740</v>
      </c>
      <c r="D1646" s="4" t="s">
        <v>41</v>
      </c>
      <c r="E1646" s="4">
        <v>6.4302999999999999E-2</v>
      </c>
      <c r="F1646" s="4">
        <v>3.95853E-3</v>
      </c>
      <c r="G1646" s="4">
        <v>1</v>
      </c>
      <c r="H1646" s="4">
        <v>1</v>
      </c>
      <c r="I1646" s="4">
        <v>1</v>
      </c>
      <c r="J1646" s="4">
        <v>1</v>
      </c>
      <c r="K1646" s="4" t="s">
        <v>3734</v>
      </c>
      <c r="L1646" s="4" t="s">
        <v>3741</v>
      </c>
      <c r="M1646" s="4" t="s">
        <v>41</v>
      </c>
      <c r="N1646" s="4">
        <v>0</v>
      </c>
      <c r="O1646" s="4">
        <v>873.50400999999999</v>
      </c>
      <c r="P1646" s="4" t="s">
        <v>30</v>
      </c>
      <c r="Q1646" s="4" t="s">
        <v>30</v>
      </c>
      <c r="R1646" s="4">
        <v>3.026E-3</v>
      </c>
      <c r="S1646" s="4">
        <v>4.4429999999999997E-2</v>
      </c>
      <c r="T1646" s="4">
        <v>1.37</v>
      </c>
    </row>
    <row r="1647" spans="1:30" hidden="1" outlineLevel="1" collapsed="1" x14ac:dyDescent="0.2">
      <c r="A1647" t="s">
        <v>41</v>
      </c>
      <c r="B1647" s="4" t="s">
        <v>30</v>
      </c>
      <c r="C1647" s="4" t="s">
        <v>3742</v>
      </c>
      <c r="D1647" s="4" t="s">
        <v>41</v>
      </c>
      <c r="E1647" s="4">
        <v>4.8177600000000001E-2</v>
      </c>
      <c r="F1647" s="4">
        <v>2.21053E-3</v>
      </c>
      <c r="G1647" s="4">
        <v>1</v>
      </c>
      <c r="H1647" s="4">
        <v>1</v>
      </c>
      <c r="I1647" s="4">
        <v>1</v>
      </c>
      <c r="J1647" s="4">
        <v>1</v>
      </c>
      <c r="K1647" s="4" t="s">
        <v>3734</v>
      </c>
      <c r="L1647" s="4" t="s">
        <v>3743</v>
      </c>
      <c r="M1647" s="4" t="s">
        <v>41</v>
      </c>
      <c r="N1647" s="4">
        <v>0</v>
      </c>
      <c r="O1647" s="4">
        <v>1500.75153</v>
      </c>
      <c r="P1647" s="4" t="s">
        <v>30</v>
      </c>
      <c r="Q1647" s="4" t="s">
        <v>30</v>
      </c>
      <c r="R1647" s="4">
        <v>1.714E-3</v>
      </c>
      <c r="S1647" s="4">
        <v>3.2280000000000003E-2</v>
      </c>
      <c r="T1647" s="4">
        <v>1.71</v>
      </c>
    </row>
    <row r="1648" spans="1:30" hidden="1" outlineLevel="1" collapsed="1" x14ac:dyDescent="0.2">
      <c r="A1648" t="s">
        <v>41</v>
      </c>
      <c r="B1648" s="4" t="s">
        <v>30</v>
      </c>
      <c r="C1648" s="4" t="s">
        <v>3744</v>
      </c>
      <c r="D1648" s="4" t="s">
        <v>41</v>
      </c>
      <c r="E1648" s="4">
        <v>0.107642</v>
      </c>
      <c r="F1648" s="4">
        <v>9.1506199999999999E-3</v>
      </c>
      <c r="G1648" s="4">
        <v>1</v>
      </c>
      <c r="H1648" s="4">
        <v>1</v>
      </c>
      <c r="I1648" s="4">
        <v>1</v>
      </c>
      <c r="J1648" s="4">
        <v>1</v>
      </c>
      <c r="K1648" s="4" t="s">
        <v>3734</v>
      </c>
      <c r="L1648" s="4" t="s">
        <v>3745</v>
      </c>
      <c r="M1648" s="4" t="s">
        <v>41</v>
      </c>
      <c r="N1648" s="4">
        <v>1</v>
      </c>
      <c r="O1648" s="4">
        <v>1318.68622</v>
      </c>
      <c r="P1648" s="4" t="s">
        <v>30</v>
      </c>
      <c r="Q1648" s="4" t="s">
        <v>30</v>
      </c>
      <c r="R1648" s="4">
        <v>6.8910000000000004E-3</v>
      </c>
      <c r="S1648" s="4">
        <v>7.7909999999999993E-2</v>
      </c>
      <c r="T1648" s="4">
        <v>1.1000000000000001</v>
      </c>
    </row>
    <row r="1649" spans="1:30" x14ac:dyDescent="0.2">
      <c r="A1649" s="3" t="s">
        <v>30</v>
      </c>
      <c r="B1649" s="3" t="s">
        <v>31</v>
      </c>
      <c r="C1649" s="3" t="s">
        <v>3746</v>
      </c>
      <c r="D1649" s="3" t="s">
        <v>3747</v>
      </c>
      <c r="E1649" s="3">
        <v>0</v>
      </c>
      <c r="F1649" s="3">
        <v>6.1040000000000001</v>
      </c>
      <c r="G1649" s="3">
        <v>19</v>
      </c>
      <c r="H1649" s="3">
        <v>2</v>
      </c>
      <c r="I1649" s="3">
        <v>2</v>
      </c>
      <c r="J1649" s="3">
        <v>2</v>
      </c>
      <c r="K1649" s="3">
        <v>2</v>
      </c>
      <c r="L1649" s="3">
        <v>195</v>
      </c>
      <c r="M1649" s="3">
        <v>22.3</v>
      </c>
      <c r="N1649" s="3">
        <v>10.1</v>
      </c>
      <c r="O1649" s="3">
        <v>3.59</v>
      </c>
      <c r="P1649" s="3">
        <v>2</v>
      </c>
      <c r="Q1649" s="3" t="s">
        <v>2555</v>
      </c>
      <c r="R1649" s="3" t="s">
        <v>1160</v>
      </c>
      <c r="S1649" s="3" t="s">
        <v>1062</v>
      </c>
      <c r="T1649" s="3" t="s">
        <v>3748</v>
      </c>
      <c r="U1649" s="3" t="s">
        <v>3749</v>
      </c>
      <c r="V1649" s="3" t="s">
        <v>3746</v>
      </c>
      <c r="W1649" s="3" t="s">
        <v>3750</v>
      </c>
      <c r="X1649" s="3" t="s">
        <v>3751</v>
      </c>
      <c r="Y1649" s="3" t="s">
        <v>3752</v>
      </c>
      <c r="Z1649" s="3" t="s">
        <v>41</v>
      </c>
      <c r="AA1649" s="3">
        <v>10</v>
      </c>
      <c r="AB1649" s="3" t="s">
        <v>30</v>
      </c>
      <c r="AC1649" s="3">
        <v>1</v>
      </c>
      <c r="AD1649" s="3" t="s">
        <v>41</v>
      </c>
    </row>
    <row r="1650" spans="1:30" hidden="1" outlineLevel="1" collapsed="1" x14ac:dyDescent="0.2">
      <c r="A1650" t="s">
        <v>41</v>
      </c>
      <c r="B1650" s="2" t="s">
        <v>43</v>
      </c>
      <c r="C1650" s="2" t="s">
        <v>44</v>
      </c>
      <c r="D1650" s="2" t="s">
        <v>29</v>
      </c>
      <c r="E1650" s="2" t="s">
        <v>45</v>
      </c>
      <c r="F1650" s="2" t="s">
        <v>46</v>
      </c>
      <c r="G1650" s="2" t="s">
        <v>28</v>
      </c>
      <c r="H1650" s="2" t="s">
        <v>47</v>
      </c>
      <c r="I1650" s="2" t="s">
        <v>8</v>
      </c>
      <c r="J1650" s="2" t="s">
        <v>9</v>
      </c>
      <c r="K1650" s="2" t="s">
        <v>48</v>
      </c>
      <c r="L1650" s="2" t="s">
        <v>49</v>
      </c>
      <c r="M1650" s="2" t="s">
        <v>50</v>
      </c>
      <c r="N1650" s="2" t="s">
        <v>51</v>
      </c>
      <c r="O1650" s="2" t="s">
        <v>52</v>
      </c>
      <c r="P1650" s="2" t="s">
        <v>27</v>
      </c>
      <c r="Q1650" s="2" t="s">
        <v>53</v>
      </c>
      <c r="R1650" s="2" t="s">
        <v>54</v>
      </c>
      <c r="S1650" s="2" t="s">
        <v>55</v>
      </c>
      <c r="T1650" s="2" t="s">
        <v>56</v>
      </c>
    </row>
    <row r="1651" spans="1:30" hidden="1" outlineLevel="1" collapsed="1" x14ac:dyDescent="0.2">
      <c r="A1651" t="s">
        <v>41</v>
      </c>
      <c r="B1651" s="4" t="s">
        <v>30</v>
      </c>
      <c r="C1651" s="4" t="s">
        <v>3753</v>
      </c>
      <c r="D1651" s="4" t="s">
        <v>41</v>
      </c>
      <c r="E1651" s="4">
        <v>1.03855E-4</v>
      </c>
      <c r="F1651" s="4">
        <v>9.4156000000000003E-4</v>
      </c>
      <c r="G1651" s="4">
        <v>1</v>
      </c>
      <c r="H1651" s="4">
        <v>1</v>
      </c>
      <c r="I1651" s="4">
        <v>1</v>
      </c>
      <c r="J1651" s="4">
        <v>1</v>
      </c>
      <c r="K1651" s="4" t="s">
        <v>3746</v>
      </c>
      <c r="L1651" s="4" t="s">
        <v>3754</v>
      </c>
      <c r="M1651" s="4" t="s">
        <v>41</v>
      </c>
      <c r="N1651" s="4">
        <v>1</v>
      </c>
      <c r="O1651" s="4">
        <v>1664.67696</v>
      </c>
      <c r="P1651" s="4" t="s">
        <v>30</v>
      </c>
      <c r="Q1651" s="4" t="s">
        <v>30</v>
      </c>
      <c r="R1651" s="4">
        <v>7.6860000000000003E-4</v>
      </c>
      <c r="S1651" s="4">
        <v>4.1119999999999999E-5</v>
      </c>
      <c r="T1651" s="4">
        <v>3.59</v>
      </c>
    </row>
    <row r="1652" spans="1:30" hidden="1" outlineLevel="1" collapsed="1" x14ac:dyDescent="0.2">
      <c r="A1652" t="s">
        <v>41</v>
      </c>
      <c r="B1652" s="4" t="s">
        <v>30</v>
      </c>
      <c r="C1652" s="4" t="s">
        <v>3755</v>
      </c>
      <c r="D1652" s="4" t="s">
        <v>41</v>
      </c>
      <c r="E1652" s="4">
        <v>2.9783199999999999E-2</v>
      </c>
      <c r="F1652" s="4">
        <v>1.57544E-3</v>
      </c>
      <c r="G1652" s="4">
        <v>1</v>
      </c>
      <c r="H1652" s="4">
        <v>2</v>
      </c>
      <c r="I1652" s="4">
        <v>1</v>
      </c>
      <c r="J1652" s="4">
        <v>1</v>
      </c>
      <c r="K1652" s="4" t="s">
        <v>3746</v>
      </c>
      <c r="L1652" s="4" t="s">
        <v>3756</v>
      </c>
      <c r="M1652" s="4" t="s">
        <v>41</v>
      </c>
      <c r="N1652" s="4">
        <v>1</v>
      </c>
      <c r="O1652" s="4">
        <v>2355.1840200000001</v>
      </c>
      <c r="P1652" s="4" t="s">
        <v>30</v>
      </c>
      <c r="Q1652" s="4" t="s">
        <v>30</v>
      </c>
      <c r="R1652" s="4">
        <v>1.245E-3</v>
      </c>
      <c r="S1652" s="4">
        <v>1.9130000000000001E-2</v>
      </c>
      <c r="T1652" s="4">
        <v>2.25</v>
      </c>
    </row>
    <row r="1653" spans="1:30" x14ac:dyDescent="0.2">
      <c r="A1653" s="3" t="s">
        <v>30</v>
      </c>
      <c r="B1653" s="3" t="s">
        <v>31</v>
      </c>
      <c r="C1653" s="3" t="s">
        <v>3757</v>
      </c>
      <c r="D1653" s="3" t="s">
        <v>3758</v>
      </c>
      <c r="E1653" s="3">
        <v>0</v>
      </c>
      <c r="F1653" s="3">
        <v>6.1</v>
      </c>
      <c r="G1653" s="3">
        <v>9</v>
      </c>
      <c r="H1653" s="3">
        <v>3</v>
      </c>
      <c r="I1653" s="3">
        <v>3</v>
      </c>
      <c r="J1653" s="3">
        <v>3</v>
      </c>
      <c r="K1653" s="3">
        <v>3</v>
      </c>
      <c r="L1653" s="3">
        <v>463</v>
      </c>
      <c r="M1653" s="3">
        <v>50.4</v>
      </c>
      <c r="N1653" s="3">
        <v>5.87</v>
      </c>
      <c r="O1653" s="3">
        <v>2.83</v>
      </c>
      <c r="P1653" s="3">
        <v>3</v>
      </c>
      <c r="Q1653" s="3" t="s">
        <v>3505</v>
      </c>
      <c r="R1653" s="3" t="s">
        <v>35</v>
      </c>
      <c r="S1653" s="3" t="s">
        <v>36</v>
      </c>
      <c r="T1653" s="3" t="s">
        <v>3641</v>
      </c>
      <c r="U1653" s="3" t="s">
        <v>3759</v>
      </c>
      <c r="V1653" s="3" t="s">
        <v>3757</v>
      </c>
      <c r="W1653" s="3" t="s">
        <v>3760</v>
      </c>
      <c r="X1653" s="3" t="s">
        <v>3761</v>
      </c>
      <c r="Y1653" s="3" t="s">
        <v>41</v>
      </c>
      <c r="Z1653" s="3" t="s">
        <v>41</v>
      </c>
      <c r="AA1653" s="3">
        <v>0</v>
      </c>
      <c r="AB1653" s="3" t="s">
        <v>30</v>
      </c>
      <c r="AC1653" s="3">
        <v>1</v>
      </c>
      <c r="AD1653" s="3" t="s">
        <v>41</v>
      </c>
    </row>
    <row r="1654" spans="1:30" hidden="1" outlineLevel="1" collapsed="1" x14ac:dyDescent="0.2">
      <c r="A1654" t="s">
        <v>41</v>
      </c>
      <c r="B1654" s="2" t="s">
        <v>43</v>
      </c>
      <c r="C1654" s="2" t="s">
        <v>44</v>
      </c>
      <c r="D1654" s="2" t="s">
        <v>29</v>
      </c>
      <c r="E1654" s="2" t="s">
        <v>45</v>
      </c>
      <c r="F1654" s="2" t="s">
        <v>46</v>
      </c>
      <c r="G1654" s="2" t="s">
        <v>28</v>
      </c>
      <c r="H1654" s="2" t="s">
        <v>47</v>
      </c>
      <c r="I1654" s="2" t="s">
        <v>8</v>
      </c>
      <c r="J1654" s="2" t="s">
        <v>9</v>
      </c>
      <c r="K1654" s="2" t="s">
        <v>48</v>
      </c>
      <c r="L1654" s="2" t="s">
        <v>49</v>
      </c>
      <c r="M1654" s="2" t="s">
        <v>50</v>
      </c>
      <c r="N1654" s="2" t="s">
        <v>51</v>
      </c>
      <c r="O1654" s="2" t="s">
        <v>52</v>
      </c>
      <c r="P1654" s="2" t="s">
        <v>27</v>
      </c>
      <c r="Q1654" s="2" t="s">
        <v>53</v>
      </c>
      <c r="R1654" s="2" t="s">
        <v>54</v>
      </c>
      <c r="S1654" s="2" t="s">
        <v>55</v>
      </c>
      <c r="T1654" s="2" t="s">
        <v>56</v>
      </c>
    </row>
    <row r="1655" spans="1:30" hidden="1" outlineLevel="1" collapsed="1" x14ac:dyDescent="0.2">
      <c r="A1655" t="s">
        <v>41</v>
      </c>
      <c r="B1655" s="4" t="s">
        <v>30</v>
      </c>
      <c r="C1655" s="4" t="s">
        <v>3762</v>
      </c>
      <c r="D1655" s="4" t="s">
        <v>41</v>
      </c>
      <c r="E1655" s="4">
        <v>7.3526699999999995E-4</v>
      </c>
      <c r="F1655" s="4">
        <v>9.4156000000000003E-4</v>
      </c>
      <c r="G1655" s="4">
        <v>1</v>
      </c>
      <c r="H1655" s="4">
        <v>1</v>
      </c>
      <c r="I1655" s="4">
        <v>1</v>
      </c>
      <c r="J1655" s="4">
        <v>1</v>
      </c>
      <c r="K1655" s="4" t="s">
        <v>3757</v>
      </c>
      <c r="L1655" s="4" t="s">
        <v>3763</v>
      </c>
      <c r="M1655" s="4" t="s">
        <v>41</v>
      </c>
      <c r="N1655" s="4">
        <v>0</v>
      </c>
      <c r="O1655" s="4">
        <v>1488.70372</v>
      </c>
      <c r="P1655" s="4" t="s">
        <v>30</v>
      </c>
      <c r="Q1655" s="4" t="s">
        <v>30</v>
      </c>
      <c r="R1655" s="4">
        <v>7.6860000000000003E-4</v>
      </c>
      <c r="S1655" s="4">
        <v>3.4289999999999999E-4</v>
      </c>
      <c r="T1655" s="4">
        <v>2.83</v>
      </c>
    </row>
    <row r="1656" spans="1:30" hidden="1" outlineLevel="1" collapsed="1" x14ac:dyDescent="0.2">
      <c r="A1656" t="s">
        <v>41</v>
      </c>
      <c r="B1656" s="4" t="s">
        <v>30</v>
      </c>
      <c r="C1656" s="4" t="s">
        <v>3764</v>
      </c>
      <c r="D1656" s="4" t="s">
        <v>41</v>
      </c>
      <c r="E1656" s="4">
        <v>7.7483800000000005E-2</v>
      </c>
      <c r="F1656" s="4">
        <v>4.8908199999999997E-3</v>
      </c>
      <c r="G1656" s="4">
        <v>1</v>
      </c>
      <c r="H1656" s="4">
        <v>1</v>
      </c>
      <c r="I1656" s="4">
        <v>1</v>
      </c>
      <c r="J1656" s="4">
        <v>1</v>
      </c>
      <c r="K1656" s="4" t="s">
        <v>3757</v>
      </c>
      <c r="L1656" s="4" t="s">
        <v>3765</v>
      </c>
      <c r="M1656" s="4" t="s">
        <v>41</v>
      </c>
      <c r="N1656" s="4">
        <v>1</v>
      </c>
      <c r="O1656" s="4">
        <v>1201.65353</v>
      </c>
      <c r="P1656" s="4" t="s">
        <v>30</v>
      </c>
      <c r="Q1656" s="4" t="s">
        <v>30</v>
      </c>
      <c r="R1656" s="4">
        <v>3.7160000000000001E-3</v>
      </c>
      <c r="S1656" s="4">
        <v>5.4269999999999999E-2</v>
      </c>
      <c r="T1656" s="4">
        <v>1.89</v>
      </c>
    </row>
    <row r="1657" spans="1:30" hidden="1" outlineLevel="1" collapsed="1" x14ac:dyDescent="0.2">
      <c r="A1657" t="s">
        <v>41</v>
      </c>
      <c r="B1657" s="4" t="s">
        <v>30</v>
      </c>
      <c r="C1657" s="4" t="s">
        <v>3766</v>
      </c>
      <c r="D1657" s="4" t="s">
        <v>41</v>
      </c>
      <c r="E1657" s="4">
        <v>6.2188300000000002E-2</v>
      </c>
      <c r="F1657" s="4">
        <v>3.95853E-3</v>
      </c>
      <c r="G1657" s="4">
        <v>1</v>
      </c>
      <c r="H1657" s="4">
        <v>1</v>
      </c>
      <c r="I1657" s="4">
        <v>1</v>
      </c>
      <c r="J1657" s="4">
        <v>1</v>
      </c>
      <c r="K1657" s="4" t="s">
        <v>3757</v>
      </c>
      <c r="L1657" s="4" t="s">
        <v>3767</v>
      </c>
      <c r="M1657" s="4" t="s">
        <v>41</v>
      </c>
      <c r="N1657" s="4">
        <v>1</v>
      </c>
      <c r="O1657" s="4">
        <v>1352.82601</v>
      </c>
      <c r="P1657" s="4" t="s">
        <v>30</v>
      </c>
      <c r="Q1657" s="4" t="s">
        <v>30</v>
      </c>
      <c r="R1657" s="4">
        <v>3.026E-3</v>
      </c>
      <c r="S1657" s="4">
        <v>4.2680000000000003E-2</v>
      </c>
      <c r="T1657" s="4">
        <v>1.82</v>
      </c>
    </row>
    <row r="1658" spans="1:30" x14ac:dyDescent="0.2">
      <c r="A1658" s="3" t="s">
        <v>30</v>
      </c>
      <c r="B1658" s="3" t="s">
        <v>31</v>
      </c>
      <c r="C1658" s="3" t="s">
        <v>3768</v>
      </c>
      <c r="D1658" s="3" t="s">
        <v>3769</v>
      </c>
      <c r="E1658" s="3">
        <v>0</v>
      </c>
      <c r="F1658" s="3">
        <v>6.0990000000000002</v>
      </c>
      <c r="G1658" s="3">
        <v>1</v>
      </c>
      <c r="H1658" s="3">
        <v>2</v>
      </c>
      <c r="I1658" s="3">
        <v>2</v>
      </c>
      <c r="J1658" s="3">
        <v>3</v>
      </c>
      <c r="K1658" s="3">
        <v>1</v>
      </c>
      <c r="L1658" s="3">
        <v>1770</v>
      </c>
      <c r="M1658" s="3">
        <v>202.1</v>
      </c>
      <c r="N1658" s="3">
        <v>7.66</v>
      </c>
      <c r="O1658" s="3">
        <v>5.78</v>
      </c>
      <c r="P1658" s="3">
        <v>2</v>
      </c>
      <c r="Q1658" s="3" t="s">
        <v>1714</v>
      </c>
      <c r="R1658" s="3" t="s">
        <v>35</v>
      </c>
      <c r="S1658" s="3" t="s">
        <v>1062</v>
      </c>
      <c r="T1658" s="3" t="s">
        <v>1715</v>
      </c>
      <c r="U1658" s="3" t="s">
        <v>3770</v>
      </c>
      <c r="V1658" s="3" t="s">
        <v>3768</v>
      </c>
      <c r="W1658" s="3" t="s">
        <v>3771</v>
      </c>
      <c r="X1658" s="3" t="s">
        <v>3772</v>
      </c>
      <c r="Y1658" s="3" t="s">
        <v>41</v>
      </c>
      <c r="Z1658" s="3" t="s">
        <v>41</v>
      </c>
      <c r="AA1658" s="3">
        <v>0</v>
      </c>
      <c r="AB1658" s="3" t="s">
        <v>30</v>
      </c>
      <c r="AC1658" s="3">
        <v>1</v>
      </c>
      <c r="AD1658" s="3" t="s">
        <v>41</v>
      </c>
    </row>
    <row r="1659" spans="1:30" hidden="1" outlineLevel="1" collapsed="1" x14ac:dyDescent="0.2">
      <c r="A1659" t="s">
        <v>41</v>
      </c>
      <c r="B1659" s="2" t="s">
        <v>43</v>
      </c>
      <c r="C1659" s="2" t="s">
        <v>44</v>
      </c>
      <c r="D1659" s="2" t="s">
        <v>29</v>
      </c>
      <c r="E1659" s="2" t="s">
        <v>45</v>
      </c>
      <c r="F1659" s="2" t="s">
        <v>46</v>
      </c>
      <c r="G1659" s="2" t="s">
        <v>28</v>
      </c>
      <c r="H1659" s="2" t="s">
        <v>47</v>
      </c>
      <c r="I1659" s="2" t="s">
        <v>8</v>
      </c>
      <c r="J1659" s="2" t="s">
        <v>9</v>
      </c>
      <c r="K1659" s="2" t="s">
        <v>48</v>
      </c>
      <c r="L1659" s="2" t="s">
        <v>49</v>
      </c>
      <c r="M1659" s="2" t="s">
        <v>50</v>
      </c>
      <c r="N1659" s="2" t="s">
        <v>51</v>
      </c>
      <c r="O1659" s="2" t="s">
        <v>52</v>
      </c>
      <c r="P1659" s="2" t="s">
        <v>27</v>
      </c>
      <c r="Q1659" s="2" t="s">
        <v>53</v>
      </c>
      <c r="R1659" s="2" t="s">
        <v>54</v>
      </c>
      <c r="S1659" s="2" t="s">
        <v>55</v>
      </c>
      <c r="T1659" s="2" t="s">
        <v>56</v>
      </c>
    </row>
    <row r="1660" spans="1:30" hidden="1" outlineLevel="1" collapsed="1" x14ac:dyDescent="0.2">
      <c r="A1660" t="s">
        <v>41</v>
      </c>
      <c r="B1660" s="4" t="s">
        <v>30</v>
      </c>
      <c r="C1660" s="4" t="s">
        <v>1728</v>
      </c>
      <c r="D1660" s="4" t="s">
        <v>41</v>
      </c>
      <c r="E1660" s="4">
        <v>2.6010500000000002E-3</v>
      </c>
      <c r="F1660" s="4">
        <v>9.4156000000000003E-4</v>
      </c>
      <c r="G1660" s="4">
        <v>2</v>
      </c>
      <c r="H1660" s="4">
        <v>39</v>
      </c>
      <c r="I1660" s="4">
        <v>1</v>
      </c>
      <c r="J1660" s="4">
        <v>2</v>
      </c>
      <c r="K1660" s="4" t="s">
        <v>1729</v>
      </c>
      <c r="L1660" s="4" t="s">
        <v>1730</v>
      </c>
      <c r="M1660" s="4" t="s">
        <v>41</v>
      </c>
      <c r="N1660" s="4">
        <v>0</v>
      </c>
      <c r="O1660" s="4">
        <v>1167.6269199999999</v>
      </c>
      <c r="P1660" s="4" t="s">
        <v>30</v>
      </c>
      <c r="Q1660" s="4" t="s">
        <v>30</v>
      </c>
      <c r="R1660" s="4">
        <v>7.6860000000000003E-4</v>
      </c>
      <c r="S1660" s="4">
        <v>1.3569999999999999E-3</v>
      </c>
      <c r="T1660" s="4">
        <v>2.0099999999999998</v>
      </c>
    </row>
    <row r="1661" spans="1:30" hidden="1" outlineLevel="1" collapsed="1" x14ac:dyDescent="0.2">
      <c r="A1661" t="s">
        <v>41</v>
      </c>
      <c r="B1661" s="4" t="s">
        <v>30</v>
      </c>
      <c r="C1661" s="4" t="s">
        <v>3773</v>
      </c>
      <c r="D1661" s="4" t="s">
        <v>41</v>
      </c>
      <c r="E1661" s="4">
        <v>6.0545099999999998E-2</v>
      </c>
      <c r="F1661" s="4">
        <v>3.95853E-3</v>
      </c>
      <c r="G1661" s="4">
        <v>1</v>
      </c>
      <c r="H1661" s="4">
        <v>9</v>
      </c>
      <c r="I1661" s="4">
        <v>1</v>
      </c>
      <c r="J1661" s="4">
        <v>1</v>
      </c>
      <c r="K1661" s="4" t="s">
        <v>3768</v>
      </c>
      <c r="L1661" s="4" t="s">
        <v>3774</v>
      </c>
      <c r="M1661" s="4" t="s">
        <v>41</v>
      </c>
      <c r="N1661" s="4">
        <v>0</v>
      </c>
      <c r="O1661" s="4">
        <v>1262.6375399999999</v>
      </c>
      <c r="P1661" s="4" t="s">
        <v>30</v>
      </c>
      <c r="Q1661" s="4" t="s">
        <v>30</v>
      </c>
      <c r="R1661" s="4">
        <v>3.026E-3</v>
      </c>
      <c r="S1661" s="4">
        <v>4.1579999999999999E-2</v>
      </c>
      <c r="T1661" s="4">
        <v>2.09</v>
      </c>
    </row>
    <row r="1662" spans="1:30" x14ac:dyDescent="0.2">
      <c r="A1662" s="3" t="s">
        <v>30</v>
      </c>
      <c r="B1662" s="3" t="s">
        <v>31</v>
      </c>
      <c r="C1662" s="3" t="s">
        <v>3775</v>
      </c>
      <c r="D1662" s="3" t="s">
        <v>3776</v>
      </c>
      <c r="E1662" s="3">
        <v>0</v>
      </c>
      <c r="F1662" s="3">
        <v>6.0940000000000003</v>
      </c>
      <c r="G1662" s="3">
        <v>6</v>
      </c>
      <c r="H1662" s="3">
        <v>4</v>
      </c>
      <c r="I1662" s="3">
        <v>4</v>
      </c>
      <c r="J1662" s="3">
        <v>4</v>
      </c>
      <c r="K1662" s="3">
        <v>3</v>
      </c>
      <c r="L1662" s="3">
        <v>710</v>
      </c>
      <c r="M1662" s="3">
        <v>78.400000000000006</v>
      </c>
      <c r="N1662" s="3">
        <v>9.2799999999999994</v>
      </c>
      <c r="O1662" s="3">
        <v>2.0499999999999998</v>
      </c>
      <c r="P1662" s="3">
        <v>4</v>
      </c>
      <c r="Q1662" s="3" t="s">
        <v>1200</v>
      </c>
      <c r="R1662" s="3" t="s">
        <v>35</v>
      </c>
      <c r="S1662" s="3" t="s">
        <v>36</v>
      </c>
      <c r="T1662" s="3" t="s">
        <v>3777</v>
      </c>
      <c r="U1662" s="3" t="s">
        <v>3778</v>
      </c>
      <c r="V1662" s="3" t="s">
        <v>3775</v>
      </c>
      <c r="W1662" s="3" t="s">
        <v>3779</v>
      </c>
      <c r="X1662" s="3" t="s">
        <v>3780</v>
      </c>
      <c r="Y1662" s="3" t="s">
        <v>41</v>
      </c>
      <c r="Z1662" s="3" t="s">
        <v>41</v>
      </c>
      <c r="AA1662" s="3">
        <v>0</v>
      </c>
      <c r="AB1662" s="3" t="s">
        <v>30</v>
      </c>
      <c r="AC1662" s="3">
        <v>1</v>
      </c>
      <c r="AD1662" s="3" t="s">
        <v>41</v>
      </c>
    </row>
    <row r="1663" spans="1:30" hidden="1" outlineLevel="1" collapsed="1" x14ac:dyDescent="0.2">
      <c r="A1663" t="s">
        <v>41</v>
      </c>
      <c r="B1663" s="2" t="s">
        <v>43</v>
      </c>
      <c r="C1663" s="2" t="s">
        <v>44</v>
      </c>
      <c r="D1663" s="2" t="s">
        <v>29</v>
      </c>
      <c r="E1663" s="2" t="s">
        <v>45</v>
      </c>
      <c r="F1663" s="2" t="s">
        <v>46</v>
      </c>
      <c r="G1663" s="2" t="s">
        <v>28</v>
      </c>
      <c r="H1663" s="2" t="s">
        <v>47</v>
      </c>
      <c r="I1663" s="2" t="s">
        <v>8</v>
      </c>
      <c r="J1663" s="2" t="s">
        <v>9</v>
      </c>
      <c r="K1663" s="2" t="s">
        <v>48</v>
      </c>
      <c r="L1663" s="2" t="s">
        <v>49</v>
      </c>
      <c r="M1663" s="2" t="s">
        <v>50</v>
      </c>
      <c r="N1663" s="2" t="s">
        <v>51</v>
      </c>
      <c r="O1663" s="2" t="s">
        <v>52</v>
      </c>
      <c r="P1663" s="2" t="s">
        <v>27</v>
      </c>
      <c r="Q1663" s="2" t="s">
        <v>53</v>
      </c>
      <c r="R1663" s="2" t="s">
        <v>54</v>
      </c>
      <c r="S1663" s="2" t="s">
        <v>55</v>
      </c>
      <c r="T1663" s="2" t="s">
        <v>56</v>
      </c>
    </row>
    <row r="1664" spans="1:30" hidden="1" outlineLevel="1" collapsed="1" x14ac:dyDescent="0.2">
      <c r="A1664" t="s">
        <v>41</v>
      </c>
      <c r="B1664" s="4" t="s">
        <v>30</v>
      </c>
      <c r="C1664" s="4" t="s">
        <v>3781</v>
      </c>
      <c r="D1664" s="4" t="s">
        <v>41</v>
      </c>
      <c r="E1664" s="4">
        <v>8.7622800000000008E-3</v>
      </c>
      <c r="F1664" s="4">
        <v>9.4156000000000003E-4</v>
      </c>
      <c r="G1664" s="4">
        <v>1</v>
      </c>
      <c r="H1664" s="4">
        <v>1</v>
      </c>
      <c r="I1664" s="4">
        <v>1</v>
      </c>
      <c r="J1664" s="4">
        <v>1</v>
      </c>
      <c r="K1664" s="4" t="s">
        <v>3775</v>
      </c>
      <c r="L1664" s="4" t="s">
        <v>3782</v>
      </c>
      <c r="M1664" s="4" t="s">
        <v>41</v>
      </c>
      <c r="N1664" s="4">
        <v>1</v>
      </c>
      <c r="O1664" s="4">
        <v>1738.70453</v>
      </c>
      <c r="P1664" s="4" t="s">
        <v>30</v>
      </c>
      <c r="Q1664" s="4" t="s">
        <v>30</v>
      </c>
      <c r="R1664" s="4">
        <v>7.6860000000000003E-4</v>
      </c>
      <c r="S1664" s="4">
        <v>5.078E-3</v>
      </c>
      <c r="T1664" s="4">
        <v>2.0499999999999998</v>
      </c>
    </row>
    <row r="1665" spans="1:30" hidden="1" outlineLevel="1" collapsed="1" x14ac:dyDescent="0.2">
      <c r="A1665" t="s">
        <v>41</v>
      </c>
      <c r="B1665" s="4" t="s">
        <v>30</v>
      </c>
      <c r="C1665" s="4" t="s">
        <v>3783</v>
      </c>
      <c r="D1665" s="4" t="s">
        <v>41</v>
      </c>
      <c r="E1665" s="4">
        <v>8.1700999999999996E-2</v>
      </c>
      <c r="F1665" s="4">
        <v>5.41684E-3</v>
      </c>
      <c r="G1665" s="4">
        <v>1</v>
      </c>
      <c r="H1665" s="4">
        <v>1</v>
      </c>
      <c r="I1665" s="4">
        <v>1</v>
      </c>
      <c r="J1665" s="4">
        <v>1</v>
      </c>
      <c r="K1665" s="4" t="s">
        <v>3775</v>
      </c>
      <c r="L1665" s="4" t="s">
        <v>3784</v>
      </c>
      <c r="M1665" s="4" t="s">
        <v>41</v>
      </c>
      <c r="N1665" s="4">
        <v>1</v>
      </c>
      <c r="O1665" s="4">
        <v>2043.0577499999999</v>
      </c>
      <c r="P1665" s="4" t="s">
        <v>30</v>
      </c>
      <c r="Q1665" s="4" t="s">
        <v>30</v>
      </c>
      <c r="R1665" s="4">
        <v>4.1079999999999997E-3</v>
      </c>
      <c r="S1665" s="4">
        <v>5.765E-2</v>
      </c>
      <c r="T1665" s="4">
        <v>1.91</v>
      </c>
    </row>
    <row r="1666" spans="1:30" hidden="1" outlineLevel="1" collapsed="1" x14ac:dyDescent="0.2">
      <c r="A1666" t="s">
        <v>41</v>
      </c>
      <c r="B1666" s="4" t="s">
        <v>30</v>
      </c>
      <c r="C1666" s="4" t="s">
        <v>3785</v>
      </c>
      <c r="D1666" s="4" t="s">
        <v>41</v>
      </c>
      <c r="E1666" s="4">
        <v>6.8285200000000004E-2</v>
      </c>
      <c r="F1666" s="4">
        <v>4.8908199999999997E-3</v>
      </c>
      <c r="G1666" s="4">
        <v>1</v>
      </c>
      <c r="H1666" s="4">
        <v>1</v>
      </c>
      <c r="I1666" s="4">
        <v>1</v>
      </c>
      <c r="J1666" s="4">
        <v>1</v>
      </c>
      <c r="K1666" s="4" t="s">
        <v>3775</v>
      </c>
      <c r="L1666" s="4" t="s">
        <v>3786</v>
      </c>
      <c r="M1666" s="4" t="s">
        <v>41</v>
      </c>
      <c r="N1666" s="4">
        <v>0</v>
      </c>
      <c r="O1666" s="4">
        <v>1886.9566400000001</v>
      </c>
      <c r="P1666" s="4" t="s">
        <v>30</v>
      </c>
      <c r="Q1666" s="4" t="s">
        <v>30</v>
      </c>
      <c r="R1666" s="4">
        <v>3.7160000000000001E-3</v>
      </c>
      <c r="S1666" s="4">
        <v>4.734E-2</v>
      </c>
      <c r="T1666" s="4">
        <v>1.59</v>
      </c>
    </row>
    <row r="1667" spans="1:30" hidden="1" outlineLevel="1" collapsed="1" x14ac:dyDescent="0.2">
      <c r="A1667" t="s">
        <v>41</v>
      </c>
      <c r="B1667" s="4" t="s">
        <v>30</v>
      </c>
      <c r="C1667" s="4" t="s">
        <v>3787</v>
      </c>
      <c r="D1667" s="4" t="s">
        <v>168</v>
      </c>
      <c r="E1667" s="4">
        <v>8.2243300000000005E-2</v>
      </c>
      <c r="F1667" s="4">
        <v>5.41684E-3</v>
      </c>
      <c r="G1667" s="4">
        <v>2</v>
      </c>
      <c r="H1667" s="4">
        <v>2</v>
      </c>
      <c r="I1667" s="4">
        <v>1</v>
      </c>
      <c r="J1667" s="4">
        <v>1</v>
      </c>
      <c r="K1667" s="4" t="s">
        <v>3788</v>
      </c>
      <c r="L1667" s="4" t="s">
        <v>3789</v>
      </c>
      <c r="M1667" s="4" t="s">
        <v>41</v>
      </c>
      <c r="N1667" s="4">
        <v>1</v>
      </c>
      <c r="O1667" s="4">
        <v>1336.59905</v>
      </c>
      <c r="P1667" s="4" t="s">
        <v>30</v>
      </c>
      <c r="Q1667" s="4" t="s">
        <v>30</v>
      </c>
      <c r="R1667" s="4">
        <v>4.1079999999999997E-3</v>
      </c>
      <c r="S1667" s="4">
        <v>5.8110000000000002E-2</v>
      </c>
      <c r="T1667" s="4">
        <v>1.18</v>
      </c>
    </row>
    <row r="1668" spans="1:30" x14ac:dyDescent="0.2">
      <c r="A1668" s="3" t="s">
        <v>30</v>
      </c>
      <c r="B1668" s="3" t="s">
        <v>31</v>
      </c>
      <c r="C1668" s="3" t="s">
        <v>3790</v>
      </c>
      <c r="D1668" s="3" t="s">
        <v>3791</v>
      </c>
      <c r="E1668" s="3">
        <v>0</v>
      </c>
      <c r="F1668" s="3">
        <v>6.0289999999999999</v>
      </c>
      <c r="G1668" s="3">
        <v>8</v>
      </c>
      <c r="H1668" s="3">
        <v>4</v>
      </c>
      <c r="I1668" s="3">
        <v>4</v>
      </c>
      <c r="J1668" s="3">
        <v>4</v>
      </c>
      <c r="K1668" s="3">
        <v>4</v>
      </c>
      <c r="L1668" s="3">
        <v>798</v>
      </c>
      <c r="M1668" s="3">
        <v>88.9</v>
      </c>
      <c r="N1668" s="3">
        <v>7.4</v>
      </c>
      <c r="O1668" s="3">
        <v>0</v>
      </c>
      <c r="P1668" s="3">
        <v>4</v>
      </c>
      <c r="Q1668" s="3" t="s">
        <v>1512</v>
      </c>
      <c r="R1668" s="3" t="s">
        <v>35</v>
      </c>
      <c r="S1668" s="3" t="s">
        <v>36</v>
      </c>
      <c r="T1668" s="3" t="s">
        <v>3792</v>
      </c>
      <c r="U1668" s="3" t="s">
        <v>3793</v>
      </c>
      <c r="V1668" s="3" t="s">
        <v>3790</v>
      </c>
      <c r="W1668" s="3" t="s">
        <v>3794</v>
      </c>
      <c r="X1668" s="3" t="s">
        <v>3795</v>
      </c>
      <c r="Y1668" s="3" t="s">
        <v>3796</v>
      </c>
      <c r="Z1668" s="3" t="s">
        <v>1745</v>
      </c>
      <c r="AA1668" s="3">
        <v>7</v>
      </c>
      <c r="AB1668" s="3" t="s">
        <v>30</v>
      </c>
      <c r="AC1668" s="3">
        <v>1</v>
      </c>
      <c r="AD1668" s="3" t="s">
        <v>41</v>
      </c>
    </row>
    <row r="1669" spans="1:30" hidden="1" outlineLevel="1" collapsed="1" x14ac:dyDescent="0.2">
      <c r="A1669" t="s">
        <v>41</v>
      </c>
      <c r="B1669" s="2" t="s">
        <v>43</v>
      </c>
      <c r="C1669" s="2" t="s">
        <v>44</v>
      </c>
      <c r="D1669" s="2" t="s">
        <v>29</v>
      </c>
      <c r="E1669" s="2" t="s">
        <v>45</v>
      </c>
      <c r="F1669" s="2" t="s">
        <v>46</v>
      </c>
      <c r="G1669" s="2" t="s">
        <v>28</v>
      </c>
      <c r="H1669" s="2" t="s">
        <v>47</v>
      </c>
      <c r="I1669" s="2" t="s">
        <v>8</v>
      </c>
      <c r="J1669" s="2" t="s">
        <v>9</v>
      </c>
      <c r="K1669" s="2" t="s">
        <v>48</v>
      </c>
      <c r="L1669" s="2" t="s">
        <v>49</v>
      </c>
      <c r="M1669" s="2" t="s">
        <v>50</v>
      </c>
      <c r="N1669" s="2" t="s">
        <v>51</v>
      </c>
      <c r="O1669" s="2" t="s">
        <v>52</v>
      </c>
      <c r="P1669" s="2" t="s">
        <v>27</v>
      </c>
      <c r="Q1669" s="2" t="s">
        <v>53</v>
      </c>
      <c r="R1669" s="2" t="s">
        <v>54</v>
      </c>
      <c r="S1669" s="2" t="s">
        <v>55</v>
      </c>
      <c r="T1669" s="2" t="s">
        <v>56</v>
      </c>
    </row>
    <row r="1670" spans="1:30" hidden="1" outlineLevel="1" collapsed="1" x14ac:dyDescent="0.2">
      <c r="A1670" t="s">
        <v>41</v>
      </c>
      <c r="B1670" s="4" t="s">
        <v>30</v>
      </c>
      <c r="C1670" s="4" t="s">
        <v>3797</v>
      </c>
      <c r="D1670" s="4" t="s">
        <v>41</v>
      </c>
      <c r="E1670" s="4">
        <v>5.3297200000000003E-2</v>
      </c>
      <c r="F1670" s="4">
        <v>3.95853E-3</v>
      </c>
      <c r="G1670" s="4">
        <v>1</v>
      </c>
      <c r="H1670" s="4">
        <v>1</v>
      </c>
      <c r="I1670" s="4">
        <v>1</v>
      </c>
      <c r="J1670" s="4">
        <v>1</v>
      </c>
      <c r="K1670" s="4" t="s">
        <v>3790</v>
      </c>
      <c r="L1670" s="4" t="s">
        <v>3798</v>
      </c>
      <c r="M1670" s="4" t="s">
        <v>41</v>
      </c>
      <c r="N1670" s="4">
        <v>2</v>
      </c>
      <c r="O1670" s="4">
        <v>2707.2666399999998</v>
      </c>
      <c r="P1670" s="4" t="s">
        <v>30</v>
      </c>
      <c r="Q1670" s="4" t="s">
        <v>30</v>
      </c>
      <c r="R1670" s="4">
        <v>3.026E-3</v>
      </c>
      <c r="S1670" s="4">
        <v>3.6240000000000001E-2</v>
      </c>
      <c r="T1670" s="4">
        <v>2.36</v>
      </c>
    </row>
    <row r="1671" spans="1:30" hidden="1" outlineLevel="1" collapsed="1" x14ac:dyDescent="0.2">
      <c r="A1671" t="s">
        <v>41</v>
      </c>
      <c r="B1671" s="4" t="s">
        <v>30</v>
      </c>
      <c r="C1671" s="4" t="s">
        <v>3799</v>
      </c>
      <c r="D1671" s="4" t="s">
        <v>41</v>
      </c>
      <c r="E1671" s="4">
        <v>2.8787299999999998E-2</v>
      </c>
      <c r="F1671" s="4">
        <v>1.57544E-3</v>
      </c>
      <c r="G1671" s="4">
        <v>1</v>
      </c>
      <c r="H1671" s="4">
        <v>1</v>
      </c>
      <c r="I1671" s="4">
        <v>1</v>
      </c>
      <c r="J1671" s="4">
        <v>1</v>
      </c>
      <c r="K1671" s="4" t="s">
        <v>3790</v>
      </c>
      <c r="L1671" s="4" t="s">
        <v>3800</v>
      </c>
      <c r="M1671" s="4" t="s">
        <v>41</v>
      </c>
      <c r="N1671" s="4">
        <v>1</v>
      </c>
      <c r="O1671" s="4">
        <v>2304.11879</v>
      </c>
      <c r="P1671" s="4" t="s">
        <v>30</v>
      </c>
      <c r="Q1671" s="4" t="s">
        <v>30</v>
      </c>
      <c r="R1671" s="4">
        <v>1.245E-3</v>
      </c>
      <c r="S1671" s="4">
        <v>1.8440000000000002E-2</v>
      </c>
      <c r="T1671" s="4">
        <v>2.4</v>
      </c>
    </row>
    <row r="1672" spans="1:30" hidden="1" outlineLevel="1" collapsed="1" x14ac:dyDescent="0.2">
      <c r="A1672" t="s">
        <v>41</v>
      </c>
      <c r="B1672" s="4" t="s">
        <v>30</v>
      </c>
      <c r="C1672" s="4" t="s">
        <v>3801</v>
      </c>
      <c r="D1672" s="4" t="s">
        <v>41</v>
      </c>
      <c r="E1672" s="4">
        <v>6.3025999999999999E-2</v>
      </c>
      <c r="F1672" s="4">
        <v>3.95853E-3</v>
      </c>
      <c r="G1672" s="4">
        <v>1</v>
      </c>
      <c r="H1672" s="4">
        <v>1</v>
      </c>
      <c r="I1672" s="4">
        <v>1</v>
      </c>
      <c r="J1672" s="4">
        <v>1</v>
      </c>
      <c r="K1672" s="4" t="s">
        <v>3790</v>
      </c>
      <c r="L1672" s="4" t="s">
        <v>3802</v>
      </c>
      <c r="M1672" s="4" t="s">
        <v>41</v>
      </c>
      <c r="N1672" s="4">
        <v>0</v>
      </c>
      <c r="O1672" s="4">
        <v>1173.6374800000001</v>
      </c>
      <c r="P1672" s="4" t="s">
        <v>30</v>
      </c>
      <c r="Q1672" s="4" t="s">
        <v>30</v>
      </c>
      <c r="R1672" s="4">
        <v>3.026E-3</v>
      </c>
      <c r="S1672" s="4">
        <v>4.3240000000000001E-2</v>
      </c>
      <c r="T1672" s="4">
        <v>1.33</v>
      </c>
    </row>
    <row r="1673" spans="1:30" hidden="1" outlineLevel="1" collapsed="1" x14ac:dyDescent="0.2">
      <c r="A1673" t="s">
        <v>41</v>
      </c>
      <c r="B1673" s="4" t="s">
        <v>30</v>
      </c>
      <c r="C1673" s="4" t="s">
        <v>3803</v>
      </c>
      <c r="D1673" s="4" t="s">
        <v>41</v>
      </c>
      <c r="E1673" s="4">
        <v>4.8177600000000001E-2</v>
      </c>
      <c r="F1673" s="4">
        <v>2.21053E-3</v>
      </c>
      <c r="G1673" s="4">
        <v>1</v>
      </c>
      <c r="H1673" s="4">
        <v>1</v>
      </c>
      <c r="I1673" s="4">
        <v>1</v>
      </c>
      <c r="J1673" s="4">
        <v>1</v>
      </c>
      <c r="K1673" s="4" t="s">
        <v>3790</v>
      </c>
      <c r="L1673" s="4" t="s">
        <v>3804</v>
      </c>
      <c r="M1673" s="4" t="s">
        <v>41</v>
      </c>
      <c r="N1673" s="4">
        <v>0</v>
      </c>
      <c r="O1673" s="4">
        <v>894.49311</v>
      </c>
      <c r="P1673" s="4" t="s">
        <v>30</v>
      </c>
      <c r="Q1673" s="4" t="s">
        <v>30</v>
      </c>
      <c r="R1673" s="4">
        <v>1.714E-3</v>
      </c>
      <c r="S1673" s="4">
        <v>3.2379999999999999E-2</v>
      </c>
      <c r="T1673" s="4">
        <v>1.3</v>
      </c>
    </row>
    <row r="1674" spans="1:30" x14ac:dyDescent="0.2">
      <c r="A1674" s="3" t="s">
        <v>30</v>
      </c>
      <c r="B1674" s="3" t="s">
        <v>31</v>
      </c>
      <c r="C1674" s="3" t="s">
        <v>3805</v>
      </c>
      <c r="D1674" s="3" t="s">
        <v>3806</v>
      </c>
      <c r="E1674" s="3">
        <v>0</v>
      </c>
      <c r="F1674" s="3">
        <v>6.0279999999999996</v>
      </c>
      <c r="G1674" s="3">
        <v>3</v>
      </c>
      <c r="H1674" s="3">
        <v>3</v>
      </c>
      <c r="I1674" s="3">
        <v>3</v>
      </c>
      <c r="J1674" s="3">
        <v>4</v>
      </c>
      <c r="K1674" s="3">
        <v>3</v>
      </c>
      <c r="L1674" s="3">
        <v>952</v>
      </c>
      <c r="M1674" s="3">
        <v>107</v>
      </c>
      <c r="N1674" s="3">
        <v>6.04</v>
      </c>
      <c r="O1674" s="3">
        <v>2.04</v>
      </c>
      <c r="P1674" s="3">
        <v>3</v>
      </c>
      <c r="Q1674" s="3" t="s">
        <v>3405</v>
      </c>
      <c r="R1674" s="3" t="s">
        <v>3807</v>
      </c>
      <c r="S1674" s="3" t="s">
        <v>1062</v>
      </c>
      <c r="T1674" s="3" t="s">
        <v>3808</v>
      </c>
      <c r="U1674" s="3" t="s">
        <v>3809</v>
      </c>
      <c r="V1674" s="3" t="s">
        <v>3805</v>
      </c>
      <c r="W1674" s="3" t="s">
        <v>3810</v>
      </c>
      <c r="X1674" s="3" t="s">
        <v>3811</v>
      </c>
      <c r="Y1674" s="3" t="s">
        <v>3812</v>
      </c>
      <c r="Z1674" s="3" t="s">
        <v>41</v>
      </c>
      <c r="AA1674" s="3">
        <v>8</v>
      </c>
      <c r="AB1674" s="3" t="s">
        <v>30</v>
      </c>
      <c r="AC1674" s="3">
        <v>1</v>
      </c>
      <c r="AD1674" s="3" t="s">
        <v>41</v>
      </c>
    </row>
    <row r="1675" spans="1:30" hidden="1" outlineLevel="1" collapsed="1" x14ac:dyDescent="0.2">
      <c r="A1675" t="s">
        <v>41</v>
      </c>
      <c r="B1675" s="2" t="s">
        <v>43</v>
      </c>
      <c r="C1675" s="2" t="s">
        <v>44</v>
      </c>
      <c r="D1675" s="2" t="s">
        <v>29</v>
      </c>
      <c r="E1675" s="2" t="s">
        <v>45</v>
      </c>
      <c r="F1675" s="2" t="s">
        <v>46</v>
      </c>
      <c r="G1675" s="2" t="s">
        <v>28</v>
      </c>
      <c r="H1675" s="2" t="s">
        <v>47</v>
      </c>
      <c r="I1675" s="2" t="s">
        <v>8</v>
      </c>
      <c r="J1675" s="2" t="s">
        <v>9</v>
      </c>
      <c r="K1675" s="2" t="s">
        <v>48</v>
      </c>
      <c r="L1675" s="2" t="s">
        <v>49</v>
      </c>
      <c r="M1675" s="2" t="s">
        <v>50</v>
      </c>
      <c r="N1675" s="2" t="s">
        <v>51</v>
      </c>
      <c r="O1675" s="2" t="s">
        <v>52</v>
      </c>
      <c r="P1675" s="2" t="s">
        <v>27</v>
      </c>
      <c r="Q1675" s="2" t="s">
        <v>53</v>
      </c>
      <c r="R1675" s="2" t="s">
        <v>54</v>
      </c>
      <c r="S1675" s="2" t="s">
        <v>55</v>
      </c>
      <c r="T1675" s="2" t="s">
        <v>56</v>
      </c>
    </row>
    <row r="1676" spans="1:30" hidden="1" outlineLevel="1" collapsed="1" x14ac:dyDescent="0.2">
      <c r="A1676" t="s">
        <v>41</v>
      </c>
      <c r="B1676" s="4" t="s">
        <v>30</v>
      </c>
      <c r="C1676" s="4" t="s">
        <v>3813</v>
      </c>
      <c r="D1676" s="4" t="s">
        <v>41</v>
      </c>
      <c r="E1676" s="4">
        <v>7.3964799999999997E-2</v>
      </c>
      <c r="F1676" s="4">
        <v>4.8908199999999997E-3</v>
      </c>
      <c r="G1676" s="4">
        <v>1</v>
      </c>
      <c r="H1676" s="4">
        <v>1</v>
      </c>
      <c r="I1676" s="4">
        <v>1</v>
      </c>
      <c r="J1676" s="4">
        <v>1</v>
      </c>
      <c r="K1676" s="4" t="s">
        <v>3805</v>
      </c>
      <c r="L1676" s="4" t="s">
        <v>3814</v>
      </c>
      <c r="M1676" s="4" t="s">
        <v>41</v>
      </c>
      <c r="N1676" s="4">
        <v>0</v>
      </c>
      <c r="O1676" s="4">
        <v>1617.75371</v>
      </c>
      <c r="P1676" s="4" t="s">
        <v>30</v>
      </c>
      <c r="Q1676" s="4" t="s">
        <v>30</v>
      </c>
      <c r="R1676" s="4">
        <v>3.7160000000000001E-3</v>
      </c>
      <c r="S1676" s="4">
        <v>5.1659999999999998E-2</v>
      </c>
      <c r="T1676" s="4">
        <v>1.48</v>
      </c>
    </row>
    <row r="1677" spans="1:30" hidden="1" outlineLevel="1" collapsed="1" x14ac:dyDescent="0.2">
      <c r="A1677" t="s">
        <v>41</v>
      </c>
      <c r="B1677" s="4" t="s">
        <v>30</v>
      </c>
      <c r="C1677" s="4" t="s">
        <v>3815</v>
      </c>
      <c r="D1677" s="4" t="s">
        <v>41</v>
      </c>
      <c r="E1677" s="4">
        <v>1.0615899999999999E-2</v>
      </c>
      <c r="F1677" s="4">
        <v>9.4156000000000003E-4</v>
      </c>
      <c r="G1677" s="4">
        <v>1</v>
      </c>
      <c r="H1677" s="4">
        <v>1</v>
      </c>
      <c r="I1677" s="4">
        <v>1</v>
      </c>
      <c r="J1677" s="4">
        <v>1</v>
      </c>
      <c r="K1677" s="4" t="s">
        <v>3805</v>
      </c>
      <c r="L1677" s="4" t="s">
        <v>3816</v>
      </c>
      <c r="M1677" s="4" t="s">
        <v>41</v>
      </c>
      <c r="N1677" s="4">
        <v>0</v>
      </c>
      <c r="O1677" s="4">
        <v>1411.6812</v>
      </c>
      <c r="P1677" s="4" t="s">
        <v>30</v>
      </c>
      <c r="Q1677" s="4" t="s">
        <v>30</v>
      </c>
      <c r="R1677" s="4">
        <v>7.6860000000000003E-4</v>
      </c>
      <c r="S1677" s="4">
        <v>6.2529999999999999E-3</v>
      </c>
      <c r="T1677" s="4">
        <v>2.04</v>
      </c>
    </row>
    <row r="1678" spans="1:30" hidden="1" outlineLevel="1" collapsed="1" x14ac:dyDescent="0.2">
      <c r="A1678" t="s">
        <v>41</v>
      </c>
      <c r="B1678" s="4" t="s">
        <v>30</v>
      </c>
      <c r="C1678" s="4" t="s">
        <v>3817</v>
      </c>
      <c r="D1678" s="4" t="s">
        <v>41</v>
      </c>
      <c r="E1678" s="4">
        <v>4.6895399999999997E-2</v>
      </c>
      <c r="F1678" s="4">
        <v>2.21053E-3</v>
      </c>
      <c r="G1678" s="4">
        <v>1</v>
      </c>
      <c r="H1678" s="4">
        <v>1</v>
      </c>
      <c r="I1678" s="4">
        <v>1</v>
      </c>
      <c r="J1678" s="4">
        <v>2</v>
      </c>
      <c r="K1678" s="4" t="s">
        <v>3805</v>
      </c>
      <c r="L1678" s="4" t="s">
        <v>3818</v>
      </c>
      <c r="M1678" s="4" t="s">
        <v>41</v>
      </c>
      <c r="N1678" s="4">
        <v>1</v>
      </c>
      <c r="O1678" s="4">
        <v>1695.8408899999999</v>
      </c>
      <c r="P1678" s="4" t="s">
        <v>30</v>
      </c>
      <c r="Q1678" s="4" t="s">
        <v>30</v>
      </c>
      <c r="R1678" s="4">
        <v>1.714E-3</v>
      </c>
      <c r="S1678" s="4">
        <v>3.1370000000000002E-2</v>
      </c>
      <c r="T1678" s="4">
        <v>1.83</v>
      </c>
    </row>
    <row r="1679" spans="1:30" x14ac:dyDescent="0.2">
      <c r="A1679" s="3" t="s">
        <v>30</v>
      </c>
      <c r="B1679" s="3" t="s">
        <v>31</v>
      </c>
      <c r="C1679" s="3" t="s">
        <v>3819</v>
      </c>
      <c r="D1679" s="3" t="s">
        <v>3820</v>
      </c>
      <c r="E1679" s="3">
        <v>0</v>
      </c>
      <c r="F1679" s="3">
        <v>5.92</v>
      </c>
      <c r="G1679" s="3">
        <v>5</v>
      </c>
      <c r="H1679" s="3">
        <v>3</v>
      </c>
      <c r="I1679" s="3">
        <v>3</v>
      </c>
      <c r="J1679" s="3">
        <v>3</v>
      </c>
      <c r="K1679" s="3">
        <v>3</v>
      </c>
      <c r="L1679" s="3">
        <v>796</v>
      </c>
      <c r="M1679" s="3">
        <v>88.4</v>
      </c>
      <c r="N1679" s="3">
        <v>7.71</v>
      </c>
      <c r="O1679" s="3">
        <v>2.17</v>
      </c>
      <c r="P1679" s="3">
        <v>3</v>
      </c>
      <c r="Q1679" s="3" t="s">
        <v>41</v>
      </c>
      <c r="R1679" s="3" t="s">
        <v>41</v>
      </c>
      <c r="S1679" s="3" t="s">
        <v>41</v>
      </c>
      <c r="T1679" s="3" t="s">
        <v>41</v>
      </c>
      <c r="U1679" s="3" t="s">
        <v>41</v>
      </c>
      <c r="V1679" s="3" t="s">
        <v>3819</v>
      </c>
      <c r="W1679" s="3" t="s">
        <v>41</v>
      </c>
      <c r="X1679" s="3" t="s">
        <v>41</v>
      </c>
      <c r="Y1679" s="3" t="s">
        <v>41</v>
      </c>
      <c r="Z1679" s="3" t="s">
        <v>41</v>
      </c>
      <c r="AA1679" s="3">
        <v>0</v>
      </c>
      <c r="AB1679" s="3" t="s">
        <v>30</v>
      </c>
      <c r="AC1679" s="3">
        <v>1</v>
      </c>
      <c r="AD1679" s="3" t="s">
        <v>3821</v>
      </c>
    </row>
    <row r="1680" spans="1:30" hidden="1" outlineLevel="1" collapsed="1" x14ac:dyDescent="0.2">
      <c r="A1680" t="s">
        <v>41</v>
      </c>
      <c r="B1680" s="2" t="s">
        <v>43</v>
      </c>
      <c r="C1680" s="2" t="s">
        <v>44</v>
      </c>
      <c r="D1680" s="2" t="s">
        <v>29</v>
      </c>
      <c r="E1680" s="2" t="s">
        <v>45</v>
      </c>
      <c r="F1680" s="2" t="s">
        <v>46</v>
      </c>
      <c r="G1680" s="2" t="s">
        <v>28</v>
      </c>
      <c r="H1680" s="2" t="s">
        <v>47</v>
      </c>
      <c r="I1680" s="2" t="s">
        <v>8</v>
      </c>
      <c r="J1680" s="2" t="s">
        <v>9</v>
      </c>
      <c r="K1680" s="2" t="s">
        <v>48</v>
      </c>
      <c r="L1680" s="2" t="s">
        <v>49</v>
      </c>
      <c r="M1680" s="2" t="s">
        <v>50</v>
      </c>
      <c r="N1680" s="2" t="s">
        <v>51</v>
      </c>
      <c r="O1680" s="2" t="s">
        <v>52</v>
      </c>
      <c r="P1680" s="2" t="s">
        <v>27</v>
      </c>
      <c r="Q1680" s="2" t="s">
        <v>53</v>
      </c>
      <c r="R1680" s="2" t="s">
        <v>54</v>
      </c>
      <c r="S1680" s="2" t="s">
        <v>55</v>
      </c>
      <c r="T1680" s="2" t="s">
        <v>56</v>
      </c>
    </row>
    <row r="1681" spans="1:30" hidden="1" outlineLevel="1" collapsed="1" x14ac:dyDescent="0.2">
      <c r="A1681" t="s">
        <v>41</v>
      </c>
      <c r="B1681" s="4" t="s">
        <v>30</v>
      </c>
      <c r="C1681" s="4" t="s">
        <v>3822</v>
      </c>
      <c r="D1681" s="4" t="s">
        <v>41</v>
      </c>
      <c r="E1681" s="4">
        <v>5.3656700000000002E-2</v>
      </c>
      <c r="F1681" s="4">
        <v>3.95853E-3</v>
      </c>
      <c r="G1681" s="4">
        <v>1</v>
      </c>
      <c r="H1681" s="4">
        <v>1</v>
      </c>
      <c r="I1681" s="4">
        <v>1</v>
      </c>
      <c r="J1681" s="4">
        <v>1</v>
      </c>
      <c r="K1681" s="4" t="s">
        <v>3819</v>
      </c>
      <c r="L1681" s="4" t="s">
        <v>3823</v>
      </c>
      <c r="M1681" s="4" t="s">
        <v>41</v>
      </c>
      <c r="N1681" s="4">
        <v>0</v>
      </c>
      <c r="O1681" s="4">
        <v>941.54146000000003</v>
      </c>
      <c r="P1681" s="4" t="s">
        <v>30</v>
      </c>
      <c r="Q1681" s="4" t="s">
        <v>30</v>
      </c>
      <c r="R1681" s="4">
        <v>3.026E-3</v>
      </c>
      <c r="S1681" s="4">
        <v>3.6389999999999999E-2</v>
      </c>
      <c r="T1681" s="4">
        <v>1.32</v>
      </c>
    </row>
    <row r="1682" spans="1:30" hidden="1" outlineLevel="1" collapsed="1" x14ac:dyDescent="0.2">
      <c r="A1682" t="s">
        <v>41</v>
      </c>
      <c r="B1682" s="4" t="s">
        <v>30</v>
      </c>
      <c r="C1682" s="4" t="s">
        <v>3824</v>
      </c>
      <c r="D1682" s="4" t="s">
        <v>3825</v>
      </c>
      <c r="E1682" s="4">
        <v>0.10487299999999999</v>
      </c>
      <c r="F1682" s="4">
        <v>9.1506199999999999E-3</v>
      </c>
      <c r="G1682" s="4">
        <v>1</v>
      </c>
      <c r="H1682" s="4">
        <v>1</v>
      </c>
      <c r="I1682" s="4">
        <v>1</v>
      </c>
      <c r="J1682" s="4">
        <v>1</v>
      </c>
      <c r="K1682" s="4" t="s">
        <v>3819</v>
      </c>
      <c r="L1682" s="4" t="s">
        <v>3826</v>
      </c>
      <c r="M1682" s="4" t="s">
        <v>3827</v>
      </c>
      <c r="N1682" s="4">
        <v>1</v>
      </c>
      <c r="O1682" s="4">
        <v>1907.8395800000001</v>
      </c>
      <c r="P1682" s="4" t="s">
        <v>30</v>
      </c>
      <c r="Q1682" s="4" t="s">
        <v>30</v>
      </c>
      <c r="R1682" s="4">
        <v>6.8910000000000004E-3</v>
      </c>
      <c r="S1682" s="4">
        <v>7.578E-2</v>
      </c>
      <c r="T1682" s="4">
        <v>1.79</v>
      </c>
    </row>
    <row r="1683" spans="1:30" hidden="1" outlineLevel="1" collapsed="1" x14ac:dyDescent="0.2">
      <c r="A1683" t="s">
        <v>41</v>
      </c>
      <c r="B1683" s="4" t="s">
        <v>30</v>
      </c>
      <c r="C1683" s="4" t="s">
        <v>3828</v>
      </c>
      <c r="D1683" s="4" t="s">
        <v>41</v>
      </c>
      <c r="E1683" s="4">
        <v>9.1596899999999998E-4</v>
      </c>
      <c r="F1683" s="4">
        <v>9.4156000000000003E-4</v>
      </c>
      <c r="G1683" s="4">
        <v>1</v>
      </c>
      <c r="H1683" s="4">
        <v>1</v>
      </c>
      <c r="I1683" s="4">
        <v>1</v>
      </c>
      <c r="J1683" s="4">
        <v>1</v>
      </c>
      <c r="K1683" s="4" t="s">
        <v>3819</v>
      </c>
      <c r="L1683" s="4" t="s">
        <v>3829</v>
      </c>
      <c r="M1683" s="4" t="s">
        <v>41</v>
      </c>
      <c r="N1683" s="4">
        <v>0</v>
      </c>
      <c r="O1683" s="4">
        <v>1378.6961200000001</v>
      </c>
      <c r="P1683" s="4" t="s">
        <v>30</v>
      </c>
      <c r="Q1683" s="4" t="s">
        <v>30</v>
      </c>
      <c r="R1683" s="4">
        <v>7.6860000000000003E-4</v>
      </c>
      <c r="S1683" s="4">
        <v>4.3560000000000002E-4</v>
      </c>
      <c r="T1683" s="4">
        <v>2.17</v>
      </c>
    </row>
    <row r="1684" spans="1:30" x14ac:dyDescent="0.2">
      <c r="A1684" s="3" t="s">
        <v>30</v>
      </c>
      <c r="B1684" s="3" t="s">
        <v>31</v>
      </c>
      <c r="C1684" s="3" t="s">
        <v>3830</v>
      </c>
      <c r="D1684" s="3" t="s">
        <v>3831</v>
      </c>
      <c r="E1684" s="3">
        <v>0</v>
      </c>
      <c r="F1684" s="3">
        <v>5.8570000000000002</v>
      </c>
      <c r="G1684" s="3">
        <v>20</v>
      </c>
      <c r="H1684" s="3">
        <v>4</v>
      </c>
      <c r="I1684" s="3">
        <v>4</v>
      </c>
      <c r="J1684" s="3">
        <v>4</v>
      </c>
      <c r="K1684" s="3">
        <v>4</v>
      </c>
      <c r="L1684" s="3">
        <v>236</v>
      </c>
      <c r="M1684" s="3">
        <v>26.6</v>
      </c>
      <c r="N1684" s="3">
        <v>4.17</v>
      </c>
      <c r="O1684" s="3">
        <v>1.62</v>
      </c>
      <c r="P1684" s="3">
        <v>4</v>
      </c>
      <c r="Q1684" s="3" t="s">
        <v>1200</v>
      </c>
      <c r="R1684" s="3" t="s">
        <v>453</v>
      </c>
      <c r="S1684" s="3" t="s">
        <v>36</v>
      </c>
      <c r="T1684" s="3" t="s">
        <v>3832</v>
      </c>
      <c r="U1684" s="3" t="s">
        <v>3833</v>
      </c>
      <c r="V1684" s="3" t="s">
        <v>3830</v>
      </c>
      <c r="W1684" s="3" t="s">
        <v>3834</v>
      </c>
      <c r="X1684" s="3" t="s">
        <v>3835</v>
      </c>
      <c r="Y1684" s="3" t="s">
        <v>41</v>
      </c>
      <c r="Z1684" s="3" t="s">
        <v>41</v>
      </c>
      <c r="AA1684" s="3">
        <v>0</v>
      </c>
      <c r="AB1684" s="3" t="s">
        <v>30</v>
      </c>
      <c r="AC1684" s="3">
        <v>1</v>
      </c>
      <c r="AD1684" s="3" t="s">
        <v>41</v>
      </c>
    </row>
    <row r="1685" spans="1:30" hidden="1" outlineLevel="1" collapsed="1" x14ac:dyDescent="0.2">
      <c r="A1685" t="s">
        <v>41</v>
      </c>
      <c r="B1685" s="2" t="s">
        <v>43</v>
      </c>
      <c r="C1685" s="2" t="s">
        <v>44</v>
      </c>
      <c r="D1685" s="2" t="s">
        <v>29</v>
      </c>
      <c r="E1685" s="2" t="s">
        <v>45</v>
      </c>
      <c r="F1685" s="2" t="s">
        <v>46</v>
      </c>
      <c r="G1685" s="2" t="s">
        <v>28</v>
      </c>
      <c r="H1685" s="2" t="s">
        <v>47</v>
      </c>
      <c r="I1685" s="2" t="s">
        <v>8</v>
      </c>
      <c r="J1685" s="2" t="s">
        <v>9</v>
      </c>
      <c r="K1685" s="2" t="s">
        <v>48</v>
      </c>
      <c r="L1685" s="2" t="s">
        <v>49</v>
      </c>
      <c r="M1685" s="2" t="s">
        <v>50</v>
      </c>
      <c r="N1685" s="2" t="s">
        <v>51</v>
      </c>
      <c r="O1685" s="2" t="s">
        <v>52</v>
      </c>
      <c r="P1685" s="2" t="s">
        <v>27</v>
      </c>
      <c r="Q1685" s="2" t="s">
        <v>53</v>
      </c>
      <c r="R1685" s="2" t="s">
        <v>54</v>
      </c>
      <c r="S1685" s="2" t="s">
        <v>55</v>
      </c>
      <c r="T1685" s="2" t="s">
        <v>56</v>
      </c>
    </row>
    <row r="1686" spans="1:30" hidden="1" outlineLevel="1" collapsed="1" x14ac:dyDescent="0.2">
      <c r="A1686" t="s">
        <v>41</v>
      </c>
      <c r="B1686" s="4" t="s">
        <v>30</v>
      </c>
      <c r="C1686" s="4" t="s">
        <v>3836</v>
      </c>
      <c r="D1686" s="4" t="s">
        <v>41</v>
      </c>
      <c r="E1686" s="4">
        <v>9.3217599999999998E-2</v>
      </c>
      <c r="F1686" s="4">
        <v>8.0658499999999994E-3</v>
      </c>
      <c r="G1686" s="4">
        <v>1</v>
      </c>
      <c r="H1686" s="4">
        <v>1</v>
      </c>
      <c r="I1686" s="4">
        <v>1</v>
      </c>
      <c r="J1686" s="4">
        <v>1</v>
      </c>
      <c r="K1686" s="4" t="s">
        <v>3830</v>
      </c>
      <c r="L1686" s="4" t="s">
        <v>3837</v>
      </c>
      <c r="M1686" s="4" t="s">
        <v>41</v>
      </c>
      <c r="N1686" s="4">
        <v>0</v>
      </c>
      <c r="O1686" s="4">
        <v>1958.08581</v>
      </c>
      <c r="P1686" s="4" t="s">
        <v>30</v>
      </c>
      <c r="Q1686" s="4" t="s">
        <v>30</v>
      </c>
      <c r="R1686" s="4">
        <v>6.1000000000000004E-3</v>
      </c>
      <c r="S1686" s="4">
        <v>6.6610000000000003E-2</v>
      </c>
      <c r="T1686" s="4">
        <v>1.95</v>
      </c>
    </row>
    <row r="1687" spans="1:30" hidden="1" outlineLevel="1" collapsed="1" x14ac:dyDescent="0.2">
      <c r="A1687" t="s">
        <v>41</v>
      </c>
      <c r="B1687" s="4" t="s">
        <v>30</v>
      </c>
      <c r="C1687" s="4" t="s">
        <v>3838</v>
      </c>
      <c r="D1687" s="4" t="s">
        <v>41</v>
      </c>
      <c r="E1687" s="4">
        <v>7.4954300000000001E-2</v>
      </c>
      <c r="F1687" s="4">
        <v>4.8908199999999997E-3</v>
      </c>
      <c r="G1687" s="4">
        <v>1</v>
      </c>
      <c r="H1687" s="4">
        <v>1</v>
      </c>
      <c r="I1687" s="4">
        <v>1</v>
      </c>
      <c r="J1687" s="4">
        <v>1</v>
      </c>
      <c r="K1687" s="4" t="s">
        <v>3830</v>
      </c>
      <c r="L1687" s="4" t="s">
        <v>3839</v>
      </c>
      <c r="M1687" s="4" t="s">
        <v>41</v>
      </c>
      <c r="N1687" s="4">
        <v>0</v>
      </c>
      <c r="O1687" s="4">
        <v>1598.75576</v>
      </c>
      <c r="P1687" s="4" t="s">
        <v>30</v>
      </c>
      <c r="Q1687" s="4" t="s">
        <v>30</v>
      </c>
      <c r="R1687" s="4">
        <v>3.7160000000000001E-3</v>
      </c>
      <c r="S1687" s="4">
        <v>5.2429999999999997E-2</v>
      </c>
      <c r="T1687" s="4">
        <v>1.45</v>
      </c>
    </row>
    <row r="1688" spans="1:30" hidden="1" outlineLevel="1" collapsed="1" x14ac:dyDescent="0.2">
      <c r="A1688" t="s">
        <v>41</v>
      </c>
      <c r="B1688" s="4" t="s">
        <v>30</v>
      </c>
      <c r="C1688" s="4" t="s">
        <v>3840</v>
      </c>
      <c r="D1688" s="4" t="s">
        <v>41</v>
      </c>
      <c r="E1688" s="4">
        <v>0.11047800000000001</v>
      </c>
      <c r="F1688" s="4">
        <v>9.1506199999999999E-3</v>
      </c>
      <c r="G1688" s="4">
        <v>1</v>
      </c>
      <c r="H1688" s="4">
        <v>1</v>
      </c>
      <c r="I1688" s="4">
        <v>1</v>
      </c>
      <c r="J1688" s="4">
        <v>1</v>
      </c>
      <c r="K1688" s="4" t="s">
        <v>3830</v>
      </c>
      <c r="L1688" s="4" t="s">
        <v>3841</v>
      </c>
      <c r="M1688" s="4" t="s">
        <v>41</v>
      </c>
      <c r="N1688" s="4">
        <v>1</v>
      </c>
      <c r="O1688" s="4">
        <v>1611.91768</v>
      </c>
      <c r="P1688" s="4" t="s">
        <v>30</v>
      </c>
      <c r="Q1688" s="4" t="s">
        <v>30</v>
      </c>
      <c r="R1688" s="4">
        <v>6.8910000000000004E-3</v>
      </c>
      <c r="S1688" s="4">
        <v>8.0509999999999998E-2</v>
      </c>
      <c r="T1688" s="4">
        <v>1.55</v>
      </c>
    </row>
    <row r="1689" spans="1:30" hidden="1" outlineLevel="1" collapsed="1" x14ac:dyDescent="0.2">
      <c r="A1689" t="s">
        <v>41</v>
      </c>
      <c r="B1689" s="4" t="s">
        <v>30</v>
      </c>
      <c r="C1689" s="4" t="s">
        <v>3842</v>
      </c>
      <c r="D1689" s="4" t="s">
        <v>41</v>
      </c>
      <c r="E1689" s="4">
        <v>8.5839000000000002E-3</v>
      </c>
      <c r="F1689" s="4">
        <v>9.4156000000000003E-4</v>
      </c>
      <c r="G1689" s="4">
        <v>1</v>
      </c>
      <c r="H1689" s="4">
        <v>1</v>
      </c>
      <c r="I1689" s="4">
        <v>1</v>
      </c>
      <c r="J1689" s="4">
        <v>1</v>
      </c>
      <c r="K1689" s="4" t="s">
        <v>3830</v>
      </c>
      <c r="L1689" s="4" t="s">
        <v>3843</v>
      </c>
      <c r="M1689" s="4" t="s">
        <v>41</v>
      </c>
      <c r="N1689" s="4">
        <v>0</v>
      </c>
      <c r="O1689" s="4">
        <v>1483.8227199999999</v>
      </c>
      <c r="P1689" s="4" t="s">
        <v>30</v>
      </c>
      <c r="Q1689" s="4" t="s">
        <v>30</v>
      </c>
      <c r="R1689" s="4">
        <v>7.6860000000000003E-4</v>
      </c>
      <c r="S1689" s="4">
        <v>4.9410000000000001E-3</v>
      </c>
      <c r="T1689" s="4">
        <v>1.62</v>
      </c>
    </row>
    <row r="1690" spans="1:30" x14ac:dyDescent="0.2">
      <c r="A1690" s="3" t="s">
        <v>30</v>
      </c>
      <c r="B1690" s="3" t="s">
        <v>31</v>
      </c>
      <c r="C1690" s="3" t="s">
        <v>3844</v>
      </c>
      <c r="D1690" s="3" t="s">
        <v>3845</v>
      </c>
      <c r="E1690" s="3">
        <v>0</v>
      </c>
      <c r="F1690" s="3">
        <v>5.8330000000000002</v>
      </c>
      <c r="G1690" s="3">
        <v>7</v>
      </c>
      <c r="H1690" s="3">
        <v>2</v>
      </c>
      <c r="I1690" s="3">
        <v>2</v>
      </c>
      <c r="J1690" s="3">
        <v>3</v>
      </c>
      <c r="K1690" s="3">
        <v>2</v>
      </c>
      <c r="L1690" s="3">
        <v>339</v>
      </c>
      <c r="M1690" s="3">
        <v>38.299999999999997</v>
      </c>
      <c r="N1690" s="3">
        <v>4.63</v>
      </c>
      <c r="O1690" s="3">
        <v>4.3899999999999997</v>
      </c>
      <c r="P1690" s="3">
        <v>2</v>
      </c>
      <c r="Q1690" s="3" t="s">
        <v>3846</v>
      </c>
      <c r="R1690" s="3" t="s">
        <v>1305</v>
      </c>
      <c r="S1690" s="3" t="s">
        <v>36</v>
      </c>
      <c r="T1690" s="3" t="s">
        <v>3847</v>
      </c>
      <c r="U1690" s="3" t="s">
        <v>3848</v>
      </c>
      <c r="V1690" s="3" t="s">
        <v>3844</v>
      </c>
      <c r="W1690" s="3" t="s">
        <v>3849</v>
      </c>
      <c r="X1690" s="3" t="s">
        <v>3850</v>
      </c>
      <c r="Y1690" s="3" t="s">
        <v>41</v>
      </c>
      <c r="Z1690" s="3" t="s">
        <v>41</v>
      </c>
      <c r="AA1690" s="3">
        <v>0</v>
      </c>
      <c r="AB1690" s="3" t="s">
        <v>30</v>
      </c>
      <c r="AC1690" s="3">
        <v>1</v>
      </c>
      <c r="AD1690" s="3" t="s">
        <v>41</v>
      </c>
    </row>
    <row r="1691" spans="1:30" hidden="1" outlineLevel="1" collapsed="1" x14ac:dyDescent="0.2">
      <c r="A1691" t="s">
        <v>41</v>
      </c>
      <c r="B1691" s="2" t="s">
        <v>43</v>
      </c>
      <c r="C1691" s="2" t="s">
        <v>44</v>
      </c>
      <c r="D1691" s="2" t="s">
        <v>29</v>
      </c>
      <c r="E1691" s="2" t="s">
        <v>45</v>
      </c>
      <c r="F1691" s="2" t="s">
        <v>46</v>
      </c>
      <c r="G1691" s="2" t="s">
        <v>28</v>
      </c>
      <c r="H1691" s="2" t="s">
        <v>47</v>
      </c>
      <c r="I1691" s="2" t="s">
        <v>8</v>
      </c>
      <c r="J1691" s="2" t="s">
        <v>9</v>
      </c>
      <c r="K1691" s="2" t="s">
        <v>48</v>
      </c>
      <c r="L1691" s="2" t="s">
        <v>49</v>
      </c>
      <c r="M1691" s="2" t="s">
        <v>50</v>
      </c>
      <c r="N1691" s="2" t="s">
        <v>51</v>
      </c>
      <c r="O1691" s="2" t="s">
        <v>52</v>
      </c>
      <c r="P1691" s="2" t="s">
        <v>27</v>
      </c>
      <c r="Q1691" s="2" t="s">
        <v>53</v>
      </c>
      <c r="R1691" s="2" t="s">
        <v>54</v>
      </c>
      <c r="S1691" s="2" t="s">
        <v>55</v>
      </c>
      <c r="T1691" s="2" t="s">
        <v>56</v>
      </c>
    </row>
    <row r="1692" spans="1:30" hidden="1" outlineLevel="1" collapsed="1" x14ac:dyDescent="0.2">
      <c r="A1692" t="s">
        <v>41</v>
      </c>
      <c r="B1692" s="4" t="s">
        <v>30</v>
      </c>
      <c r="C1692" s="4" t="s">
        <v>3851</v>
      </c>
      <c r="D1692" s="4" t="s">
        <v>41</v>
      </c>
      <c r="E1692" s="4">
        <v>1.3308E-2</v>
      </c>
      <c r="F1692" s="4">
        <v>9.4156000000000003E-4</v>
      </c>
      <c r="G1692" s="4">
        <v>1</v>
      </c>
      <c r="H1692" s="4">
        <v>1</v>
      </c>
      <c r="I1692" s="4">
        <v>1</v>
      </c>
      <c r="J1692" s="4">
        <v>1</v>
      </c>
      <c r="K1692" s="4" t="s">
        <v>3844</v>
      </c>
      <c r="L1692" s="4" t="s">
        <v>3852</v>
      </c>
      <c r="M1692" s="4" t="s">
        <v>41</v>
      </c>
      <c r="N1692" s="4">
        <v>1</v>
      </c>
      <c r="O1692" s="4">
        <v>1443.75503</v>
      </c>
      <c r="P1692" s="4" t="s">
        <v>30</v>
      </c>
      <c r="Q1692" s="4" t="s">
        <v>30</v>
      </c>
      <c r="R1692" s="4">
        <v>7.6860000000000003E-4</v>
      </c>
      <c r="S1692" s="4">
        <v>7.9979999999999999E-3</v>
      </c>
      <c r="T1692" s="4">
        <v>2.39</v>
      </c>
    </row>
    <row r="1693" spans="1:30" hidden="1" outlineLevel="1" collapsed="1" x14ac:dyDescent="0.2">
      <c r="A1693" t="s">
        <v>41</v>
      </c>
      <c r="B1693" s="4" t="s">
        <v>30</v>
      </c>
      <c r="C1693" s="4" t="s">
        <v>3853</v>
      </c>
      <c r="D1693" s="4" t="s">
        <v>41</v>
      </c>
      <c r="E1693" s="4">
        <v>4.1296799999999999E-4</v>
      </c>
      <c r="F1693" s="4">
        <v>9.4156000000000003E-4</v>
      </c>
      <c r="G1693" s="4">
        <v>1</v>
      </c>
      <c r="H1693" s="4">
        <v>1</v>
      </c>
      <c r="I1693" s="4">
        <v>1</v>
      </c>
      <c r="J1693" s="4">
        <v>2</v>
      </c>
      <c r="K1693" s="4" t="s">
        <v>3844</v>
      </c>
      <c r="L1693" s="4" t="s">
        <v>3854</v>
      </c>
      <c r="M1693" s="4" t="s">
        <v>41</v>
      </c>
      <c r="N1693" s="4">
        <v>1</v>
      </c>
      <c r="O1693" s="4">
        <v>1206.5895499999999</v>
      </c>
      <c r="P1693" s="4" t="s">
        <v>30</v>
      </c>
      <c r="Q1693" s="4" t="s">
        <v>30</v>
      </c>
      <c r="R1693" s="4">
        <v>7.6860000000000003E-4</v>
      </c>
      <c r="S1693" s="4">
        <v>1.8359999999999999E-4</v>
      </c>
      <c r="T1693" s="4">
        <v>2</v>
      </c>
    </row>
    <row r="1694" spans="1:30" x14ac:dyDescent="0.2">
      <c r="A1694" s="3" t="s">
        <v>30</v>
      </c>
      <c r="B1694" s="3" t="s">
        <v>31</v>
      </c>
      <c r="C1694" s="3" t="s">
        <v>3855</v>
      </c>
      <c r="D1694" s="3" t="s">
        <v>3856</v>
      </c>
      <c r="E1694" s="3">
        <v>0</v>
      </c>
      <c r="F1694" s="3">
        <v>5.8220000000000001</v>
      </c>
      <c r="G1694" s="3">
        <v>3</v>
      </c>
      <c r="H1694" s="3">
        <v>2</v>
      </c>
      <c r="I1694" s="3">
        <v>2</v>
      </c>
      <c r="J1694" s="3">
        <v>2</v>
      </c>
      <c r="K1694" s="3">
        <v>2</v>
      </c>
      <c r="L1694" s="3">
        <v>1056</v>
      </c>
      <c r="M1694" s="3">
        <v>119.3</v>
      </c>
      <c r="N1694" s="3">
        <v>7.8</v>
      </c>
      <c r="O1694" s="3">
        <v>1.72</v>
      </c>
      <c r="P1694" s="3">
        <v>2</v>
      </c>
      <c r="Q1694" s="3" t="s">
        <v>1422</v>
      </c>
      <c r="R1694" s="3" t="s">
        <v>35</v>
      </c>
      <c r="S1694" s="3" t="s">
        <v>1062</v>
      </c>
      <c r="T1694" s="3" t="s">
        <v>3857</v>
      </c>
      <c r="U1694" s="3" t="s">
        <v>3858</v>
      </c>
      <c r="V1694" s="3" t="s">
        <v>3855</v>
      </c>
      <c r="W1694" s="3" t="s">
        <v>3859</v>
      </c>
      <c r="X1694" s="3" t="s">
        <v>3860</v>
      </c>
      <c r="Y1694" s="3" t="s">
        <v>41</v>
      </c>
      <c r="Z1694" s="3" t="s">
        <v>41</v>
      </c>
      <c r="AA1694" s="3">
        <v>0</v>
      </c>
      <c r="AB1694" s="3" t="s">
        <v>30</v>
      </c>
      <c r="AC1694" s="3">
        <v>1</v>
      </c>
      <c r="AD1694" s="3" t="s">
        <v>41</v>
      </c>
    </row>
    <row r="1695" spans="1:30" hidden="1" outlineLevel="1" collapsed="1" x14ac:dyDescent="0.2">
      <c r="A1695" t="s">
        <v>41</v>
      </c>
      <c r="B1695" s="2" t="s">
        <v>43</v>
      </c>
      <c r="C1695" s="2" t="s">
        <v>44</v>
      </c>
      <c r="D1695" s="2" t="s">
        <v>29</v>
      </c>
      <c r="E1695" s="2" t="s">
        <v>45</v>
      </c>
      <c r="F1695" s="2" t="s">
        <v>46</v>
      </c>
      <c r="G1695" s="2" t="s">
        <v>28</v>
      </c>
      <c r="H1695" s="2" t="s">
        <v>47</v>
      </c>
      <c r="I1695" s="2" t="s">
        <v>8</v>
      </c>
      <c r="J1695" s="2" t="s">
        <v>9</v>
      </c>
      <c r="K1695" s="2" t="s">
        <v>48</v>
      </c>
      <c r="L1695" s="2" t="s">
        <v>49</v>
      </c>
      <c r="M1695" s="2" t="s">
        <v>50</v>
      </c>
      <c r="N1695" s="2" t="s">
        <v>51</v>
      </c>
      <c r="O1695" s="2" t="s">
        <v>52</v>
      </c>
      <c r="P1695" s="2" t="s">
        <v>27</v>
      </c>
      <c r="Q1695" s="2" t="s">
        <v>53</v>
      </c>
      <c r="R1695" s="2" t="s">
        <v>54</v>
      </c>
      <c r="S1695" s="2" t="s">
        <v>55</v>
      </c>
      <c r="T1695" s="2" t="s">
        <v>56</v>
      </c>
    </row>
    <row r="1696" spans="1:30" hidden="1" outlineLevel="1" collapsed="1" x14ac:dyDescent="0.2">
      <c r="A1696" t="s">
        <v>41</v>
      </c>
      <c r="B1696" s="4" t="s">
        <v>30</v>
      </c>
      <c r="C1696" s="4" t="s">
        <v>3861</v>
      </c>
      <c r="D1696" s="4" t="s">
        <v>41</v>
      </c>
      <c r="E1696" s="4">
        <v>1.7110300000000001E-3</v>
      </c>
      <c r="F1696" s="4">
        <v>9.4156000000000003E-4</v>
      </c>
      <c r="G1696" s="4">
        <v>1</v>
      </c>
      <c r="H1696" s="4">
        <v>1</v>
      </c>
      <c r="I1696" s="4">
        <v>1</v>
      </c>
      <c r="J1696" s="4">
        <v>1</v>
      </c>
      <c r="K1696" s="4" t="s">
        <v>3855</v>
      </c>
      <c r="L1696" s="4" t="s">
        <v>3862</v>
      </c>
      <c r="M1696" s="4" t="s">
        <v>41</v>
      </c>
      <c r="N1696" s="4">
        <v>2</v>
      </c>
      <c r="O1696" s="4">
        <v>2013.9472000000001</v>
      </c>
      <c r="P1696" s="4" t="s">
        <v>30</v>
      </c>
      <c r="Q1696" s="4" t="s">
        <v>30</v>
      </c>
      <c r="R1696" s="4">
        <v>7.6860000000000003E-4</v>
      </c>
      <c r="S1696" s="4">
        <v>8.5899999999999995E-4</v>
      </c>
      <c r="T1696" s="4">
        <v>1.83</v>
      </c>
    </row>
    <row r="1697" spans="1:30" hidden="1" outlineLevel="1" collapsed="1" x14ac:dyDescent="0.2">
      <c r="A1697" t="s">
        <v>41</v>
      </c>
      <c r="B1697" s="4" t="s">
        <v>30</v>
      </c>
      <c r="C1697" s="4" t="s">
        <v>3863</v>
      </c>
      <c r="D1697" s="4" t="s">
        <v>41</v>
      </c>
      <c r="E1697" s="4">
        <v>3.3075000000000001E-3</v>
      </c>
      <c r="F1697" s="4">
        <v>9.4156000000000003E-4</v>
      </c>
      <c r="G1697" s="4">
        <v>1</v>
      </c>
      <c r="H1697" s="4">
        <v>1</v>
      </c>
      <c r="I1697" s="4">
        <v>1</v>
      </c>
      <c r="J1697" s="4">
        <v>1</v>
      </c>
      <c r="K1697" s="4" t="s">
        <v>3855</v>
      </c>
      <c r="L1697" s="4" t="s">
        <v>3864</v>
      </c>
      <c r="M1697" s="4" t="s">
        <v>41</v>
      </c>
      <c r="N1697" s="4">
        <v>0</v>
      </c>
      <c r="O1697" s="4">
        <v>1077.55348</v>
      </c>
      <c r="P1697" s="4" t="s">
        <v>30</v>
      </c>
      <c r="Q1697" s="4" t="s">
        <v>30</v>
      </c>
      <c r="R1697" s="4">
        <v>7.6860000000000003E-4</v>
      </c>
      <c r="S1697" s="4">
        <v>1.7520000000000001E-3</v>
      </c>
      <c r="T1697" s="4">
        <v>1.72</v>
      </c>
    </row>
    <row r="1698" spans="1:30" x14ac:dyDescent="0.2">
      <c r="A1698" s="3" t="s">
        <v>30</v>
      </c>
      <c r="B1698" s="3" t="s">
        <v>31</v>
      </c>
      <c r="C1698" s="3" t="s">
        <v>3865</v>
      </c>
      <c r="D1698" s="3" t="s">
        <v>3866</v>
      </c>
      <c r="E1698" s="3">
        <v>0</v>
      </c>
      <c r="F1698" s="3">
        <v>5.8090000000000002</v>
      </c>
      <c r="G1698" s="3">
        <v>9</v>
      </c>
      <c r="H1698" s="3">
        <v>3</v>
      </c>
      <c r="I1698" s="3">
        <v>3</v>
      </c>
      <c r="J1698" s="3">
        <v>3</v>
      </c>
      <c r="K1698" s="3">
        <v>3</v>
      </c>
      <c r="L1698" s="3">
        <v>427</v>
      </c>
      <c r="M1698" s="3">
        <v>49.7</v>
      </c>
      <c r="N1698" s="3">
        <v>6.42</v>
      </c>
      <c r="O1698" s="3">
        <v>1.68</v>
      </c>
      <c r="P1698" s="3">
        <v>3</v>
      </c>
      <c r="Q1698" s="3" t="s">
        <v>1512</v>
      </c>
      <c r="R1698" s="3" t="s">
        <v>35</v>
      </c>
      <c r="S1698" s="3" t="s">
        <v>36</v>
      </c>
      <c r="T1698" s="3" t="s">
        <v>3867</v>
      </c>
      <c r="U1698" s="3" t="s">
        <v>3868</v>
      </c>
      <c r="V1698" s="3" t="s">
        <v>3865</v>
      </c>
      <c r="W1698" s="3" t="s">
        <v>3869</v>
      </c>
      <c r="X1698" s="3" t="s">
        <v>3870</v>
      </c>
      <c r="Y1698" s="3" t="s">
        <v>1771</v>
      </c>
      <c r="Z1698" s="3" t="s">
        <v>41</v>
      </c>
      <c r="AA1698" s="3">
        <v>1</v>
      </c>
      <c r="AB1698" s="3" t="s">
        <v>30</v>
      </c>
      <c r="AC1698" s="3">
        <v>1</v>
      </c>
      <c r="AD1698" s="3" t="s">
        <v>41</v>
      </c>
    </row>
    <row r="1699" spans="1:30" hidden="1" outlineLevel="1" collapsed="1" x14ac:dyDescent="0.2">
      <c r="A1699" t="s">
        <v>41</v>
      </c>
      <c r="B1699" s="2" t="s">
        <v>43</v>
      </c>
      <c r="C1699" s="2" t="s">
        <v>44</v>
      </c>
      <c r="D1699" s="2" t="s">
        <v>29</v>
      </c>
      <c r="E1699" s="2" t="s">
        <v>45</v>
      </c>
      <c r="F1699" s="2" t="s">
        <v>46</v>
      </c>
      <c r="G1699" s="2" t="s">
        <v>28</v>
      </c>
      <c r="H1699" s="2" t="s">
        <v>47</v>
      </c>
      <c r="I1699" s="2" t="s">
        <v>8</v>
      </c>
      <c r="J1699" s="2" t="s">
        <v>9</v>
      </c>
      <c r="K1699" s="2" t="s">
        <v>48</v>
      </c>
      <c r="L1699" s="2" t="s">
        <v>49</v>
      </c>
      <c r="M1699" s="2" t="s">
        <v>50</v>
      </c>
      <c r="N1699" s="2" t="s">
        <v>51</v>
      </c>
      <c r="O1699" s="2" t="s">
        <v>52</v>
      </c>
      <c r="P1699" s="2" t="s">
        <v>27</v>
      </c>
      <c r="Q1699" s="2" t="s">
        <v>53</v>
      </c>
      <c r="R1699" s="2" t="s">
        <v>54</v>
      </c>
      <c r="S1699" s="2" t="s">
        <v>55</v>
      </c>
      <c r="T1699" s="2" t="s">
        <v>56</v>
      </c>
    </row>
    <row r="1700" spans="1:30" hidden="1" outlineLevel="1" collapsed="1" x14ac:dyDescent="0.2">
      <c r="A1700" t="s">
        <v>41</v>
      </c>
      <c r="B1700" s="4" t="s">
        <v>30</v>
      </c>
      <c r="C1700" s="4" t="s">
        <v>3871</v>
      </c>
      <c r="D1700" s="4" t="s">
        <v>41</v>
      </c>
      <c r="E1700" s="4">
        <v>2.8014299999999999E-2</v>
      </c>
      <c r="F1700" s="4">
        <v>1.57544E-3</v>
      </c>
      <c r="G1700" s="4">
        <v>1</v>
      </c>
      <c r="H1700" s="4">
        <v>1</v>
      </c>
      <c r="I1700" s="4">
        <v>1</v>
      </c>
      <c r="J1700" s="4">
        <v>1</v>
      </c>
      <c r="K1700" s="4" t="s">
        <v>3865</v>
      </c>
      <c r="L1700" s="4" t="s">
        <v>3872</v>
      </c>
      <c r="M1700" s="4" t="s">
        <v>41</v>
      </c>
      <c r="N1700" s="4">
        <v>0</v>
      </c>
      <c r="O1700" s="4">
        <v>1301.69472</v>
      </c>
      <c r="P1700" s="4" t="s">
        <v>30</v>
      </c>
      <c r="Q1700" s="4" t="s">
        <v>30</v>
      </c>
      <c r="R1700" s="4">
        <v>1.245E-3</v>
      </c>
      <c r="S1700" s="4">
        <v>1.7940000000000001E-2</v>
      </c>
      <c r="T1700" s="4">
        <v>1.52</v>
      </c>
    </row>
    <row r="1701" spans="1:30" hidden="1" outlineLevel="1" collapsed="1" x14ac:dyDescent="0.2">
      <c r="A1701" t="s">
        <v>41</v>
      </c>
      <c r="B1701" s="4" t="s">
        <v>30</v>
      </c>
      <c r="C1701" s="4" t="s">
        <v>3873</v>
      </c>
      <c r="D1701" s="4" t="s">
        <v>41</v>
      </c>
      <c r="E1701" s="4">
        <v>4.89107E-3</v>
      </c>
      <c r="F1701" s="4">
        <v>9.4156000000000003E-4</v>
      </c>
      <c r="G1701" s="4">
        <v>1</v>
      </c>
      <c r="H1701" s="4">
        <v>1</v>
      </c>
      <c r="I1701" s="4">
        <v>1</v>
      </c>
      <c r="J1701" s="4">
        <v>1</v>
      </c>
      <c r="K1701" s="4" t="s">
        <v>3865</v>
      </c>
      <c r="L1701" s="4" t="s">
        <v>3874</v>
      </c>
      <c r="M1701" s="4" t="s">
        <v>41</v>
      </c>
      <c r="N1701" s="4">
        <v>2</v>
      </c>
      <c r="O1701" s="4">
        <v>1259.6953900000001</v>
      </c>
      <c r="P1701" s="4" t="s">
        <v>30</v>
      </c>
      <c r="Q1701" s="4" t="s">
        <v>30</v>
      </c>
      <c r="R1701" s="4">
        <v>7.6860000000000003E-4</v>
      </c>
      <c r="S1701" s="4">
        <v>2.689E-3</v>
      </c>
      <c r="T1701" s="4">
        <v>1.45</v>
      </c>
    </row>
    <row r="1702" spans="1:30" hidden="1" outlineLevel="1" collapsed="1" x14ac:dyDescent="0.2">
      <c r="A1702" t="s">
        <v>41</v>
      </c>
      <c r="B1702" s="4" t="s">
        <v>30</v>
      </c>
      <c r="C1702" s="4" t="s">
        <v>3875</v>
      </c>
      <c r="D1702" s="4" t="s">
        <v>41</v>
      </c>
      <c r="E1702" s="4">
        <v>4.7853899999999998E-2</v>
      </c>
      <c r="F1702" s="4">
        <v>2.21053E-3</v>
      </c>
      <c r="G1702" s="4">
        <v>1</v>
      </c>
      <c r="H1702" s="4">
        <v>1</v>
      </c>
      <c r="I1702" s="4">
        <v>1</v>
      </c>
      <c r="J1702" s="4">
        <v>1</v>
      </c>
      <c r="K1702" s="4" t="s">
        <v>3865</v>
      </c>
      <c r="L1702" s="4" t="s">
        <v>3876</v>
      </c>
      <c r="M1702" s="4" t="s">
        <v>41</v>
      </c>
      <c r="N1702" s="4">
        <v>0</v>
      </c>
      <c r="O1702" s="4">
        <v>1500.6560999999999</v>
      </c>
      <c r="P1702" s="4" t="s">
        <v>30</v>
      </c>
      <c r="Q1702" s="4" t="s">
        <v>30</v>
      </c>
      <c r="R1702" s="4">
        <v>1.714E-3</v>
      </c>
      <c r="S1702" s="4">
        <v>3.2199999999999999E-2</v>
      </c>
      <c r="T1702" s="4">
        <v>1.68</v>
      </c>
    </row>
    <row r="1703" spans="1:30" x14ac:dyDescent="0.2">
      <c r="A1703" s="3" t="s">
        <v>30</v>
      </c>
      <c r="B1703" s="3" t="s">
        <v>31</v>
      </c>
      <c r="C1703" s="3" t="s">
        <v>3877</v>
      </c>
      <c r="D1703" s="3" t="s">
        <v>3878</v>
      </c>
      <c r="E1703" s="3">
        <v>0</v>
      </c>
      <c r="F1703" s="3">
        <v>5.6479999999999997</v>
      </c>
      <c r="G1703" s="3">
        <v>4</v>
      </c>
      <c r="H1703" s="3">
        <v>3</v>
      </c>
      <c r="I1703" s="3">
        <v>3</v>
      </c>
      <c r="J1703" s="3">
        <v>3</v>
      </c>
      <c r="K1703" s="3">
        <v>3</v>
      </c>
      <c r="L1703" s="3">
        <v>576</v>
      </c>
      <c r="M1703" s="3">
        <v>63.8</v>
      </c>
      <c r="N1703" s="3">
        <v>4.6100000000000003</v>
      </c>
      <c r="O1703" s="3">
        <v>2.79</v>
      </c>
      <c r="P1703" s="3">
        <v>3</v>
      </c>
      <c r="Q1703" s="3" t="s">
        <v>2887</v>
      </c>
      <c r="R1703" s="3" t="s">
        <v>41</v>
      </c>
      <c r="S1703" s="3" t="s">
        <v>41</v>
      </c>
      <c r="T1703" s="3" t="s">
        <v>1670</v>
      </c>
      <c r="U1703" s="3" t="s">
        <v>3879</v>
      </c>
      <c r="V1703" s="3" t="s">
        <v>3877</v>
      </c>
      <c r="W1703" s="3" t="s">
        <v>3880</v>
      </c>
      <c r="X1703" s="3" t="s">
        <v>3881</v>
      </c>
      <c r="Y1703" s="3" t="s">
        <v>41</v>
      </c>
      <c r="Z1703" s="3" t="s">
        <v>41</v>
      </c>
      <c r="AA1703" s="3">
        <v>0</v>
      </c>
      <c r="AB1703" s="3" t="s">
        <v>30</v>
      </c>
      <c r="AC1703" s="3">
        <v>1</v>
      </c>
      <c r="AD1703" s="3" t="s">
        <v>41</v>
      </c>
    </row>
    <row r="1704" spans="1:30" hidden="1" outlineLevel="1" collapsed="1" x14ac:dyDescent="0.2">
      <c r="A1704" t="s">
        <v>41</v>
      </c>
      <c r="B1704" s="2" t="s">
        <v>43</v>
      </c>
      <c r="C1704" s="2" t="s">
        <v>44</v>
      </c>
      <c r="D1704" s="2" t="s">
        <v>29</v>
      </c>
      <c r="E1704" s="2" t="s">
        <v>45</v>
      </c>
      <c r="F1704" s="2" t="s">
        <v>46</v>
      </c>
      <c r="G1704" s="2" t="s">
        <v>28</v>
      </c>
      <c r="H1704" s="2" t="s">
        <v>47</v>
      </c>
      <c r="I1704" s="2" t="s">
        <v>8</v>
      </c>
      <c r="J1704" s="2" t="s">
        <v>9</v>
      </c>
      <c r="K1704" s="2" t="s">
        <v>48</v>
      </c>
      <c r="L1704" s="2" t="s">
        <v>49</v>
      </c>
      <c r="M1704" s="2" t="s">
        <v>50</v>
      </c>
      <c r="N1704" s="2" t="s">
        <v>51</v>
      </c>
      <c r="O1704" s="2" t="s">
        <v>52</v>
      </c>
      <c r="P1704" s="2" t="s">
        <v>27</v>
      </c>
      <c r="Q1704" s="2" t="s">
        <v>53</v>
      </c>
      <c r="R1704" s="2" t="s">
        <v>54</v>
      </c>
      <c r="S1704" s="2" t="s">
        <v>55</v>
      </c>
      <c r="T1704" s="2" t="s">
        <v>56</v>
      </c>
    </row>
    <row r="1705" spans="1:30" hidden="1" outlineLevel="1" collapsed="1" x14ac:dyDescent="0.2">
      <c r="A1705" t="s">
        <v>41</v>
      </c>
      <c r="B1705" s="4" t="s">
        <v>30</v>
      </c>
      <c r="C1705" s="4" t="s">
        <v>3882</v>
      </c>
      <c r="D1705" s="4" t="s">
        <v>41</v>
      </c>
      <c r="E1705" s="4">
        <v>2.2211100000000001E-3</v>
      </c>
      <c r="F1705" s="4">
        <v>9.4156000000000003E-4</v>
      </c>
      <c r="G1705" s="4">
        <v>1</v>
      </c>
      <c r="H1705" s="4">
        <v>1</v>
      </c>
      <c r="I1705" s="4">
        <v>1</v>
      </c>
      <c r="J1705" s="4">
        <v>1</v>
      </c>
      <c r="K1705" s="4" t="s">
        <v>3877</v>
      </c>
      <c r="L1705" s="4" t="s">
        <v>3883</v>
      </c>
      <c r="M1705" s="4" t="s">
        <v>41</v>
      </c>
      <c r="N1705" s="4">
        <v>2</v>
      </c>
      <c r="O1705" s="4">
        <v>1535.81763</v>
      </c>
      <c r="P1705" s="4" t="s">
        <v>30</v>
      </c>
      <c r="Q1705" s="4" t="s">
        <v>30</v>
      </c>
      <c r="R1705" s="4">
        <v>7.6860000000000003E-4</v>
      </c>
      <c r="S1705" s="4">
        <v>1.142E-3</v>
      </c>
      <c r="T1705" s="4">
        <v>2.79</v>
      </c>
    </row>
    <row r="1706" spans="1:30" hidden="1" outlineLevel="1" collapsed="1" x14ac:dyDescent="0.2">
      <c r="A1706" t="s">
        <v>41</v>
      </c>
      <c r="B1706" s="4" t="s">
        <v>30</v>
      </c>
      <c r="C1706" s="4" t="s">
        <v>3884</v>
      </c>
      <c r="D1706" s="4" t="s">
        <v>41</v>
      </c>
      <c r="E1706" s="4">
        <v>7.2987700000000003E-2</v>
      </c>
      <c r="F1706" s="4">
        <v>4.8908199999999997E-3</v>
      </c>
      <c r="G1706" s="4">
        <v>1</v>
      </c>
      <c r="H1706" s="4">
        <v>1</v>
      </c>
      <c r="I1706" s="4">
        <v>1</v>
      </c>
      <c r="J1706" s="4">
        <v>1</v>
      </c>
      <c r="K1706" s="4" t="s">
        <v>3877</v>
      </c>
      <c r="L1706" s="4" t="s">
        <v>3885</v>
      </c>
      <c r="M1706" s="4" t="s">
        <v>41</v>
      </c>
      <c r="N1706" s="4">
        <v>0</v>
      </c>
      <c r="O1706" s="4">
        <v>1174.60374</v>
      </c>
      <c r="P1706" s="4" t="s">
        <v>30</v>
      </c>
      <c r="Q1706" s="4" t="s">
        <v>30</v>
      </c>
      <c r="R1706" s="4">
        <v>3.7160000000000001E-3</v>
      </c>
      <c r="S1706" s="4">
        <v>5.0799999999999998E-2</v>
      </c>
      <c r="T1706" s="4">
        <v>0.86</v>
      </c>
    </row>
    <row r="1707" spans="1:30" hidden="1" outlineLevel="1" collapsed="1" x14ac:dyDescent="0.2">
      <c r="A1707" t="s">
        <v>41</v>
      </c>
      <c r="B1707" s="4" t="s">
        <v>30</v>
      </c>
      <c r="C1707" s="4" t="s">
        <v>3886</v>
      </c>
      <c r="D1707" s="4" t="s">
        <v>41</v>
      </c>
      <c r="E1707" s="4">
        <v>5.7000099999999998E-2</v>
      </c>
      <c r="F1707" s="4">
        <v>3.95853E-3</v>
      </c>
      <c r="G1707" s="4">
        <v>1</v>
      </c>
      <c r="H1707" s="4">
        <v>1</v>
      </c>
      <c r="I1707" s="4">
        <v>1</v>
      </c>
      <c r="J1707" s="4">
        <v>1</v>
      </c>
      <c r="K1707" s="4" t="s">
        <v>3877</v>
      </c>
      <c r="L1707" s="4" t="s">
        <v>3887</v>
      </c>
      <c r="M1707" s="4" t="s">
        <v>41</v>
      </c>
      <c r="N1707" s="4">
        <v>0</v>
      </c>
      <c r="O1707" s="4">
        <v>1045.5272600000001</v>
      </c>
      <c r="P1707" s="4" t="s">
        <v>30</v>
      </c>
      <c r="Q1707" s="4" t="s">
        <v>30</v>
      </c>
      <c r="R1707" s="4">
        <v>3.026E-3</v>
      </c>
      <c r="S1707" s="4">
        <v>3.8730000000000001E-2</v>
      </c>
      <c r="T1707" s="4">
        <v>1.33</v>
      </c>
    </row>
    <row r="1708" spans="1:30" x14ac:dyDescent="0.2">
      <c r="A1708" s="3" t="s">
        <v>30</v>
      </c>
      <c r="B1708" s="3" t="s">
        <v>31</v>
      </c>
      <c r="C1708" s="3" t="s">
        <v>3888</v>
      </c>
      <c r="D1708" s="3" t="s">
        <v>3889</v>
      </c>
      <c r="E1708" s="3">
        <v>0</v>
      </c>
      <c r="F1708" s="3">
        <v>5.6310000000000002</v>
      </c>
      <c r="G1708" s="3">
        <v>4</v>
      </c>
      <c r="H1708" s="3">
        <v>2</v>
      </c>
      <c r="I1708" s="3">
        <v>2</v>
      </c>
      <c r="J1708" s="3">
        <v>2</v>
      </c>
      <c r="K1708" s="3">
        <v>2</v>
      </c>
      <c r="L1708" s="3">
        <v>604</v>
      </c>
      <c r="M1708" s="3">
        <v>65.5</v>
      </c>
      <c r="N1708" s="3">
        <v>7.83</v>
      </c>
      <c r="O1708" s="3">
        <v>2.54</v>
      </c>
      <c r="P1708" s="3">
        <v>2</v>
      </c>
      <c r="Q1708" s="3" t="s">
        <v>2354</v>
      </c>
      <c r="R1708" s="3" t="s">
        <v>35</v>
      </c>
      <c r="S1708" s="3" t="s">
        <v>1062</v>
      </c>
      <c r="T1708" s="3" t="s">
        <v>1424</v>
      </c>
      <c r="U1708" s="3" t="s">
        <v>3890</v>
      </c>
      <c r="V1708" s="3" t="s">
        <v>3888</v>
      </c>
      <c r="W1708" s="3" t="s">
        <v>3891</v>
      </c>
      <c r="X1708" s="3" t="s">
        <v>3892</v>
      </c>
      <c r="Y1708" s="3" t="s">
        <v>525</v>
      </c>
      <c r="Z1708" s="3" t="s">
        <v>41</v>
      </c>
      <c r="AA1708" s="3">
        <v>1</v>
      </c>
      <c r="AB1708" s="3" t="s">
        <v>30</v>
      </c>
      <c r="AC1708" s="3">
        <v>1</v>
      </c>
      <c r="AD1708" s="3" t="s">
        <v>41</v>
      </c>
    </row>
    <row r="1709" spans="1:30" hidden="1" outlineLevel="1" collapsed="1" x14ac:dyDescent="0.2">
      <c r="A1709" t="s">
        <v>41</v>
      </c>
      <c r="B1709" s="2" t="s">
        <v>43</v>
      </c>
      <c r="C1709" s="2" t="s">
        <v>44</v>
      </c>
      <c r="D1709" s="2" t="s">
        <v>29</v>
      </c>
      <c r="E1709" s="2" t="s">
        <v>45</v>
      </c>
      <c r="F1709" s="2" t="s">
        <v>46</v>
      </c>
      <c r="G1709" s="2" t="s">
        <v>28</v>
      </c>
      <c r="H1709" s="2" t="s">
        <v>47</v>
      </c>
      <c r="I1709" s="2" t="s">
        <v>8</v>
      </c>
      <c r="J1709" s="2" t="s">
        <v>9</v>
      </c>
      <c r="K1709" s="2" t="s">
        <v>48</v>
      </c>
      <c r="L1709" s="2" t="s">
        <v>49</v>
      </c>
      <c r="M1709" s="2" t="s">
        <v>50</v>
      </c>
      <c r="N1709" s="2" t="s">
        <v>51</v>
      </c>
      <c r="O1709" s="2" t="s">
        <v>52</v>
      </c>
      <c r="P1709" s="2" t="s">
        <v>27</v>
      </c>
      <c r="Q1709" s="2" t="s">
        <v>53</v>
      </c>
      <c r="R1709" s="2" t="s">
        <v>54</v>
      </c>
      <c r="S1709" s="2" t="s">
        <v>55</v>
      </c>
      <c r="T1709" s="2" t="s">
        <v>56</v>
      </c>
    </row>
    <row r="1710" spans="1:30" hidden="1" outlineLevel="1" collapsed="1" x14ac:dyDescent="0.2">
      <c r="A1710" t="s">
        <v>41</v>
      </c>
      <c r="B1710" s="4" t="s">
        <v>30</v>
      </c>
      <c r="C1710" s="4" t="s">
        <v>3893</v>
      </c>
      <c r="D1710" s="4" t="s">
        <v>41</v>
      </c>
      <c r="E1710" s="4">
        <v>6.0951999999999999E-2</v>
      </c>
      <c r="F1710" s="4">
        <v>3.95853E-3</v>
      </c>
      <c r="G1710" s="4">
        <v>1</v>
      </c>
      <c r="H1710" s="4">
        <v>3</v>
      </c>
      <c r="I1710" s="4">
        <v>1</v>
      </c>
      <c r="J1710" s="4">
        <v>1</v>
      </c>
      <c r="K1710" s="4" t="s">
        <v>3888</v>
      </c>
      <c r="L1710" s="4" t="s">
        <v>3894</v>
      </c>
      <c r="M1710" s="4" t="s">
        <v>41</v>
      </c>
      <c r="N1710" s="4">
        <v>0</v>
      </c>
      <c r="O1710" s="4">
        <v>1336.6387999999999</v>
      </c>
      <c r="P1710" s="4" t="s">
        <v>30</v>
      </c>
      <c r="Q1710" s="4" t="s">
        <v>30</v>
      </c>
      <c r="R1710" s="4">
        <v>3.026E-3</v>
      </c>
      <c r="S1710" s="4">
        <v>4.1840000000000002E-2</v>
      </c>
      <c r="T1710" s="4">
        <v>1.56</v>
      </c>
    </row>
    <row r="1711" spans="1:30" hidden="1" outlineLevel="1" collapsed="1" x14ac:dyDescent="0.2">
      <c r="A1711" t="s">
        <v>41</v>
      </c>
      <c r="B1711" s="4" t="s">
        <v>30</v>
      </c>
      <c r="C1711" s="4" t="s">
        <v>3895</v>
      </c>
      <c r="D1711" s="4" t="s">
        <v>41</v>
      </c>
      <c r="E1711" s="4">
        <v>1.3762900000000001E-4</v>
      </c>
      <c r="F1711" s="4">
        <v>9.4156000000000003E-4</v>
      </c>
      <c r="G1711" s="4">
        <v>1</v>
      </c>
      <c r="H1711" s="4">
        <v>1</v>
      </c>
      <c r="I1711" s="4">
        <v>1</v>
      </c>
      <c r="J1711" s="4">
        <v>1</v>
      </c>
      <c r="K1711" s="4" t="s">
        <v>3888</v>
      </c>
      <c r="L1711" s="4" t="s">
        <v>3896</v>
      </c>
      <c r="M1711" s="4" t="s">
        <v>41</v>
      </c>
      <c r="N1711" s="4">
        <v>0</v>
      </c>
      <c r="O1711" s="4">
        <v>1163.5902599999999</v>
      </c>
      <c r="P1711" s="4" t="s">
        <v>30</v>
      </c>
      <c r="Q1711" s="4" t="s">
        <v>30</v>
      </c>
      <c r="R1711" s="4">
        <v>7.6860000000000003E-4</v>
      </c>
      <c r="S1711" s="4">
        <v>5.5940000000000003E-5</v>
      </c>
      <c r="T1711" s="4">
        <v>2.54</v>
      </c>
    </row>
    <row r="1712" spans="1:30" x14ac:dyDescent="0.2">
      <c r="A1712" s="3" t="s">
        <v>30</v>
      </c>
      <c r="B1712" s="3" t="s">
        <v>31</v>
      </c>
      <c r="C1712" s="3" t="s">
        <v>3897</v>
      </c>
      <c r="D1712" s="3" t="s">
        <v>3898</v>
      </c>
      <c r="E1712" s="3">
        <v>0</v>
      </c>
      <c r="F1712" s="3">
        <v>5.5609999999999999</v>
      </c>
      <c r="G1712" s="3">
        <v>15</v>
      </c>
      <c r="H1712" s="3">
        <v>2</v>
      </c>
      <c r="I1712" s="3">
        <v>2</v>
      </c>
      <c r="J1712" s="3">
        <v>3</v>
      </c>
      <c r="K1712" s="3">
        <v>2</v>
      </c>
      <c r="L1712" s="3">
        <v>142</v>
      </c>
      <c r="M1712" s="3">
        <v>15.7</v>
      </c>
      <c r="N1712" s="3">
        <v>10.11</v>
      </c>
      <c r="O1712" s="3">
        <v>3.9</v>
      </c>
      <c r="P1712" s="3">
        <v>2</v>
      </c>
      <c r="Q1712" s="3" t="s">
        <v>2812</v>
      </c>
      <c r="R1712" s="3" t="s">
        <v>1619</v>
      </c>
      <c r="S1712" s="3" t="s">
        <v>1062</v>
      </c>
      <c r="T1712" s="3" t="s">
        <v>3899</v>
      </c>
      <c r="U1712" s="3" t="s">
        <v>3900</v>
      </c>
      <c r="V1712" s="3" t="s">
        <v>3897</v>
      </c>
      <c r="W1712" s="3" t="s">
        <v>3901</v>
      </c>
      <c r="X1712" s="3" t="s">
        <v>3902</v>
      </c>
      <c r="Y1712" s="3" t="s">
        <v>1599</v>
      </c>
      <c r="Z1712" s="3" t="s">
        <v>41</v>
      </c>
      <c r="AA1712" s="3">
        <v>6</v>
      </c>
      <c r="AB1712" s="3" t="s">
        <v>30</v>
      </c>
      <c r="AC1712" s="3">
        <v>1</v>
      </c>
      <c r="AD1712" s="3" t="s">
        <v>41</v>
      </c>
    </row>
    <row r="1713" spans="1:30" hidden="1" outlineLevel="1" collapsed="1" x14ac:dyDescent="0.2">
      <c r="A1713" t="s">
        <v>41</v>
      </c>
      <c r="B1713" s="2" t="s">
        <v>43</v>
      </c>
      <c r="C1713" s="2" t="s">
        <v>44</v>
      </c>
      <c r="D1713" s="2" t="s">
        <v>29</v>
      </c>
      <c r="E1713" s="2" t="s">
        <v>45</v>
      </c>
      <c r="F1713" s="2" t="s">
        <v>46</v>
      </c>
      <c r="G1713" s="2" t="s">
        <v>28</v>
      </c>
      <c r="H1713" s="2" t="s">
        <v>47</v>
      </c>
      <c r="I1713" s="2" t="s">
        <v>8</v>
      </c>
      <c r="J1713" s="2" t="s">
        <v>9</v>
      </c>
      <c r="K1713" s="2" t="s">
        <v>48</v>
      </c>
      <c r="L1713" s="2" t="s">
        <v>49</v>
      </c>
      <c r="M1713" s="2" t="s">
        <v>50</v>
      </c>
      <c r="N1713" s="2" t="s">
        <v>51</v>
      </c>
      <c r="O1713" s="2" t="s">
        <v>52</v>
      </c>
      <c r="P1713" s="2" t="s">
        <v>27</v>
      </c>
      <c r="Q1713" s="2" t="s">
        <v>53</v>
      </c>
      <c r="R1713" s="2" t="s">
        <v>54</v>
      </c>
      <c r="S1713" s="2" t="s">
        <v>55</v>
      </c>
      <c r="T1713" s="2" t="s">
        <v>56</v>
      </c>
    </row>
    <row r="1714" spans="1:30" hidden="1" outlineLevel="1" collapsed="1" x14ac:dyDescent="0.2">
      <c r="A1714" t="s">
        <v>41</v>
      </c>
      <c r="B1714" s="4" t="s">
        <v>30</v>
      </c>
      <c r="C1714" s="4" t="s">
        <v>3903</v>
      </c>
      <c r="D1714" s="4" t="s">
        <v>41</v>
      </c>
      <c r="E1714" s="4">
        <v>1.56492E-3</v>
      </c>
      <c r="F1714" s="4">
        <v>9.4156000000000003E-4</v>
      </c>
      <c r="G1714" s="4">
        <v>1</v>
      </c>
      <c r="H1714" s="4">
        <v>1</v>
      </c>
      <c r="I1714" s="4">
        <v>1</v>
      </c>
      <c r="J1714" s="4">
        <v>2</v>
      </c>
      <c r="K1714" s="4" t="s">
        <v>3897</v>
      </c>
      <c r="L1714" s="4" t="s">
        <v>3904</v>
      </c>
      <c r="M1714" s="4" t="s">
        <v>41</v>
      </c>
      <c r="N1714" s="4">
        <v>0</v>
      </c>
      <c r="O1714" s="4">
        <v>1450.7172499999999</v>
      </c>
      <c r="P1714" s="4" t="s">
        <v>30</v>
      </c>
      <c r="Q1714" s="4" t="s">
        <v>30</v>
      </c>
      <c r="R1714" s="4">
        <v>7.6860000000000003E-4</v>
      </c>
      <c r="S1714" s="4">
        <v>7.7800000000000005E-4</v>
      </c>
      <c r="T1714" s="4">
        <v>2.19</v>
      </c>
    </row>
    <row r="1715" spans="1:30" hidden="1" outlineLevel="1" collapsed="1" x14ac:dyDescent="0.2">
      <c r="A1715" t="s">
        <v>41</v>
      </c>
      <c r="B1715" s="4" t="s">
        <v>30</v>
      </c>
      <c r="C1715" s="4" t="s">
        <v>3905</v>
      </c>
      <c r="D1715" s="4" t="s">
        <v>41</v>
      </c>
      <c r="E1715" s="4">
        <v>5.3297200000000003E-2</v>
      </c>
      <c r="F1715" s="4">
        <v>3.95853E-3</v>
      </c>
      <c r="G1715" s="4">
        <v>1</v>
      </c>
      <c r="H1715" s="4">
        <v>1</v>
      </c>
      <c r="I1715" s="4">
        <v>1</v>
      </c>
      <c r="J1715" s="4">
        <v>1</v>
      </c>
      <c r="K1715" s="4" t="s">
        <v>3897</v>
      </c>
      <c r="L1715" s="4" t="s">
        <v>3906</v>
      </c>
      <c r="M1715" s="4" t="s">
        <v>41</v>
      </c>
      <c r="N1715" s="4">
        <v>1</v>
      </c>
      <c r="O1715" s="4">
        <v>1020.58366</v>
      </c>
      <c r="P1715" s="4" t="s">
        <v>30</v>
      </c>
      <c r="Q1715" s="4" t="s">
        <v>30</v>
      </c>
      <c r="R1715" s="4">
        <v>2.7789999999999998E-3</v>
      </c>
      <c r="S1715" s="4">
        <v>3.5990000000000001E-2</v>
      </c>
      <c r="T1715" s="4">
        <v>1.7</v>
      </c>
    </row>
    <row r="1716" spans="1:30" x14ac:dyDescent="0.2">
      <c r="A1716" s="3" t="s">
        <v>30</v>
      </c>
      <c r="B1716" s="3" t="s">
        <v>31</v>
      </c>
      <c r="C1716" s="3" t="s">
        <v>3907</v>
      </c>
      <c r="D1716" s="3" t="s">
        <v>3908</v>
      </c>
      <c r="E1716" s="3">
        <v>0</v>
      </c>
      <c r="F1716" s="3">
        <v>5.5060000000000002</v>
      </c>
      <c r="G1716" s="3">
        <v>4</v>
      </c>
      <c r="H1716" s="3">
        <v>3</v>
      </c>
      <c r="I1716" s="3">
        <v>3</v>
      </c>
      <c r="J1716" s="3">
        <v>3</v>
      </c>
      <c r="K1716" s="3">
        <v>3</v>
      </c>
      <c r="L1716" s="3">
        <v>830</v>
      </c>
      <c r="M1716" s="3">
        <v>92.8</v>
      </c>
      <c r="N1716" s="3">
        <v>8.44</v>
      </c>
      <c r="O1716" s="3">
        <v>5.73</v>
      </c>
      <c r="P1716" s="3">
        <v>3</v>
      </c>
      <c r="Q1716" s="3" t="s">
        <v>1200</v>
      </c>
      <c r="R1716" s="3" t="s">
        <v>453</v>
      </c>
      <c r="S1716" s="3" t="s">
        <v>36</v>
      </c>
      <c r="T1716" s="3" t="s">
        <v>3909</v>
      </c>
      <c r="U1716" s="3" t="s">
        <v>3910</v>
      </c>
      <c r="V1716" s="3" t="s">
        <v>3907</v>
      </c>
      <c r="W1716" s="3" t="s">
        <v>3911</v>
      </c>
      <c r="X1716" s="3" t="s">
        <v>3912</v>
      </c>
      <c r="Y1716" s="3" t="s">
        <v>41</v>
      </c>
      <c r="Z1716" s="3" t="s">
        <v>41</v>
      </c>
      <c r="AA1716" s="3">
        <v>0</v>
      </c>
      <c r="AB1716" s="3" t="s">
        <v>30</v>
      </c>
      <c r="AC1716" s="3">
        <v>1</v>
      </c>
      <c r="AD1716" s="3" t="s">
        <v>41</v>
      </c>
    </row>
    <row r="1717" spans="1:30" hidden="1" outlineLevel="1" collapsed="1" x14ac:dyDescent="0.2">
      <c r="A1717" t="s">
        <v>41</v>
      </c>
      <c r="B1717" s="2" t="s">
        <v>43</v>
      </c>
      <c r="C1717" s="2" t="s">
        <v>44</v>
      </c>
      <c r="D1717" s="2" t="s">
        <v>29</v>
      </c>
      <c r="E1717" s="2" t="s">
        <v>45</v>
      </c>
      <c r="F1717" s="2" t="s">
        <v>46</v>
      </c>
      <c r="G1717" s="2" t="s">
        <v>28</v>
      </c>
      <c r="H1717" s="2" t="s">
        <v>47</v>
      </c>
      <c r="I1717" s="2" t="s">
        <v>8</v>
      </c>
      <c r="J1717" s="2" t="s">
        <v>9</v>
      </c>
      <c r="K1717" s="2" t="s">
        <v>48</v>
      </c>
      <c r="L1717" s="2" t="s">
        <v>49</v>
      </c>
      <c r="M1717" s="2" t="s">
        <v>50</v>
      </c>
      <c r="N1717" s="2" t="s">
        <v>51</v>
      </c>
      <c r="O1717" s="2" t="s">
        <v>52</v>
      </c>
      <c r="P1717" s="2" t="s">
        <v>27</v>
      </c>
      <c r="Q1717" s="2" t="s">
        <v>53</v>
      </c>
      <c r="R1717" s="2" t="s">
        <v>54</v>
      </c>
      <c r="S1717" s="2" t="s">
        <v>55</v>
      </c>
      <c r="T1717" s="2" t="s">
        <v>56</v>
      </c>
    </row>
    <row r="1718" spans="1:30" hidden="1" outlineLevel="1" collapsed="1" x14ac:dyDescent="0.2">
      <c r="A1718" t="s">
        <v>41</v>
      </c>
      <c r="B1718" s="4" t="s">
        <v>30</v>
      </c>
      <c r="C1718" s="4" t="s">
        <v>3913</v>
      </c>
      <c r="D1718" s="4" t="s">
        <v>41</v>
      </c>
      <c r="E1718" s="4">
        <v>6.6932099999999994E-2</v>
      </c>
      <c r="F1718" s="4">
        <v>3.95853E-3</v>
      </c>
      <c r="G1718" s="4">
        <v>1</v>
      </c>
      <c r="H1718" s="4">
        <v>1</v>
      </c>
      <c r="I1718" s="4">
        <v>1</v>
      </c>
      <c r="J1718" s="4">
        <v>1</v>
      </c>
      <c r="K1718" s="4" t="s">
        <v>3907</v>
      </c>
      <c r="L1718" s="4" t="s">
        <v>3914</v>
      </c>
      <c r="M1718" s="4" t="s">
        <v>41</v>
      </c>
      <c r="N1718" s="4">
        <v>0</v>
      </c>
      <c r="O1718" s="4">
        <v>1228.65319</v>
      </c>
      <c r="P1718" s="4" t="s">
        <v>30</v>
      </c>
      <c r="Q1718" s="4" t="s">
        <v>30</v>
      </c>
      <c r="R1718" s="4">
        <v>3.026E-3</v>
      </c>
      <c r="S1718" s="4">
        <v>4.6240000000000003E-2</v>
      </c>
      <c r="T1718" s="4">
        <v>1.89</v>
      </c>
    </row>
    <row r="1719" spans="1:30" hidden="1" outlineLevel="1" collapsed="1" x14ac:dyDescent="0.2">
      <c r="A1719" t="s">
        <v>41</v>
      </c>
      <c r="B1719" s="4" t="s">
        <v>30</v>
      </c>
      <c r="C1719" s="4" t="s">
        <v>3915</v>
      </c>
      <c r="D1719" s="4" t="s">
        <v>41</v>
      </c>
      <c r="E1719" s="4">
        <v>4.2091900000000002E-2</v>
      </c>
      <c r="F1719" s="4">
        <v>2.21053E-3</v>
      </c>
      <c r="G1719" s="4">
        <v>1</v>
      </c>
      <c r="H1719" s="4">
        <v>1</v>
      </c>
      <c r="I1719" s="4">
        <v>1</v>
      </c>
      <c r="J1719" s="4">
        <v>1</v>
      </c>
      <c r="K1719" s="4" t="s">
        <v>3907</v>
      </c>
      <c r="L1719" s="4" t="s">
        <v>3916</v>
      </c>
      <c r="M1719" s="4" t="s">
        <v>41</v>
      </c>
      <c r="N1719" s="4">
        <v>0</v>
      </c>
      <c r="O1719" s="4">
        <v>1266.6436900000001</v>
      </c>
      <c r="P1719" s="4" t="s">
        <v>30</v>
      </c>
      <c r="Q1719" s="4" t="s">
        <v>30</v>
      </c>
      <c r="R1719" s="4">
        <v>1.714E-3</v>
      </c>
      <c r="S1719" s="4">
        <v>2.7949999999999999E-2</v>
      </c>
      <c r="T1719" s="4">
        <v>1.84</v>
      </c>
    </row>
    <row r="1720" spans="1:30" hidden="1" outlineLevel="1" collapsed="1" x14ac:dyDescent="0.2">
      <c r="A1720" t="s">
        <v>41</v>
      </c>
      <c r="B1720" s="4" t="s">
        <v>30</v>
      </c>
      <c r="C1720" s="4" t="s">
        <v>3917</v>
      </c>
      <c r="D1720" s="4" t="s">
        <v>41</v>
      </c>
      <c r="E1720" s="4">
        <v>4.4126399999999998E-3</v>
      </c>
      <c r="F1720" s="4">
        <v>9.4156000000000003E-4</v>
      </c>
      <c r="G1720" s="4">
        <v>1</v>
      </c>
      <c r="H1720" s="4">
        <v>1</v>
      </c>
      <c r="I1720" s="4">
        <v>1</v>
      </c>
      <c r="J1720" s="4">
        <v>1</v>
      </c>
      <c r="K1720" s="4" t="s">
        <v>3907</v>
      </c>
      <c r="L1720" s="4" t="s">
        <v>3918</v>
      </c>
      <c r="M1720" s="4" t="s">
        <v>41</v>
      </c>
      <c r="N1720" s="4">
        <v>0</v>
      </c>
      <c r="O1720" s="4">
        <v>1211.63788</v>
      </c>
      <c r="P1720" s="4" t="s">
        <v>30</v>
      </c>
      <c r="Q1720" s="4" t="s">
        <v>30</v>
      </c>
      <c r="R1720" s="4">
        <v>7.6860000000000003E-4</v>
      </c>
      <c r="S1720" s="4">
        <v>2.4130000000000002E-3</v>
      </c>
      <c r="T1720" s="4">
        <v>2</v>
      </c>
    </row>
    <row r="1721" spans="1:30" x14ac:dyDescent="0.2">
      <c r="A1721" s="3" t="s">
        <v>30</v>
      </c>
      <c r="B1721" s="3" t="s">
        <v>31</v>
      </c>
      <c r="C1721" s="3" t="s">
        <v>3919</v>
      </c>
      <c r="D1721" s="3" t="s">
        <v>3920</v>
      </c>
      <c r="E1721" s="3">
        <v>0</v>
      </c>
      <c r="F1721" s="3">
        <v>5.4930000000000003</v>
      </c>
      <c r="G1721" s="3">
        <v>15</v>
      </c>
      <c r="H1721" s="3">
        <v>2</v>
      </c>
      <c r="I1721" s="3">
        <v>2</v>
      </c>
      <c r="J1721" s="3">
        <v>2</v>
      </c>
      <c r="K1721" s="3">
        <v>2</v>
      </c>
      <c r="L1721" s="3">
        <v>146</v>
      </c>
      <c r="M1721" s="3">
        <v>16.5</v>
      </c>
      <c r="N1721" s="3">
        <v>4.7</v>
      </c>
      <c r="O1721" s="3">
        <v>2.0299999999999998</v>
      </c>
      <c r="P1721" s="3">
        <v>2</v>
      </c>
      <c r="Q1721" s="3" t="s">
        <v>1422</v>
      </c>
      <c r="R1721" s="3" t="s">
        <v>1739</v>
      </c>
      <c r="S1721" s="3" t="s">
        <v>1062</v>
      </c>
      <c r="T1721" s="3" t="s">
        <v>3921</v>
      </c>
      <c r="U1721" s="3" t="s">
        <v>3922</v>
      </c>
      <c r="V1721" s="3" t="s">
        <v>3919</v>
      </c>
      <c r="W1721" s="3" t="s">
        <v>3923</v>
      </c>
      <c r="X1721" s="3" t="s">
        <v>3924</v>
      </c>
      <c r="Y1721" s="3" t="s">
        <v>3925</v>
      </c>
      <c r="Z1721" s="3" t="s">
        <v>1745</v>
      </c>
      <c r="AA1721" s="3">
        <v>19</v>
      </c>
      <c r="AB1721" s="3" t="s">
        <v>30</v>
      </c>
      <c r="AC1721" s="3">
        <v>1</v>
      </c>
      <c r="AD1721" s="3" t="s">
        <v>41</v>
      </c>
    </row>
    <row r="1722" spans="1:30" hidden="1" outlineLevel="1" collapsed="1" x14ac:dyDescent="0.2">
      <c r="A1722" t="s">
        <v>41</v>
      </c>
      <c r="B1722" s="2" t="s">
        <v>43</v>
      </c>
      <c r="C1722" s="2" t="s">
        <v>44</v>
      </c>
      <c r="D1722" s="2" t="s">
        <v>29</v>
      </c>
      <c r="E1722" s="2" t="s">
        <v>45</v>
      </c>
      <c r="F1722" s="2" t="s">
        <v>46</v>
      </c>
      <c r="G1722" s="2" t="s">
        <v>28</v>
      </c>
      <c r="H1722" s="2" t="s">
        <v>47</v>
      </c>
      <c r="I1722" s="2" t="s">
        <v>8</v>
      </c>
      <c r="J1722" s="2" t="s">
        <v>9</v>
      </c>
      <c r="K1722" s="2" t="s">
        <v>48</v>
      </c>
      <c r="L1722" s="2" t="s">
        <v>49</v>
      </c>
      <c r="M1722" s="2" t="s">
        <v>50</v>
      </c>
      <c r="N1722" s="2" t="s">
        <v>51</v>
      </c>
      <c r="O1722" s="2" t="s">
        <v>52</v>
      </c>
      <c r="P1722" s="2" t="s">
        <v>27</v>
      </c>
      <c r="Q1722" s="2" t="s">
        <v>53</v>
      </c>
      <c r="R1722" s="2" t="s">
        <v>54</v>
      </c>
      <c r="S1722" s="2" t="s">
        <v>55</v>
      </c>
      <c r="T1722" s="2" t="s">
        <v>56</v>
      </c>
    </row>
    <row r="1723" spans="1:30" hidden="1" outlineLevel="1" collapsed="1" x14ac:dyDescent="0.2">
      <c r="A1723" t="s">
        <v>41</v>
      </c>
      <c r="B1723" s="4" t="s">
        <v>30</v>
      </c>
      <c r="C1723" s="4" t="s">
        <v>3926</v>
      </c>
      <c r="D1723" s="4" t="s">
        <v>1435</v>
      </c>
      <c r="E1723" s="4">
        <v>2.4170100000000001E-4</v>
      </c>
      <c r="F1723" s="4">
        <v>9.4156000000000003E-4</v>
      </c>
      <c r="G1723" s="4">
        <v>1</v>
      </c>
      <c r="H1723" s="4">
        <v>1</v>
      </c>
      <c r="I1723" s="4">
        <v>1</v>
      </c>
      <c r="J1723" s="4">
        <v>1</v>
      </c>
      <c r="K1723" s="4" t="s">
        <v>3919</v>
      </c>
      <c r="L1723" s="4" t="s">
        <v>3927</v>
      </c>
      <c r="M1723" s="4" t="s">
        <v>41</v>
      </c>
      <c r="N1723" s="4">
        <v>0</v>
      </c>
      <c r="O1723" s="4">
        <v>1351.61582</v>
      </c>
      <c r="P1723" s="4" t="s">
        <v>30</v>
      </c>
      <c r="Q1723" s="4" t="s">
        <v>30</v>
      </c>
      <c r="R1723" s="4">
        <v>7.6860000000000003E-4</v>
      </c>
      <c r="S1723" s="4">
        <v>1.03E-4</v>
      </c>
      <c r="T1723" s="4">
        <v>2.0299999999999998</v>
      </c>
    </row>
    <row r="1724" spans="1:30" hidden="1" outlineLevel="1" collapsed="1" x14ac:dyDescent="0.2">
      <c r="A1724" t="s">
        <v>41</v>
      </c>
      <c r="B1724" s="4" t="s">
        <v>30</v>
      </c>
      <c r="C1724" s="4" t="s">
        <v>3928</v>
      </c>
      <c r="D1724" s="4" t="s">
        <v>41</v>
      </c>
      <c r="E1724" s="4">
        <v>4.6580099999999999E-2</v>
      </c>
      <c r="F1724" s="4">
        <v>2.21053E-3</v>
      </c>
      <c r="G1724" s="4">
        <v>1</v>
      </c>
      <c r="H1724" s="4">
        <v>1</v>
      </c>
      <c r="I1724" s="4">
        <v>1</v>
      </c>
      <c r="J1724" s="4">
        <v>1</v>
      </c>
      <c r="K1724" s="4" t="s">
        <v>3919</v>
      </c>
      <c r="L1724" s="4" t="s">
        <v>3929</v>
      </c>
      <c r="M1724" s="4" t="s">
        <v>41</v>
      </c>
      <c r="N1724" s="4">
        <v>0</v>
      </c>
      <c r="O1724" s="4">
        <v>1169.5810300000001</v>
      </c>
      <c r="P1724" s="4" t="s">
        <v>30</v>
      </c>
      <c r="Q1724" s="4" t="s">
        <v>30</v>
      </c>
      <c r="R1724" s="4">
        <v>1.714E-3</v>
      </c>
      <c r="S1724" s="4">
        <v>3.1189999999999999E-2</v>
      </c>
      <c r="T1724" s="4">
        <v>1.66</v>
      </c>
    </row>
    <row r="1725" spans="1:30" x14ac:dyDescent="0.2">
      <c r="A1725" s="3" t="s">
        <v>30</v>
      </c>
      <c r="B1725" s="3" t="s">
        <v>31</v>
      </c>
      <c r="C1725" s="3" t="s">
        <v>3930</v>
      </c>
      <c r="D1725" s="3" t="s">
        <v>3931</v>
      </c>
      <c r="E1725" s="3">
        <v>0</v>
      </c>
      <c r="F1725" s="3">
        <v>5.492</v>
      </c>
      <c r="G1725" s="3">
        <v>7</v>
      </c>
      <c r="H1725" s="3">
        <v>2</v>
      </c>
      <c r="I1725" s="3">
        <v>2</v>
      </c>
      <c r="J1725" s="3">
        <v>2</v>
      </c>
      <c r="K1725" s="3">
        <v>2</v>
      </c>
      <c r="L1725" s="3">
        <v>312</v>
      </c>
      <c r="M1725" s="3">
        <v>33.700000000000003</v>
      </c>
      <c r="N1725" s="3">
        <v>4.83</v>
      </c>
      <c r="O1725" s="3">
        <v>4</v>
      </c>
      <c r="P1725" s="3">
        <v>2</v>
      </c>
      <c r="Q1725" s="3" t="s">
        <v>2812</v>
      </c>
      <c r="R1725" s="3" t="s">
        <v>1619</v>
      </c>
      <c r="S1725" s="3" t="s">
        <v>1062</v>
      </c>
      <c r="T1725" s="3" t="s">
        <v>3932</v>
      </c>
      <c r="U1725" s="3" t="s">
        <v>3933</v>
      </c>
      <c r="V1725" s="3" t="s">
        <v>3930</v>
      </c>
      <c r="W1725" s="3" t="s">
        <v>3934</v>
      </c>
      <c r="X1725" s="3" t="s">
        <v>3935</v>
      </c>
      <c r="Y1725" s="3" t="s">
        <v>1599</v>
      </c>
      <c r="Z1725" s="3" t="s">
        <v>41</v>
      </c>
      <c r="AA1725" s="3">
        <v>6</v>
      </c>
      <c r="AB1725" s="3" t="s">
        <v>30</v>
      </c>
      <c r="AC1725" s="3">
        <v>1</v>
      </c>
      <c r="AD1725" s="3" t="s">
        <v>41</v>
      </c>
    </row>
    <row r="1726" spans="1:30" hidden="1" outlineLevel="1" collapsed="1" x14ac:dyDescent="0.2">
      <c r="A1726" t="s">
        <v>41</v>
      </c>
      <c r="B1726" s="2" t="s">
        <v>43</v>
      </c>
      <c r="C1726" s="2" t="s">
        <v>44</v>
      </c>
      <c r="D1726" s="2" t="s">
        <v>29</v>
      </c>
      <c r="E1726" s="2" t="s">
        <v>45</v>
      </c>
      <c r="F1726" s="2" t="s">
        <v>46</v>
      </c>
      <c r="G1726" s="2" t="s">
        <v>28</v>
      </c>
      <c r="H1726" s="2" t="s">
        <v>47</v>
      </c>
      <c r="I1726" s="2" t="s">
        <v>8</v>
      </c>
      <c r="J1726" s="2" t="s">
        <v>9</v>
      </c>
      <c r="K1726" s="2" t="s">
        <v>48</v>
      </c>
      <c r="L1726" s="2" t="s">
        <v>49</v>
      </c>
      <c r="M1726" s="2" t="s">
        <v>50</v>
      </c>
      <c r="N1726" s="2" t="s">
        <v>51</v>
      </c>
      <c r="O1726" s="2" t="s">
        <v>52</v>
      </c>
      <c r="P1726" s="2" t="s">
        <v>27</v>
      </c>
      <c r="Q1726" s="2" t="s">
        <v>53</v>
      </c>
      <c r="R1726" s="2" t="s">
        <v>54</v>
      </c>
      <c r="S1726" s="2" t="s">
        <v>55</v>
      </c>
      <c r="T1726" s="2" t="s">
        <v>56</v>
      </c>
    </row>
    <row r="1727" spans="1:30" hidden="1" outlineLevel="1" collapsed="1" x14ac:dyDescent="0.2">
      <c r="A1727" t="s">
        <v>41</v>
      </c>
      <c r="B1727" s="4" t="s">
        <v>30</v>
      </c>
      <c r="C1727" s="4" t="s">
        <v>3936</v>
      </c>
      <c r="D1727" s="4" t="s">
        <v>41</v>
      </c>
      <c r="E1727" s="4">
        <v>2.98387E-3</v>
      </c>
      <c r="F1727" s="4">
        <v>9.4156000000000003E-4</v>
      </c>
      <c r="G1727" s="4">
        <v>1</v>
      </c>
      <c r="H1727" s="4">
        <v>1</v>
      </c>
      <c r="I1727" s="4">
        <v>1</v>
      </c>
      <c r="J1727" s="4">
        <v>1</v>
      </c>
      <c r="K1727" s="4" t="s">
        <v>3930</v>
      </c>
      <c r="L1727" s="4" t="s">
        <v>3937</v>
      </c>
      <c r="M1727" s="4" t="s">
        <v>41</v>
      </c>
      <c r="N1727" s="4">
        <v>0</v>
      </c>
      <c r="O1727" s="4">
        <v>1283.67426</v>
      </c>
      <c r="P1727" s="4" t="s">
        <v>30</v>
      </c>
      <c r="Q1727" s="4" t="s">
        <v>30</v>
      </c>
      <c r="R1727" s="4">
        <v>7.6860000000000003E-4</v>
      </c>
      <c r="S1727" s="4">
        <v>1.5759999999999999E-3</v>
      </c>
      <c r="T1727" s="4">
        <v>1.88</v>
      </c>
    </row>
    <row r="1728" spans="1:30" hidden="1" outlineLevel="1" collapsed="1" x14ac:dyDescent="0.2">
      <c r="A1728" t="s">
        <v>41</v>
      </c>
      <c r="B1728" s="4" t="s">
        <v>30</v>
      </c>
      <c r="C1728" s="4" t="s">
        <v>3938</v>
      </c>
      <c r="D1728" s="4" t="s">
        <v>41</v>
      </c>
      <c r="E1728" s="4">
        <v>3.7942100000000001E-3</v>
      </c>
      <c r="F1728" s="4">
        <v>9.4156000000000003E-4</v>
      </c>
      <c r="G1728" s="4">
        <v>1</v>
      </c>
      <c r="H1728" s="4">
        <v>1</v>
      </c>
      <c r="I1728" s="4">
        <v>1</v>
      </c>
      <c r="J1728" s="4">
        <v>1</v>
      </c>
      <c r="K1728" s="4" t="s">
        <v>3930</v>
      </c>
      <c r="L1728" s="4" t="s">
        <v>3939</v>
      </c>
      <c r="M1728" s="4" t="s">
        <v>41</v>
      </c>
      <c r="N1728" s="4">
        <v>0</v>
      </c>
      <c r="O1728" s="4">
        <v>1060.5884699999999</v>
      </c>
      <c r="P1728" s="4" t="s">
        <v>30</v>
      </c>
      <c r="Q1728" s="4" t="s">
        <v>30</v>
      </c>
      <c r="R1728" s="4">
        <v>7.6860000000000003E-4</v>
      </c>
      <c r="S1728" s="4">
        <v>2.0449999999999999E-3</v>
      </c>
      <c r="T1728" s="4">
        <v>2.12</v>
      </c>
    </row>
    <row r="1729" spans="1:30" x14ac:dyDescent="0.2">
      <c r="A1729" s="3" t="s">
        <v>30</v>
      </c>
      <c r="B1729" s="3" t="s">
        <v>31</v>
      </c>
      <c r="C1729" s="3" t="s">
        <v>3940</v>
      </c>
      <c r="D1729" s="3" t="s">
        <v>3941</v>
      </c>
      <c r="E1729" s="3">
        <v>0</v>
      </c>
      <c r="F1729" s="3">
        <v>5.4770000000000003</v>
      </c>
      <c r="G1729" s="3">
        <v>7</v>
      </c>
      <c r="H1729" s="3">
        <v>3</v>
      </c>
      <c r="I1729" s="3">
        <v>3</v>
      </c>
      <c r="J1729" s="3">
        <v>3</v>
      </c>
      <c r="K1729" s="3">
        <v>3</v>
      </c>
      <c r="L1729" s="3">
        <v>486</v>
      </c>
      <c r="M1729" s="3">
        <v>55.5</v>
      </c>
      <c r="N1729" s="3">
        <v>9.5</v>
      </c>
      <c r="O1729" s="3">
        <v>0</v>
      </c>
      <c r="P1729" s="3">
        <v>3</v>
      </c>
      <c r="Q1729" s="3" t="s">
        <v>2010</v>
      </c>
      <c r="R1729" s="3" t="s">
        <v>35</v>
      </c>
      <c r="S1729" s="3" t="s">
        <v>1062</v>
      </c>
      <c r="T1729" s="3" t="s">
        <v>3942</v>
      </c>
      <c r="U1729" s="3" t="s">
        <v>3943</v>
      </c>
      <c r="V1729" s="3" t="s">
        <v>3940</v>
      </c>
      <c r="W1729" s="3" t="s">
        <v>3944</v>
      </c>
      <c r="X1729" s="3" t="s">
        <v>3945</v>
      </c>
      <c r="Y1729" s="3" t="s">
        <v>41</v>
      </c>
      <c r="Z1729" s="3" t="s">
        <v>41</v>
      </c>
      <c r="AA1729" s="3">
        <v>0</v>
      </c>
      <c r="AB1729" s="3" t="s">
        <v>30</v>
      </c>
      <c r="AC1729" s="3">
        <v>1</v>
      </c>
      <c r="AD1729" s="3" t="s">
        <v>41</v>
      </c>
    </row>
    <row r="1730" spans="1:30" hidden="1" outlineLevel="1" collapsed="1" x14ac:dyDescent="0.2">
      <c r="A1730" t="s">
        <v>41</v>
      </c>
      <c r="B1730" s="2" t="s">
        <v>43</v>
      </c>
      <c r="C1730" s="2" t="s">
        <v>44</v>
      </c>
      <c r="D1730" s="2" t="s">
        <v>29</v>
      </c>
      <c r="E1730" s="2" t="s">
        <v>45</v>
      </c>
      <c r="F1730" s="2" t="s">
        <v>46</v>
      </c>
      <c r="G1730" s="2" t="s">
        <v>28</v>
      </c>
      <c r="H1730" s="2" t="s">
        <v>47</v>
      </c>
      <c r="I1730" s="2" t="s">
        <v>8</v>
      </c>
      <c r="J1730" s="2" t="s">
        <v>9</v>
      </c>
      <c r="K1730" s="2" t="s">
        <v>48</v>
      </c>
      <c r="L1730" s="2" t="s">
        <v>49</v>
      </c>
      <c r="M1730" s="2" t="s">
        <v>50</v>
      </c>
      <c r="N1730" s="2" t="s">
        <v>51</v>
      </c>
      <c r="O1730" s="2" t="s">
        <v>52</v>
      </c>
      <c r="P1730" s="2" t="s">
        <v>27</v>
      </c>
      <c r="Q1730" s="2" t="s">
        <v>53</v>
      </c>
      <c r="R1730" s="2" t="s">
        <v>54</v>
      </c>
      <c r="S1730" s="2" t="s">
        <v>55</v>
      </c>
      <c r="T1730" s="2" t="s">
        <v>56</v>
      </c>
    </row>
    <row r="1731" spans="1:30" hidden="1" outlineLevel="1" collapsed="1" x14ac:dyDescent="0.2">
      <c r="A1731" t="s">
        <v>41</v>
      </c>
      <c r="B1731" s="4" t="s">
        <v>30</v>
      </c>
      <c r="C1731" s="4" t="s">
        <v>3946</v>
      </c>
      <c r="D1731" s="4" t="s">
        <v>41</v>
      </c>
      <c r="E1731" s="4">
        <v>2.42805E-2</v>
      </c>
      <c r="F1731" s="4">
        <v>9.4156000000000003E-4</v>
      </c>
      <c r="G1731" s="4">
        <v>1</v>
      </c>
      <c r="H1731" s="4">
        <v>1</v>
      </c>
      <c r="I1731" s="4">
        <v>1</v>
      </c>
      <c r="J1731" s="4">
        <v>1</v>
      </c>
      <c r="K1731" s="4" t="s">
        <v>3940</v>
      </c>
      <c r="L1731" s="4" t="s">
        <v>3947</v>
      </c>
      <c r="M1731" s="4" t="s">
        <v>41</v>
      </c>
      <c r="N1731" s="4">
        <v>0</v>
      </c>
      <c r="O1731" s="4">
        <v>1123.5265899999999</v>
      </c>
      <c r="P1731" s="4" t="s">
        <v>30</v>
      </c>
      <c r="Q1731" s="4" t="s">
        <v>30</v>
      </c>
      <c r="R1731" s="4">
        <v>7.6860000000000003E-4</v>
      </c>
      <c r="S1731" s="4">
        <v>1.5350000000000001E-2</v>
      </c>
      <c r="T1731" s="4">
        <v>1.22</v>
      </c>
    </row>
    <row r="1732" spans="1:30" hidden="1" outlineLevel="1" collapsed="1" x14ac:dyDescent="0.2">
      <c r="A1732" t="s">
        <v>41</v>
      </c>
      <c r="B1732" s="4" t="s">
        <v>30</v>
      </c>
      <c r="C1732" s="4" t="s">
        <v>3948</v>
      </c>
      <c r="D1732" s="4" t="s">
        <v>41</v>
      </c>
      <c r="E1732" s="4">
        <v>2.08969E-2</v>
      </c>
      <c r="F1732" s="4">
        <v>9.4156000000000003E-4</v>
      </c>
      <c r="G1732" s="4">
        <v>1</v>
      </c>
      <c r="H1732" s="4">
        <v>1</v>
      </c>
      <c r="I1732" s="4">
        <v>1</v>
      </c>
      <c r="J1732" s="4">
        <v>1</v>
      </c>
      <c r="K1732" s="4" t="s">
        <v>3940</v>
      </c>
      <c r="L1732" s="4" t="s">
        <v>3949</v>
      </c>
      <c r="M1732" s="4" t="s">
        <v>41</v>
      </c>
      <c r="N1732" s="4">
        <v>0</v>
      </c>
      <c r="O1732" s="4">
        <v>1172.6521299999999</v>
      </c>
      <c r="P1732" s="4" t="s">
        <v>30</v>
      </c>
      <c r="Q1732" s="4" t="s">
        <v>30</v>
      </c>
      <c r="R1732" s="4">
        <v>7.6860000000000003E-4</v>
      </c>
      <c r="S1732" s="4">
        <v>1.2999999999999999E-2</v>
      </c>
      <c r="T1732" s="4">
        <v>1.23</v>
      </c>
    </row>
    <row r="1733" spans="1:30" hidden="1" outlineLevel="1" collapsed="1" x14ac:dyDescent="0.2">
      <c r="A1733" t="s">
        <v>41</v>
      </c>
      <c r="B1733" s="4" t="s">
        <v>30</v>
      </c>
      <c r="C1733" s="4" t="s">
        <v>3950</v>
      </c>
      <c r="D1733" s="4" t="s">
        <v>41</v>
      </c>
      <c r="E1733" s="4">
        <v>2.61704E-2</v>
      </c>
      <c r="F1733" s="4">
        <v>1.57544E-3</v>
      </c>
      <c r="G1733" s="4">
        <v>1</v>
      </c>
      <c r="H1733" s="4">
        <v>1</v>
      </c>
      <c r="I1733" s="4">
        <v>1</v>
      </c>
      <c r="J1733" s="4">
        <v>1</v>
      </c>
      <c r="K1733" s="4" t="s">
        <v>3940</v>
      </c>
      <c r="L1733" s="4" t="s">
        <v>3951</v>
      </c>
      <c r="M1733" s="4" t="s">
        <v>41</v>
      </c>
      <c r="N1733" s="4">
        <v>0</v>
      </c>
      <c r="O1733" s="4">
        <v>1526.73732</v>
      </c>
      <c r="P1733" s="4" t="s">
        <v>30</v>
      </c>
      <c r="Q1733" s="4" t="s">
        <v>30</v>
      </c>
      <c r="R1733" s="4">
        <v>1.245E-3</v>
      </c>
      <c r="S1733" s="4">
        <v>1.669E-2</v>
      </c>
      <c r="T1733" s="4">
        <v>1.37</v>
      </c>
    </row>
    <row r="1734" spans="1:30" x14ac:dyDescent="0.2">
      <c r="A1734" s="3" t="s">
        <v>30</v>
      </c>
      <c r="B1734" s="3" t="s">
        <v>31</v>
      </c>
      <c r="C1734" s="3" t="s">
        <v>3952</v>
      </c>
      <c r="D1734" s="3" t="s">
        <v>3953</v>
      </c>
      <c r="E1734" s="3">
        <v>0</v>
      </c>
      <c r="F1734" s="3">
        <v>5.468</v>
      </c>
      <c r="G1734" s="3">
        <v>13</v>
      </c>
      <c r="H1734" s="3">
        <v>3</v>
      </c>
      <c r="I1734" s="3">
        <v>3</v>
      </c>
      <c r="J1734" s="3">
        <v>3</v>
      </c>
      <c r="K1734" s="3">
        <v>3</v>
      </c>
      <c r="L1734" s="3">
        <v>240</v>
      </c>
      <c r="M1734" s="3">
        <v>27</v>
      </c>
      <c r="N1734" s="3">
        <v>9.36</v>
      </c>
      <c r="O1734" s="3">
        <v>1.87</v>
      </c>
      <c r="P1734" s="3">
        <v>3</v>
      </c>
      <c r="Q1734" s="3" t="s">
        <v>1512</v>
      </c>
      <c r="R1734" s="3" t="s">
        <v>35</v>
      </c>
      <c r="S1734" s="3" t="s">
        <v>1062</v>
      </c>
      <c r="T1734" s="3" t="s">
        <v>3954</v>
      </c>
      <c r="U1734" s="3" t="s">
        <v>3955</v>
      </c>
      <c r="V1734" s="3" t="s">
        <v>3952</v>
      </c>
      <c r="W1734" s="3" t="s">
        <v>3956</v>
      </c>
      <c r="X1734" s="3" t="s">
        <v>3957</v>
      </c>
      <c r="Y1734" s="3" t="s">
        <v>3958</v>
      </c>
      <c r="Z1734" s="3" t="s">
        <v>1745</v>
      </c>
      <c r="AA1734" s="3">
        <v>10</v>
      </c>
      <c r="AB1734" s="3" t="s">
        <v>30</v>
      </c>
      <c r="AC1734" s="3">
        <v>1</v>
      </c>
      <c r="AD1734" s="3" t="s">
        <v>41</v>
      </c>
    </row>
    <row r="1735" spans="1:30" hidden="1" outlineLevel="1" collapsed="1" x14ac:dyDescent="0.2">
      <c r="A1735" t="s">
        <v>41</v>
      </c>
      <c r="B1735" s="2" t="s">
        <v>43</v>
      </c>
      <c r="C1735" s="2" t="s">
        <v>44</v>
      </c>
      <c r="D1735" s="2" t="s">
        <v>29</v>
      </c>
      <c r="E1735" s="2" t="s">
        <v>45</v>
      </c>
      <c r="F1735" s="2" t="s">
        <v>46</v>
      </c>
      <c r="G1735" s="2" t="s">
        <v>28</v>
      </c>
      <c r="H1735" s="2" t="s">
        <v>47</v>
      </c>
      <c r="I1735" s="2" t="s">
        <v>8</v>
      </c>
      <c r="J1735" s="2" t="s">
        <v>9</v>
      </c>
      <c r="K1735" s="2" t="s">
        <v>48</v>
      </c>
      <c r="L1735" s="2" t="s">
        <v>49</v>
      </c>
      <c r="M1735" s="2" t="s">
        <v>50</v>
      </c>
      <c r="N1735" s="2" t="s">
        <v>51</v>
      </c>
      <c r="O1735" s="2" t="s">
        <v>52</v>
      </c>
      <c r="P1735" s="2" t="s">
        <v>27</v>
      </c>
      <c r="Q1735" s="2" t="s">
        <v>53</v>
      </c>
      <c r="R1735" s="2" t="s">
        <v>54</v>
      </c>
      <c r="S1735" s="2" t="s">
        <v>55</v>
      </c>
      <c r="T1735" s="2" t="s">
        <v>56</v>
      </c>
    </row>
    <row r="1736" spans="1:30" hidden="1" outlineLevel="1" collapsed="1" x14ac:dyDescent="0.2">
      <c r="A1736" t="s">
        <v>41</v>
      </c>
      <c r="B1736" s="4" t="s">
        <v>30</v>
      </c>
      <c r="C1736" s="4" t="s">
        <v>3959</v>
      </c>
      <c r="D1736" s="4" t="s">
        <v>41</v>
      </c>
      <c r="E1736" s="4">
        <v>1.92529E-2</v>
      </c>
      <c r="F1736" s="4">
        <v>9.4156000000000003E-4</v>
      </c>
      <c r="G1736" s="4">
        <v>1</v>
      </c>
      <c r="H1736" s="4">
        <v>1</v>
      </c>
      <c r="I1736" s="4">
        <v>1</v>
      </c>
      <c r="J1736" s="4">
        <v>1</v>
      </c>
      <c r="K1736" s="4" t="s">
        <v>3952</v>
      </c>
      <c r="L1736" s="4" t="s">
        <v>3960</v>
      </c>
      <c r="M1736" s="4" t="s">
        <v>41</v>
      </c>
      <c r="N1736" s="4">
        <v>1</v>
      </c>
      <c r="O1736" s="4">
        <v>1403.72775</v>
      </c>
      <c r="P1736" s="4" t="s">
        <v>30</v>
      </c>
      <c r="Q1736" s="4" t="s">
        <v>30</v>
      </c>
      <c r="R1736" s="4">
        <v>7.6860000000000003E-4</v>
      </c>
      <c r="S1736" s="4">
        <v>1.1950000000000001E-2</v>
      </c>
      <c r="T1736" s="4">
        <v>1.56</v>
      </c>
    </row>
    <row r="1737" spans="1:30" hidden="1" outlineLevel="1" collapsed="1" x14ac:dyDescent="0.2">
      <c r="A1737" t="s">
        <v>41</v>
      </c>
      <c r="B1737" s="4" t="s">
        <v>30</v>
      </c>
      <c r="C1737" s="4" t="s">
        <v>3961</v>
      </c>
      <c r="D1737" s="4" t="s">
        <v>41</v>
      </c>
      <c r="E1737" s="4">
        <v>2.5466900000000001E-2</v>
      </c>
      <c r="F1737" s="4">
        <v>9.4156000000000003E-4</v>
      </c>
      <c r="G1737" s="4">
        <v>1</v>
      </c>
      <c r="H1737" s="4">
        <v>1</v>
      </c>
      <c r="I1737" s="4">
        <v>1</v>
      </c>
      <c r="J1737" s="4">
        <v>1</v>
      </c>
      <c r="K1737" s="4" t="s">
        <v>3952</v>
      </c>
      <c r="L1737" s="4" t="s">
        <v>3962</v>
      </c>
      <c r="M1737" s="4" t="s">
        <v>41</v>
      </c>
      <c r="N1737" s="4">
        <v>0</v>
      </c>
      <c r="O1737" s="4">
        <v>1073.5122799999999</v>
      </c>
      <c r="P1737" s="4" t="s">
        <v>30</v>
      </c>
      <c r="Q1737" s="4" t="s">
        <v>30</v>
      </c>
      <c r="R1737" s="4">
        <v>7.6860000000000003E-4</v>
      </c>
      <c r="S1737" s="4">
        <v>1.609E-2</v>
      </c>
      <c r="T1737" s="4">
        <v>1.87</v>
      </c>
    </row>
    <row r="1738" spans="1:30" hidden="1" outlineLevel="1" collapsed="1" x14ac:dyDescent="0.2">
      <c r="A1738" t="s">
        <v>41</v>
      </c>
      <c r="B1738" s="4" t="s">
        <v>30</v>
      </c>
      <c r="C1738" s="4" t="s">
        <v>3963</v>
      </c>
      <c r="D1738" s="4" t="s">
        <v>41</v>
      </c>
      <c r="E1738" s="4">
        <v>2.78243E-2</v>
      </c>
      <c r="F1738" s="4">
        <v>1.57544E-3</v>
      </c>
      <c r="G1738" s="4">
        <v>1</v>
      </c>
      <c r="H1738" s="4">
        <v>1</v>
      </c>
      <c r="I1738" s="4">
        <v>1</v>
      </c>
      <c r="J1738" s="4">
        <v>1</v>
      </c>
      <c r="K1738" s="4" t="s">
        <v>3952</v>
      </c>
      <c r="L1738" s="4" t="s">
        <v>3964</v>
      </c>
      <c r="M1738" s="4" t="s">
        <v>41</v>
      </c>
      <c r="N1738" s="4">
        <v>0</v>
      </c>
      <c r="O1738" s="4">
        <v>1008.57242</v>
      </c>
      <c r="P1738" s="4" t="s">
        <v>30</v>
      </c>
      <c r="Q1738" s="4" t="s">
        <v>30</v>
      </c>
      <c r="R1738" s="4">
        <v>1.245E-3</v>
      </c>
      <c r="S1738" s="4">
        <v>1.772E-2</v>
      </c>
      <c r="T1738" s="4">
        <v>1.42</v>
      </c>
    </row>
    <row r="1739" spans="1:30" x14ac:dyDescent="0.2">
      <c r="A1739" s="3" t="s">
        <v>30</v>
      </c>
      <c r="B1739" s="3" t="s">
        <v>31</v>
      </c>
      <c r="C1739" s="3" t="s">
        <v>3965</v>
      </c>
      <c r="D1739" s="3" t="s">
        <v>3966</v>
      </c>
      <c r="E1739" s="3">
        <v>0</v>
      </c>
      <c r="F1739" s="3">
        <v>5.3559999999999999</v>
      </c>
      <c r="G1739" s="3">
        <v>2</v>
      </c>
      <c r="H1739" s="3">
        <v>3</v>
      </c>
      <c r="I1739" s="3">
        <v>3</v>
      </c>
      <c r="J1739" s="3">
        <v>3</v>
      </c>
      <c r="K1739" s="3">
        <v>3</v>
      </c>
      <c r="L1739" s="3">
        <v>1859</v>
      </c>
      <c r="M1739" s="3">
        <v>211</v>
      </c>
      <c r="N1739" s="3">
        <v>7.24</v>
      </c>
      <c r="O1739" s="3">
        <v>0</v>
      </c>
      <c r="P1739" s="3">
        <v>3</v>
      </c>
      <c r="Q1739" s="3" t="s">
        <v>3967</v>
      </c>
      <c r="R1739" s="3" t="s">
        <v>35</v>
      </c>
      <c r="S1739" s="3" t="s">
        <v>1062</v>
      </c>
      <c r="T1739" s="3" t="s">
        <v>3968</v>
      </c>
      <c r="U1739" s="3" t="s">
        <v>3969</v>
      </c>
      <c r="V1739" s="3" t="s">
        <v>3970</v>
      </c>
      <c r="W1739" s="3" t="s">
        <v>3971</v>
      </c>
      <c r="X1739" s="3" t="s">
        <v>3972</v>
      </c>
      <c r="Y1739" s="3" t="s">
        <v>3973</v>
      </c>
      <c r="Z1739" s="3" t="s">
        <v>41</v>
      </c>
      <c r="AA1739" s="3">
        <v>2</v>
      </c>
      <c r="AB1739" s="3" t="s">
        <v>30</v>
      </c>
      <c r="AC1739" s="3">
        <v>1</v>
      </c>
      <c r="AD1739" s="3" t="s">
        <v>41</v>
      </c>
    </row>
    <row r="1740" spans="1:30" hidden="1" outlineLevel="1" collapsed="1" x14ac:dyDescent="0.2">
      <c r="A1740" t="s">
        <v>41</v>
      </c>
      <c r="B1740" s="2" t="s">
        <v>43</v>
      </c>
      <c r="C1740" s="2" t="s">
        <v>44</v>
      </c>
      <c r="D1740" s="2" t="s">
        <v>29</v>
      </c>
      <c r="E1740" s="2" t="s">
        <v>45</v>
      </c>
      <c r="F1740" s="2" t="s">
        <v>46</v>
      </c>
      <c r="G1740" s="2" t="s">
        <v>28</v>
      </c>
      <c r="H1740" s="2" t="s">
        <v>47</v>
      </c>
      <c r="I1740" s="2" t="s">
        <v>8</v>
      </c>
      <c r="J1740" s="2" t="s">
        <v>9</v>
      </c>
      <c r="K1740" s="2" t="s">
        <v>48</v>
      </c>
      <c r="L1740" s="2" t="s">
        <v>49</v>
      </c>
      <c r="M1740" s="2" t="s">
        <v>50</v>
      </c>
      <c r="N1740" s="2" t="s">
        <v>51</v>
      </c>
      <c r="O1740" s="2" t="s">
        <v>52</v>
      </c>
      <c r="P1740" s="2" t="s">
        <v>27</v>
      </c>
      <c r="Q1740" s="2" t="s">
        <v>53</v>
      </c>
      <c r="R1740" s="2" t="s">
        <v>54</v>
      </c>
      <c r="S1740" s="2" t="s">
        <v>55</v>
      </c>
      <c r="T1740" s="2" t="s">
        <v>56</v>
      </c>
    </row>
    <row r="1741" spans="1:30" hidden="1" outlineLevel="1" collapsed="1" x14ac:dyDescent="0.2">
      <c r="A1741" t="s">
        <v>41</v>
      </c>
      <c r="B1741" s="4" t="s">
        <v>30</v>
      </c>
      <c r="C1741" s="4" t="s">
        <v>3974</v>
      </c>
      <c r="D1741" s="4" t="s">
        <v>41</v>
      </c>
      <c r="E1741" s="4">
        <v>2.9783199999999999E-2</v>
      </c>
      <c r="F1741" s="4">
        <v>1.57544E-3</v>
      </c>
      <c r="G1741" s="4">
        <v>1</v>
      </c>
      <c r="H1741" s="4">
        <v>16</v>
      </c>
      <c r="I1741" s="4">
        <v>1</v>
      </c>
      <c r="J1741" s="4">
        <v>1</v>
      </c>
      <c r="K1741" s="4" t="s">
        <v>3965</v>
      </c>
      <c r="L1741" s="4" t="s">
        <v>3975</v>
      </c>
      <c r="M1741" s="4" t="s">
        <v>41</v>
      </c>
      <c r="N1741" s="4">
        <v>2</v>
      </c>
      <c r="O1741" s="4">
        <v>1233.6619800000001</v>
      </c>
      <c r="P1741" s="4" t="s">
        <v>30</v>
      </c>
      <c r="Q1741" s="4" t="s">
        <v>30</v>
      </c>
      <c r="R1741" s="4">
        <v>1.245E-3</v>
      </c>
      <c r="S1741" s="4">
        <v>1.9179999999999999E-2</v>
      </c>
      <c r="T1741" s="4">
        <v>1.66</v>
      </c>
    </row>
    <row r="1742" spans="1:30" hidden="1" outlineLevel="1" collapsed="1" x14ac:dyDescent="0.2">
      <c r="A1742" t="s">
        <v>41</v>
      </c>
      <c r="B1742" s="4" t="s">
        <v>30</v>
      </c>
      <c r="C1742" s="4" t="s">
        <v>3976</v>
      </c>
      <c r="D1742" s="4" t="s">
        <v>41</v>
      </c>
      <c r="E1742" s="4">
        <v>2.2069499999999999E-2</v>
      </c>
      <c r="F1742" s="4">
        <v>9.4156000000000003E-4</v>
      </c>
      <c r="G1742" s="4">
        <v>1</v>
      </c>
      <c r="H1742" s="4">
        <v>7</v>
      </c>
      <c r="I1742" s="4">
        <v>1</v>
      </c>
      <c r="J1742" s="4">
        <v>1</v>
      </c>
      <c r="K1742" s="4" t="s">
        <v>3965</v>
      </c>
      <c r="L1742" s="4" t="s">
        <v>3977</v>
      </c>
      <c r="M1742" s="4" t="s">
        <v>41</v>
      </c>
      <c r="N1742" s="4">
        <v>1</v>
      </c>
      <c r="O1742" s="4">
        <v>1238.61239</v>
      </c>
      <c r="P1742" s="4" t="s">
        <v>30</v>
      </c>
      <c r="Q1742" s="4" t="s">
        <v>30</v>
      </c>
      <c r="R1742" s="4">
        <v>7.6860000000000003E-4</v>
      </c>
      <c r="S1742" s="4">
        <v>1.38E-2</v>
      </c>
      <c r="T1742" s="4">
        <v>1.67</v>
      </c>
    </row>
    <row r="1743" spans="1:30" hidden="1" outlineLevel="1" collapsed="1" x14ac:dyDescent="0.2">
      <c r="A1743" t="s">
        <v>41</v>
      </c>
      <c r="B1743" s="4" t="s">
        <v>30</v>
      </c>
      <c r="C1743" s="4" t="s">
        <v>3978</v>
      </c>
      <c r="D1743" s="4" t="s">
        <v>41</v>
      </c>
      <c r="E1743" s="4">
        <v>2.61704E-2</v>
      </c>
      <c r="F1743" s="4">
        <v>1.57544E-3</v>
      </c>
      <c r="G1743" s="4">
        <v>1</v>
      </c>
      <c r="H1743" s="4">
        <v>15</v>
      </c>
      <c r="I1743" s="4">
        <v>1</v>
      </c>
      <c r="J1743" s="4">
        <v>1</v>
      </c>
      <c r="K1743" s="4" t="s">
        <v>3965</v>
      </c>
      <c r="L1743" s="4" t="s">
        <v>3979</v>
      </c>
      <c r="M1743" s="4" t="s">
        <v>41</v>
      </c>
      <c r="N1743" s="4">
        <v>0</v>
      </c>
      <c r="O1743" s="4">
        <v>1221.64336</v>
      </c>
      <c r="P1743" s="4" t="s">
        <v>30</v>
      </c>
      <c r="Q1743" s="4" t="s">
        <v>30</v>
      </c>
      <c r="R1743" s="4">
        <v>1.245E-3</v>
      </c>
      <c r="S1743" s="4">
        <v>1.6629999999999999E-2</v>
      </c>
      <c r="T1743" s="4">
        <v>1.59</v>
      </c>
    </row>
    <row r="1744" spans="1:30" x14ac:dyDescent="0.2">
      <c r="A1744" s="3" t="s">
        <v>30</v>
      </c>
      <c r="B1744" s="3" t="s">
        <v>31</v>
      </c>
      <c r="C1744" s="3" t="s">
        <v>3980</v>
      </c>
      <c r="D1744" s="3" t="s">
        <v>3981</v>
      </c>
      <c r="E1744" s="3">
        <v>0</v>
      </c>
      <c r="F1744" s="3">
        <v>5.3529999999999998</v>
      </c>
      <c r="G1744" s="3">
        <v>4</v>
      </c>
      <c r="H1744" s="3">
        <v>3</v>
      </c>
      <c r="I1744" s="3">
        <v>3</v>
      </c>
      <c r="J1744" s="3">
        <v>3</v>
      </c>
      <c r="K1744" s="3">
        <v>3</v>
      </c>
      <c r="L1744" s="3">
        <v>1108</v>
      </c>
      <c r="M1744" s="3">
        <v>123.9</v>
      </c>
      <c r="N1744" s="3">
        <v>7.69</v>
      </c>
      <c r="O1744" s="3">
        <v>2.23</v>
      </c>
      <c r="P1744" s="3">
        <v>3</v>
      </c>
      <c r="Q1744" s="3" t="s">
        <v>3982</v>
      </c>
      <c r="R1744" s="3" t="s">
        <v>41</v>
      </c>
      <c r="S1744" s="3" t="s">
        <v>374</v>
      </c>
      <c r="T1744" s="3" t="s">
        <v>2259</v>
      </c>
      <c r="U1744" s="3" t="s">
        <v>3983</v>
      </c>
      <c r="V1744" s="3" t="s">
        <v>3980</v>
      </c>
      <c r="W1744" s="3" t="s">
        <v>3984</v>
      </c>
      <c r="X1744" s="3" t="s">
        <v>3985</v>
      </c>
      <c r="Y1744" s="3" t="s">
        <v>41</v>
      </c>
      <c r="Z1744" s="3" t="s">
        <v>41</v>
      </c>
      <c r="AA1744" s="3">
        <v>0</v>
      </c>
      <c r="AB1744" s="3" t="s">
        <v>30</v>
      </c>
      <c r="AC1744" s="3">
        <v>1</v>
      </c>
      <c r="AD1744" s="3" t="s">
        <v>41</v>
      </c>
    </row>
    <row r="1745" spans="1:30" hidden="1" outlineLevel="1" collapsed="1" x14ac:dyDescent="0.2">
      <c r="A1745" t="s">
        <v>41</v>
      </c>
      <c r="B1745" s="2" t="s">
        <v>43</v>
      </c>
      <c r="C1745" s="2" t="s">
        <v>44</v>
      </c>
      <c r="D1745" s="2" t="s">
        <v>29</v>
      </c>
      <c r="E1745" s="2" t="s">
        <v>45</v>
      </c>
      <c r="F1745" s="2" t="s">
        <v>46</v>
      </c>
      <c r="G1745" s="2" t="s">
        <v>28</v>
      </c>
      <c r="H1745" s="2" t="s">
        <v>47</v>
      </c>
      <c r="I1745" s="2" t="s">
        <v>8</v>
      </c>
      <c r="J1745" s="2" t="s">
        <v>9</v>
      </c>
      <c r="K1745" s="2" t="s">
        <v>48</v>
      </c>
      <c r="L1745" s="2" t="s">
        <v>49</v>
      </c>
      <c r="M1745" s="2" t="s">
        <v>50</v>
      </c>
      <c r="N1745" s="2" t="s">
        <v>51</v>
      </c>
      <c r="O1745" s="2" t="s">
        <v>52</v>
      </c>
      <c r="P1745" s="2" t="s">
        <v>27</v>
      </c>
      <c r="Q1745" s="2" t="s">
        <v>53</v>
      </c>
      <c r="R1745" s="2" t="s">
        <v>54</v>
      </c>
      <c r="S1745" s="2" t="s">
        <v>55</v>
      </c>
      <c r="T1745" s="2" t="s">
        <v>56</v>
      </c>
    </row>
    <row r="1746" spans="1:30" hidden="1" outlineLevel="1" collapsed="1" x14ac:dyDescent="0.2">
      <c r="A1746" t="s">
        <v>41</v>
      </c>
      <c r="B1746" s="4" t="s">
        <v>30</v>
      </c>
      <c r="C1746" s="4" t="s">
        <v>3986</v>
      </c>
      <c r="D1746" s="4" t="s">
        <v>41</v>
      </c>
      <c r="E1746" s="4">
        <v>3.0190999999999999E-2</v>
      </c>
      <c r="F1746" s="4">
        <v>1.57544E-3</v>
      </c>
      <c r="G1746" s="4">
        <v>1</v>
      </c>
      <c r="H1746" s="4">
        <v>1</v>
      </c>
      <c r="I1746" s="4">
        <v>1</v>
      </c>
      <c r="J1746" s="4">
        <v>1</v>
      </c>
      <c r="K1746" s="4" t="s">
        <v>3980</v>
      </c>
      <c r="L1746" s="4" t="s">
        <v>3987</v>
      </c>
      <c r="M1746" s="4" t="s">
        <v>41</v>
      </c>
      <c r="N1746" s="4">
        <v>0</v>
      </c>
      <c r="O1746" s="4">
        <v>1056.57963</v>
      </c>
      <c r="P1746" s="4" t="s">
        <v>30</v>
      </c>
      <c r="Q1746" s="4" t="s">
        <v>30</v>
      </c>
      <c r="R1746" s="4">
        <v>1.245E-3</v>
      </c>
      <c r="S1746" s="4">
        <v>1.9480000000000001E-2</v>
      </c>
      <c r="T1746" s="4">
        <v>1.26</v>
      </c>
    </row>
    <row r="1747" spans="1:30" hidden="1" outlineLevel="1" collapsed="1" x14ac:dyDescent="0.2">
      <c r="A1747" t="s">
        <v>41</v>
      </c>
      <c r="B1747" s="4" t="s">
        <v>30</v>
      </c>
      <c r="C1747" s="4" t="s">
        <v>3988</v>
      </c>
      <c r="D1747" s="4" t="s">
        <v>41</v>
      </c>
      <c r="E1747" s="4">
        <v>8.6706000000000005E-2</v>
      </c>
      <c r="F1747" s="4">
        <v>6.4912700000000004E-3</v>
      </c>
      <c r="G1747" s="4">
        <v>1</v>
      </c>
      <c r="H1747" s="4">
        <v>1</v>
      </c>
      <c r="I1747" s="4">
        <v>1</v>
      </c>
      <c r="J1747" s="4">
        <v>1</v>
      </c>
      <c r="K1747" s="4" t="s">
        <v>3980</v>
      </c>
      <c r="L1747" s="4" t="s">
        <v>3989</v>
      </c>
      <c r="M1747" s="4" t="s">
        <v>41</v>
      </c>
      <c r="N1747" s="4">
        <v>0</v>
      </c>
      <c r="O1747" s="4">
        <v>1240.6102800000001</v>
      </c>
      <c r="P1747" s="4" t="s">
        <v>30</v>
      </c>
      <c r="Q1747" s="4" t="s">
        <v>30</v>
      </c>
      <c r="R1747" s="4">
        <v>4.9259999999999998E-3</v>
      </c>
      <c r="S1747" s="4">
        <v>6.1370000000000001E-2</v>
      </c>
      <c r="T1747" s="4">
        <v>1.86</v>
      </c>
    </row>
    <row r="1748" spans="1:30" hidden="1" outlineLevel="1" collapsed="1" x14ac:dyDescent="0.2">
      <c r="A1748" t="s">
        <v>41</v>
      </c>
      <c r="B1748" s="4" t="s">
        <v>30</v>
      </c>
      <c r="C1748" s="4" t="s">
        <v>3990</v>
      </c>
      <c r="D1748" s="4" t="s">
        <v>41</v>
      </c>
      <c r="E1748" s="4">
        <v>6.5694600000000001E-3</v>
      </c>
      <c r="F1748" s="4">
        <v>9.4156000000000003E-4</v>
      </c>
      <c r="G1748" s="4">
        <v>1</v>
      </c>
      <c r="H1748" s="4">
        <v>1</v>
      </c>
      <c r="I1748" s="4">
        <v>1</v>
      </c>
      <c r="J1748" s="4">
        <v>1</v>
      </c>
      <c r="K1748" s="4" t="s">
        <v>3980</v>
      </c>
      <c r="L1748" s="4" t="s">
        <v>3991</v>
      </c>
      <c r="M1748" s="4" t="s">
        <v>41</v>
      </c>
      <c r="N1748" s="4">
        <v>1</v>
      </c>
      <c r="O1748" s="4">
        <v>2357.1228700000001</v>
      </c>
      <c r="P1748" s="4" t="s">
        <v>30</v>
      </c>
      <c r="Q1748" s="4" t="s">
        <v>30</v>
      </c>
      <c r="R1748" s="4">
        <v>7.6860000000000003E-4</v>
      </c>
      <c r="S1748" s="4">
        <v>3.7139999999999999E-3</v>
      </c>
      <c r="T1748" s="4">
        <v>2.23</v>
      </c>
    </row>
    <row r="1749" spans="1:30" x14ac:dyDescent="0.2">
      <c r="A1749" s="3" t="s">
        <v>30</v>
      </c>
      <c r="B1749" s="3" t="s">
        <v>31</v>
      </c>
      <c r="C1749" s="3" t="s">
        <v>3992</v>
      </c>
      <c r="D1749" s="3" t="s">
        <v>3993</v>
      </c>
      <c r="E1749" s="3">
        <v>0</v>
      </c>
      <c r="F1749" s="3">
        <v>5.3040000000000003</v>
      </c>
      <c r="G1749" s="3">
        <v>5</v>
      </c>
      <c r="H1749" s="3">
        <v>3</v>
      </c>
      <c r="I1749" s="3">
        <v>3</v>
      </c>
      <c r="J1749" s="3">
        <v>3</v>
      </c>
      <c r="K1749" s="3">
        <v>3</v>
      </c>
      <c r="L1749" s="3">
        <v>656</v>
      </c>
      <c r="M1749" s="3">
        <v>74.7</v>
      </c>
      <c r="N1749" s="3">
        <v>8.66</v>
      </c>
      <c r="O1749" s="3">
        <v>4.9000000000000004</v>
      </c>
      <c r="P1749" s="3">
        <v>3</v>
      </c>
      <c r="Q1749" s="3" t="s">
        <v>2937</v>
      </c>
      <c r="R1749" s="3" t="s">
        <v>2011</v>
      </c>
      <c r="S1749" s="3" t="s">
        <v>36</v>
      </c>
      <c r="T1749" s="3" t="s">
        <v>2279</v>
      </c>
      <c r="U1749" s="3" t="s">
        <v>3994</v>
      </c>
      <c r="V1749" s="3" t="s">
        <v>3992</v>
      </c>
      <c r="W1749" s="3" t="s">
        <v>3995</v>
      </c>
      <c r="X1749" s="3" t="s">
        <v>3996</v>
      </c>
      <c r="Y1749" s="3" t="s">
        <v>41</v>
      </c>
      <c r="Z1749" s="3" t="s">
        <v>41</v>
      </c>
      <c r="AA1749" s="3">
        <v>0</v>
      </c>
      <c r="AB1749" s="3" t="s">
        <v>30</v>
      </c>
      <c r="AC1749" s="3">
        <v>1</v>
      </c>
      <c r="AD1749" s="3" t="s">
        <v>41</v>
      </c>
    </row>
    <row r="1750" spans="1:30" hidden="1" outlineLevel="1" collapsed="1" x14ac:dyDescent="0.2">
      <c r="A1750" t="s">
        <v>41</v>
      </c>
      <c r="B1750" s="2" t="s">
        <v>43</v>
      </c>
      <c r="C1750" s="2" t="s">
        <v>44</v>
      </c>
      <c r="D1750" s="2" t="s">
        <v>29</v>
      </c>
      <c r="E1750" s="2" t="s">
        <v>45</v>
      </c>
      <c r="F1750" s="2" t="s">
        <v>46</v>
      </c>
      <c r="G1750" s="2" t="s">
        <v>28</v>
      </c>
      <c r="H1750" s="2" t="s">
        <v>47</v>
      </c>
      <c r="I1750" s="2" t="s">
        <v>8</v>
      </c>
      <c r="J1750" s="2" t="s">
        <v>9</v>
      </c>
      <c r="K1750" s="2" t="s">
        <v>48</v>
      </c>
      <c r="L1750" s="2" t="s">
        <v>49</v>
      </c>
      <c r="M1750" s="2" t="s">
        <v>50</v>
      </c>
      <c r="N1750" s="2" t="s">
        <v>51</v>
      </c>
      <c r="O1750" s="2" t="s">
        <v>52</v>
      </c>
      <c r="P1750" s="2" t="s">
        <v>27</v>
      </c>
      <c r="Q1750" s="2" t="s">
        <v>53</v>
      </c>
      <c r="R1750" s="2" t="s">
        <v>54</v>
      </c>
      <c r="S1750" s="2" t="s">
        <v>55</v>
      </c>
      <c r="T1750" s="2" t="s">
        <v>56</v>
      </c>
    </row>
    <row r="1751" spans="1:30" hidden="1" outlineLevel="1" collapsed="1" x14ac:dyDescent="0.2">
      <c r="A1751" t="s">
        <v>41</v>
      </c>
      <c r="B1751" s="4" t="s">
        <v>30</v>
      </c>
      <c r="C1751" s="4" t="s">
        <v>3997</v>
      </c>
      <c r="D1751" s="4" t="s">
        <v>41</v>
      </c>
      <c r="E1751" s="4">
        <v>6.3448900000000003E-2</v>
      </c>
      <c r="F1751" s="4">
        <v>3.95853E-3</v>
      </c>
      <c r="G1751" s="4">
        <v>1</v>
      </c>
      <c r="H1751" s="4">
        <v>1</v>
      </c>
      <c r="I1751" s="4">
        <v>1</v>
      </c>
      <c r="J1751" s="4">
        <v>1</v>
      </c>
      <c r="K1751" s="4" t="s">
        <v>3992</v>
      </c>
      <c r="L1751" s="4" t="s">
        <v>3998</v>
      </c>
      <c r="M1751" s="4" t="s">
        <v>41</v>
      </c>
      <c r="N1751" s="4">
        <v>1</v>
      </c>
      <c r="O1751" s="4">
        <v>2019.9453699999999</v>
      </c>
      <c r="P1751" s="4" t="s">
        <v>30</v>
      </c>
      <c r="Q1751" s="4" t="s">
        <v>30</v>
      </c>
      <c r="R1751" s="4">
        <v>3.026E-3</v>
      </c>
      <c r="S1751" s="4">
        <v>4.3610000000000003E-2</v>
      </c>
      <c r="T1751" s="4">
        <v>1.83</v>
      </c>
    </row>
    <row r="1752" spans="1:30" hidden="1" outlineLevel="1" collapsed="1" x14ac:dyDescent="0.2">
      <c r="A1752" t="s">
        <v>41</v>
      </c>
      <c r="B1752" s="4" t="s">
        <v>30</v>
      </c>
      <c r="C1752" s="4" t="s">
        <v>3999</v>
      </c>
      <c r="D1752" s="4" t="s">
        <v>41</v>
      </c>
      <c r="E1752" s="4">
        <v>2.76355E-2</v>
      </c>
      <c r="F1752" s="4">
        <v>1.57544E-3</v>
      </c>
      <c r="G1752" s="4">
        <v>1</v>
      </c>
      <c r="H1752" s="4">
        <v>1</v>
      </c>
      <c r="I1752" s="4">
        <v>1</v>
      </c>
      <c r="J1752" s="4">
        <v>1</v>
      </c>
      <c r="K1752" s="4" t="s">
        <v>3992</v>
      </c>
      <c r="L1752" s="4" t="s">
        <v>4000</v>
      </c>
      <c r="M1752" s="4" t="s">
        <v>41</v>
      </c>
      <c r="N1752" s="4">
        <v>0</v>
      </c>
      <c r="O1752" s="4">
        <v>1732.80377</v>
      </c>
      <c r="P1752" s="4" t="s">
        <v>30</v>
      </c>
      <c r="Q1752" s="4" t="s">
        <v>30</v>
      </c>
      <c r="R1752" s="4">
        <v>1.245E-3</v>
      </c>
      <c r="S1752" s="4">
        <v>1.7670000000000002E-2</v>
      </c>
      <c r="T1752" s="4">
        <v>2.12</v>
      </c>
    </row>
    <row r="1753" spans="1:30" hidden="1" outlineLevel="1" collapsed="1" x14ac:dyDescent="0.2">
      <c r="A1753" t="s">
        <v>41</v>
      </c>
      <c r="B1753" s="4" t="s">
        <v>30</v>
      </c>
      <c r="C1753" s="4" t="s">
        <v>4001</v>
      </c>
      <c r="D1753" s="4" t="s">
        <v>41</v>
      </c>
      <c r="E1753" s="4">
        <v>1.0910899999999999E-2</v>
      </c>
      <c r="F1753" s="4">
        <v>9.4156000000000003E-4</v>
      </c>
      <c r="G1753" s="4">
        <v>1</v>
      </c>
      <c r="H1753" s="4">
        <v>1</v>
      </c>
      <c r="I1753" s="4">
        <v>1</v>
      </c>
      <c r="J1753" s="4">
        <v>1</v>
      </c>
      <c r="K1753" s="4" t="s">
        <v>3992</v>
      </c>
      <c r="L1753" s="4" t="s">
        <v>4002</v>
      </c>
      <c r="M1753" s="4" t="s">
        <v>41</v>
      </c>
      <c r="N1753" s="4">
        <v>0</v>
      </c>
      <c r="O1753" s="4">
        <v>2272.0436199999999</v>
      </c>
      <c r="P1753" s="4" t="s">
        <v>30</v>
      </c>
      <c r="Q1753" s="4" t="s">
        <v>30</v>
      </c>
      <c r="R1753" s="4">
        <v>7.6860000000000003E-4</v>
      </c>
      <c r="S1753" s="4">
        <v>6.4380000000000001E-3</v>
      </c>
      <c r="T1753" s="4">
        <v>2.77</v>
      </c>
    </row>
    <row r="1754" spans="1:30" x14ac:dyDescent="0.2">
      <c r="A1754" s="3" t="s">
        <v>30</v>
      </c>
      <c r="B1754" s="3" t="s">
        <v>31</v>
      </c>
      <c r="C1754" s="3" t="s">
        <v>4003</v>
      </c>
      <c r="D1754" s="3" t="s">
        <v>4004</v>
      </c>
      <c r="E1754" s="3">
        <v>0</v>
      </c>
      <c r="F1754" s="3">
        <v>5.242</v>
      </c>
      <c r="G1754" s="3">
        <v>16</v>
      </c>
      <c r="H1754" s="3">
        <v>2</v>
      </c>
      <c r="I1754" s="3">
        <v>2</v>
      </c>
      <c r="J1754" s="3">
        <v>2</v>
      </c>
      <c r="K1754" s="3">
        <v>2</v>
      </c>
      <c r="L1754" s="3">
        <v>225</v>
      </c>
      <c r="M1754" s="3">
        <v>25.2</v>
      </c>
      <c r="N1754" s="3">
        <v>10.08</v>
      </c>
      <c r="O1754" s="3">
        <v>0</v>
      </c>
      <c r="P1754" s="3">
        <v>2</v>
      </c>
      <c r="Q1754" s="3" t="s">
        <v>1422</v>
      </c>
      <c r="R1754" s="3" t="s">
        <v>35</v>
      </c>
      <c r="S1754" s="3" t="s">
        <v>1766</v>
      </c>
      <c r="T1754" s="3" t="s">
        <v>41</v>
      </c>
      <c r="U1754" s="3" t="s">
        <v>4005</v>
      </c>
      <c r="V1754" s="3" t="s">
        <v>4003</v>
      </c>
      <c r="W1754" s="3" t="s">
        <v>4006</v>
      </c>
      <c r="X1754" s="3" t="s">
        <v>4007</v>
      </c>
      <c r="Y1754" s="3" t="s">
        <v>41</v>
      </c>
      <c r="Z1754" s="3" t="s">
        <v>41</v>
      </c>
      <c r="AA1754" s="3">
        <v>0</v>
      </c>
      <c r="AB1754" s="3" t="s">
        <v>30</v>
      </c>
      <c r="AC1754" s="3">
        <v>1</v>
      </c>
      <c r="AD1754" s="3" t="s">
        <v>41</v>
      </c>
    </row>
    <row r="1755" spans="1:30" hidden="1" outlineLevel="1" collapsed="1" x14ac:dyDescent="0.2">
      <c r="A1755" t="s">
        <v>41</v>
      </c>
      <c r="B1755" s="2" t="s">
        <v>43</v>
      </c>
      <c r="C1755" s="2" t="s">
        <v>44</v>
      </c>
      <c r="D1755" s="2" t="s">
        <v>29</v>
      </c>
      <c r="E1755" s="2" t="s">
        <v>45</v>
      </c>
      <c r="F1755" s="2" t="s">
        <v>46</v>
      </c>
      <c r="G1755" s="2" t="s">
        <v>28</v>
      </c>
      <c r="H1755" s="2" t="s">
        <v>47</v>
      </c>
      <c r="I1755" s="2" t="s">
        <v>8</v>
      </c>
      <c r="J1755" s="2" t="s">
        <v>9</v>
      </c>
      <c r="K1755" s="2" t="s">
        <v>48</v>
      </c>
      <c r="L1755" s="2" t="s">
        <v>49</v>
      </c>
      <c r="M1755" s="2" t="s">
        <v>50</v>
      </c>
      <c r="N1755" s="2" t="s">
        <v>51</v>
      </c>
      <c r="O1755" s="2" t="s">
        <v>52</v>
      </c>
      <c r="P1755" s="2" t="s">
        <v>27</v>
      </c>
      <c r="Q1755" s="2" t="s">
        <v>53</v>
      </c>
      <c r="R1755" s="2" t="s">
        <v>54</v>
      </c>
      <c r="S1755" s="2" t="s">
        <v>55</v>
      </c>
      <c r="T1755" s="2" t="s">
        <v>56</v>
      </c>
    </row>
    <row r="1756" spans="1:30" hidden="1" outlineLevel="1" collapsed="1" x14ac:dyDescent="0.2">
      <c r="A1756" t="s">
        <v>41</v>
      </c>
      <c r="B1756" s="4" t="s">
        <v>30</v>
      </c>
      <c r="C1756" s="4" t="s">
        <v>4008</v>
      </c>
      <c r="D1756" s="4" t="s">
        <v>41</v>
      </c>
      <c r="E1756" s="4">
        <v>6.6602099999999997E-3</v>
      </c>
      <c r="F1756" s="4">
        <v>9.4156000000000003E-4</v>
      </c>
      <c r="G1756" s="4">
        <v>1</v>
      </c>
      <c r="H1756" s="4">
        <v>1</v>
      </c>
      <c r="I1756" s="4">
        <v>1</v>
      </c>
      <c r="J1756" s="4">
        <v>1</v>
      </c>
      <c r="K1756" s="4" t="s">
        <v>4003</v>
      </c>
      <c r="L1756" s="4" t="s">
        <v>4009</v>
      </c>
      <c r="M1756" s="4" t="s">
        <v>41</v>
      </c>
      <c r="N1756" s="4">
        <v>1</v>
      </c>
      <c r="O1756" s="4">
        <v>1496.7379800000001</v>
      </c>
      <c r="P1756" s="4" t="s">
        <v>30</v>
      </c>
      <c r="Q1756" s="4" t="s">
        <v>30</v>
      </c>
      <c r="R1756" s="4">
        <v>7.6860000000000003E-4</v>
      </c>
      <c r="S1756" s="4">
        <v>3.7699999999999999E-3</v>
      </c>
      <c r="T1756" s="4">
        <v>1.83</v>
      </c>
    </row>
    <row r="1757" spans="1:30" hidden="1" outlineLevel="1" collapsed="1" x14ac:dyDescent="0.2">
      <c r="A1757" t="s">
        <v>41</v>
      </c>
      <c r="B1757" s="4" t="s">
        <v>30</v>
      </c>
      <c r="C1757" s="4" t="s">
        <v>4010</v>
      </c>
      <c r="D1757" s="4" t="s">
        <v>41</v>
      </c>
      <c r="E1757" s="4">
        <v>2.9030499999999999E-3</v>
      </c>
      <c r="F1757" s="4">
        <v>9.4156000000000003E-4</v>
      </c>
      <c r="G1757" s="4">
        <v>1</v>
      </c>
      <c r="H1757" s="4">
        <v>1</v>
      </c>
      <c r="I1757" s="4">
        <v>1</v>
      </c>
      <c r="J1757" s="4">
        <v>1</v>
      </c>
      <c r="K1757" s="4" t="s">
        <v>4003</v>
      </c>
      <c r="L1757" s="4" t="s">
        <v>4011</v>
      </c>
      <c r="M1757" s="4" t="s">
        <v>41</v>
      </c>
      <c r="N1757" s="4">
        <v>0</v>
      </c>
      <c r="O1757" s="4">
        <v>2406.2007899999999</v>
      </c>
      <c r="P1757" s="4" t="s">
        <v>30</v>
      </c>
      <c r="Q1757" s="4" t="s">
        <v>30</v>
      </c>
      <c r="R1757" s="4">
        <v>7.6860000000000003E-4</v>
      </c>
      <c r="S1757" s="4">
        <v>1.521E-3</v>
      </c>
      <c r="T1757" s="4">
        <v>2.29</v>
      </c>
    </row>
    <row r="1758" spans="1:30" x14ac:dyDescent="0.2">
      <c r="A1758" s="3" t="s">
        <v>30</v>
      </c>
      <c r="B1758" s="3" t="s">
        <v>31</v>
      </c>
      <c r="C1758" s="3" t="s">
        <v>4012</v>
      </c>
      <c r="D1758" s="3" t="s">
        <v>4013</v>
      </c>
      <c r="E1758" s="3">
        <v>0</v>
      </c>
      <c r="F1758" s="3">
        <v>5.2290000000000001</v>
      </c>
      <c r="G1758" s="3">
        <v>10</v>
      </c>
      <c r="H1758" s="3">
        <v>3</v>
      </c>
      <c r="I1758" s="3">
        <v>3</v>
      </c>
      <c r="J1758" s="3">
        <v>3</v>
      </c>
      <c r="K1758" s="3">
        <v>3</v>
      </c>
      <c r="L1758" s="3">
        <v>437</v>
      </c>
      <c r="M1758" s="3">
        <v>46.9</v>
      </c>
      <c r="N1758" s="3">
        <v>6</v>
      </c>
      <c r="O1758" s="3">
        <v>2.11</v>
      </c>
      <c r="P1758" s="3">
        <v>3</v>
      </c>
      <c r="Q1758" s="3" t="s">
        <v>4014</v>
      </c>
      <c r="R1758" s="3" t="s">
        <v>4015</v>
      </c>
      <c r="S1758" s="3" t="s">
        <v>36</v>
      </c>
      <c r="T1758" s="3" t="s">
        <v>4016</v>
      </c>
      <c r="U1758" s="3" t="s">
        <v>4017</v>
      </c>
      <c r="V1758" s="3" t="s">
        <v>4012</v>
      </c>
      <c r="W1758" s="3" t="s">
        <v>4018</v>
      </c>
      <c r="X1758" s="3" t="s">
        <v>4019</v>
      </c>
      <c r="Y1758" s="3" t="s">
        <v>1545</v>
      </c>
      <c r="Z1758" s="3" t="s">
        <v>1546</v>
      </c>
      <c r="AA1758" s="3">
        <v>5</v>
      </c>
      <c r="AB1758" s="3" t="s">
        <v>30</v>
      </c>
      <c r="AC1758" s="3">
        <v>1</v>
      </c>
      <c r="AD1758" s="3" t="s">
        <v>41</v>
      </c>
    </row>
    <row r="1759" spans="1:30" hidden="1" outlineLevel="1" collapsed="1" x14ac:dyDescent="0.2">
      <c r="A1759" t="s">
        <v>41</v>
      </c>
      <c r="B1759" s="2" t="s">
        <v>43</v>
      </c>
      <c r="C1759" s="2" t="s">
        <v>44</v>
      </c>
      <c r="D1759" s="2" t="s">
        <v>29</v>
      </c>
      <c r="E1759" s="2" t="s">
        <v>45</v>
      </c>
      <c r="F1759" s="2" t="s">
        <v>46</v>
      </c>
      <c r="G1759" s="2" t="s">
        <v>28</v>
      </c>
      <c r="H1759" s="2" t="s">
        <v>47</v>
      </c>
      <c r="I1759" s="2" t="s">
        <v>8</v>
      </c>
      <c r="J1759" s="2" t="s">
        <v>9</v>
      </c>
      <c r="K1759" s="2" t="s">
        <v>48</v>
      </c>
      <c r="L1759" s="2" t="s">
        <v>49</v>
      </c>
      <c r="M1759" s="2" t="s">
        <v>50</v>
      </c>
      <c r="N1759" s="2" t="s">
        <v>51</v>
      </c>
      <c r="O1759" s="2" t="s">
        <v>52</v>
      </c>
      <c r="P1759" s="2" t="s">
        <v>27</v>
      </c>
      <c r="Q1759" s="2" t="s">
        <v>53</v>
      </c>
      <c r="R1759" s="2" t="s">
        <v>54</v>
      </c>
      <c r="S1759" s="2" t="s">
        <v>55</v>
      </c>
      <c r="T1759" s="2" t="s">
        <v>56</v>
      </c>
    </row>
    <row r="1760" spans="1:30" hidden="1" outlineLevel="1" collapsed="1" x14ac:dyDescent="0.2">
      <c r="A1760" t="s">
        <v>41</v>
      </c>
      <c r="B1760" s="4" t="s">
        <v>30</v>
      </c>
      <c r="C1760" s="4" t="s">
        <v>4020</v>
      </c>
      <c r="D1760" s="4" t="s">
        <v>41</v>
      </c>
      <c r="E1760" s="4">
        <v>1.4250799999999999E-2</v>
      </c>
      <c r="F1760" s="4">
        <v>9.4156000000000003E-4</v>
      </c>
      <c r="G1760" s="4">
        <v>1</v>
      </c>
      <c r="H1760" s="4">
        <v>2</v>
      </c>
      <c r="I1760" s="4">
        <v>1</v>
      </c>
      <c r="J1760" s="4">
        <v>1</v>
      </c>
      <c r="K1760" s="4" t="s">
        <v>4012</v>
      </c>
      <c r="L1760" s="4" t="s">
        <v>4021</v>
      </c>
      <c r="M1760" s="4" t="s">
        <v>41</v>
      </c>
      <c r="N1760" s="4">
        <v>0</v>
      </c>
      <c r="O1760" s="4">
        <v>756.47265000000004</v>
      </c>
      <c r="P1760" s="4" t="s">
        <v>30</v>
      </c>
      <c r="Q1760" s="4" t="s">
        <v>30</v>
      </c>
      <c r="R1760" s="4">
        <v>7.6860000000000003E-4</v>
      </c>
      <c r="S1760" s="4">
        <v>8.6009999999999993E-3</v>
      </c>
      <c r="T1760" s="4">
        <v>1.26</v>
      </c>
    </row>
    <row r="1761" spans="1:30" hidden="1" outlineLevel="1" collapsed="1" x14ac:dyDescent="0.2">
      <c r="A1761" t="s">
        <v>41</v>
      </c>
      <c r="B1761" s="4" t="s">
        <v>30</v>
      </c>
      <c r="C1761" s="4" t="s">
        <v>4022</v>
      </c>
      <c r="D1761" s="4" t="s">
        <v>4023</v>
      </c>
      <c r="E1761" s="4">
        <v>1.57909E-2</v>
      </c>
      <c r="F1761" s="4">
        <v>9.4156000000000003E-4</v>
      </c>
      <c r="G1761" s="4">
        <v>1</v>
      </c>
      <c r="H1761" s="4">
        <v>2</v>
      </c>
      <c r="I1761" s="4">
        <v>1</v>
      </c>
      <c r="J1761" s="4">
        <v>1</v>
      </c>
      <c r="K1761" s="4" t="s">
        <v>4012</v>
      </c>
      <c r="L1761" s="4" t="s">
        <v>4024</v>
      </c>
      <c r="M1761" s="4" t="s">
        <v>41</v>
      </c>
      <c r="N1761" s="4">
        <v>0</v>
      </c>
      <c r="O1761" s="4">
        <v>1856.9170899999999</v>
      </c>
      <c r="P1761" s="4" t="s">
        <v>30</v>
      </c>
      <c r="Q1761" s="4" t="s">
        <v>30</v>
      </c>
      <c r="R1761" s="4">
        <v>7.6860000000000003E-4</v>
      </c>
      <c r="S1761" s="4">
        <v>9.5949999999999994E-3</v>
      </c>
      <c r="T1761" s="4">
        <v>1.65</v>
      </c>
    </row>
    <row r="1762" spans="1:30" hidden="1" outlineLevel="1" collapsed="1" x14ac:dyDescent="0.2">
      <c r="A1762" t="s">
        <v>41</v>
      </c>
      <c r="B1762" s="4" t="s">
        <v>30</v>
      </c>
      <c r="C1762" s="4" t="s">
        <v>4025</v>
      </c>
      <c r="D1762" s="4" t="s">
        <v>41</v>
      </c>
      <c r="E1762" s="4">
        <v>9.9533999999999997E-2</v>
      </c>
      <c r="F1762" s="4">
        <v>8.4442000000000007E-3</v>
      </c>
      <c r="G1762" s="4">
        <v>1</v>
      </c>
      <c r="H1762" s="4">
        <v>1</v>
      </c>
      <c r="I1762" s="4">
        <v>1</v>
      </c>
      <c r="J1762" s="4">
        <v>1</v>
      </c>
      <c r="K1762" s="4" t="s">
        <v>4012</v>
      </c>
      <c r="L1762" s="4" t="s">
        <v>4026</v>
      </c>
      <c r="M1762" s="4" t="s">
        <v>41</v>
      </c>
      <c r="N1762" s="4">
        <v>0</v>
      </c>
      <c r="O1762" s="4">
        <v>1854.99197</v>
      </c>
      <c r="P1762" s="4" t="s">
        <v>30</v>
      </c>
      <c r="Q1762" s="4" t="s">
        <v>30</v>
      </c>
      <c r="R1762" s="4">
        <v>6.3559999999999997E-3</v>
      </c>
      <c r="S1762" s="4">
        <v>7.152E-2</v>
      </c>
      <c r="T1762" s="4">
        <v>2.11</v>
      </c>
    </row>
    <row r="1763" spans="1:30" x14ac:dyDescent="0.2">
      <c r="A1763" s="3" t="s">
        <v>30</v>
      </c>
      <c r="B1763" s="3" t="s">
        <v>31</v>
      </c>
      <c r="C1763" s="3" t="s">
        <v>4027</v>
      </c>
      <c r="D1763" s="3" t="s">
        <v>4028</v>
      </c>
      <c r="E1763" s="3">
        <v>0</v>
      </c>
      <c r="F1763" s="3">
        <v>5.2130000000000001</v>
      </c>
      <c r="G1763" s="3">
        <v>8</v>
      </c>
      <c r="H1763" s="3">
        <v>3</v>
      </c>
      <c r="I1763" s="3">
        <v>3</v>
      </c>
      <c r="J1763" s="3">
        <v>3</v>
      </c>
      <c r="K1763" s="3">
        <v>3</v>
      </c>
      <c r="L1763" s="3">
        <v>670</v>
      </c>
      <c r="M1763" s="3">
        <v>76.3</v>
      </c>
      <c r="N1763" s="3">
        <v>8.5399999999999991</v>
      </c>
      <c r="O1763" s="3">
        <v>3.37</v>
      </c>
      <c r="P1763" s="3">
        <v>3</v>
      </c>
      <c r="Q1763" s="3" t="s">
        <v>2555</v>
      </c>
      <c r="R1763" s="3" t="s">
        <v>1593</v>
      </c>
      <c r="S1763" s="3" t="s">
        <v>1062</v>
      </c>
      <c r="T1763" s="3" t="s">
        <v>4029</v>
      </c>
      <c r="U1763" s="3" t="s">
        <v>4030</v>
      </c>
      <c r="V1763" s="3" t="s">
        <v>4027</v>
      </c>
      <c r="W1763" s="3" t="s">
        <v>4031</v>
      </c>
      <c r="X1763" s="3" t="s">
        <v>4032</v>
      </c>
      <c r="Y1763" s="3" t="s">
        <v>41</v>
      </c>
      <c r="Z1763" s="3" t="s">
        <v>41</v>
      </c>
      <c r="AA1763" s="3">
        <v>0</v>
      </c>
      <c r="AB1763" s="3" t="s">
        <v>30</v>
      </c>
      <c r="AC1763" s="3">
        <v>1</v>
      </c>
      <c r="AD1763" s="3" t="s">
        <v>41</v>
      </c>
    </row>
    <row r="1764" spans="1:30" hidden="1" outlineLevel="1" collapsed="1" x14ac:dyDescent="0.2">
      <c r="A1764" t="s">
        <v>41</v>
      </c>
      <c r="B1764" s="2" t="s">
        <v>43</v>
      </c>
      <c r="C1764" s="2" t="s">
        <v>44</v>
      </c>
      <c r="D1764" s="2" t="s">
        <v>29</v>
      </c>
      <c r="E1764" s="2" t="s">
        <v>45</v>
      </c>
      <c r="F1764" s="2" t="s">
        <v>46</v>
      </c>
      <c r="G1764" s="2" t="s">
        <v>28</v>
      </c>
      <c r="H1764" s="2" t="s">
        <v>47</v>
      </c>
      <c r="I1764" s="2" t="s">
        <v>8</v>
      </c>
      <c r="J1764" s="2" t="s">
        <v>9</v>
      </c>
      <c r="K1764" s="2" t="s">
        <v>48</v>
      </c>
      <c r="L1764" s="2" t="s">
        <v>49</v>
      </c>
      <c r="M1764" s="2" t="s">
        <v>50</v>
      </c>
      <c r="N1764" s="2" t="s">
        <v>51</v>
      </c>
      <c r="O1764" s="2" t="s">
        <v>52</v>
      </c>
      <c r="P1764" s="2" t="s">
        <v>27</v>
      </c>
      <c r="Q1764" s="2" t="s">
        <v>53</v>
      </c>
      <c r="R1764" s="2" t="s">
        <v>54</v>
      </c>
      <c r="S1764" s="2" t="s">
        <v>55</v>
      </c>
      <c r="T1764" s="2" t="s">
        <v>56</v>
      </c>
    </row>
    <row r="1765" spans="1:30" hidden="1" outlineLevel="1" collapsed="1" x14ac:dyDescent="0.2">
      <c r="A1765" t="s">
        <v>41</v>
      </c>
      <c r="B1765" s="4" t="s">
        <v>30</v>
      </c>
      <c r="C1765" s="4" t="s">
        <v>4033</v>
      </c>
      <c r="D1765" s="4" t="s">
        <v>3125</v>
      </c>
      <c r="E1765" s="4">
        <v>3.60211E-2</v>
      </c>
      <c r="F1765" s="4">
        <v>1.57544E-3</v>
      </c>
      <c r="G1765" s="4">
        <v>1</v>
      </c>
      <c r="H1765" s="4">
        <v>1</v>
      </c>
      <c r="I1765" s="4">
        <v>1</v>
      </c>
      <c r="J1765" s="4">
        <v>1</v>
      </c>
      <c r="K1765" s="4" t="s">
        <v>4027</v>
      </c>
      <c r="L1765" s="4" t="s">
        <v>4034</v>
      </c>
      <c r="M1765" s="4" t="s">
        <v>41</v>
      </c>
      <c r="N1765" s="4">
        <v>0</v>
      </c>
      <c r="O1765" s="4">
        <v>1816.8316400000001</v>
      </c>
      <c r="P1765" s="4" t="s">
        <v>30</v>
      </c>
      <c r="Q1765" s="4" t="s">
        <v>30</v>
      </c>
      <c r="R1765" s="4">
        <v>1.245E-3</v>
      </c>
      <c r="S1765" s="4">
        <v>2.349E-2</v>
      </c>
      <c r="T1765" s="4">
        <v>1.25</v>
      </c>
    </row>
    <row r="1766" spans="1:30" hidden="1" outlineLevel="1" collapsed="1" x14ac:dyDescent="0.2">
      <c r="A1766" t="s">
        <v>41</v>
      </c>
      <c r="B1766" s="4" t="s">
        <v>30</v>
      </c>
      <c r="C1766" s="4" t="s">
        <v>4035</v>
      </c>
      <c r="D1766" s="4" t="s">
        <v>41</v>
      </c>
      <c r="E1766" s="4">
        <v>6.21865E-3</v>
      </c>
      <c r="F1766" s="4">
        <v>9.4156000000000003E-4</v>
      </c>
      <c r="G1766" s="4">
        <v>1</v>
      </c>
      <c r="H1766" s="4">
        <v>1</v>
      </c>
      <c r="I1766" s="4">
        <v>1</v>
      </c>
      <c r="J1766" s="4">
        <v>1</v>
      </c>
      <c r="K1766" s="4" t="s">
        <v>4027</v>
      </c>
      <c r="L1766" s="4" t="s">
        <v>4036</v>
      </c>
      <c r="M1766" s="4" t="s">
        <v>41</v>
      </c>
      <c r="N1766" s="4">
        <v>2</v>
      </c>
      <c r="O1766" s="4">
        <v>2492.1495399999999</v>
      </c>
      <c r="P1766" s="4" t="s">
        <v>30</v>
      </c>
      <c r="Q1766" s="4" t="s">
        <v>30</v>
      </c>
      <c r="R1766" s="4">
        <v>7.6860000000000003E-4</v>
      </c>
      <c r="S1766" s="4">
        <v>3.4970000000000001E-3</v>
      </c>
      <c r="T1766" s="4">
        <v>3.37</v>
      </c>
    </row>
    <row r="1767" spans="1:30" hidden="1" outlineLevel="1" collapsed="1" x14ac:dyDescent="0.2">
      <c r="A1767" t="s">
        <v>41</v>
      </c>
      <c r="B1767" s="4" t="s">
        <v>30</v>
      </c>
      <c r="C1767" s="4" t="s">
        <v>4037</v>
      </c>
      <c r="D1767" s="4" t="s">
        <v>41</v>
      </c>
      <c r="E1767" s="4">
        <v>0.10351399999999999</v>
      </c>
      <c r="F1767" s="4">
        <v>9.1506199999999999E-3</v>
      </c>
      <c r="G1767" s="4">
        <v>1</v>
      </c>
      <c r="H1767" s="4">
        <v>1</v>
      </c>
      <c r="I1767" s="4">
        <v>1</v>
      </c>
      <c r="J1767" s="4">
        <v>1</v>
      </c>
      <c r="K1767" s="4" t="s">
        <v>4027</v>
      </c>
      <c r="L1767" s="4" t="s">
        <v>4038</v>
      </c>
      <c r="M1767" s="4" t="s">
        <v>41</v>
      </c>
      <c r="N1767" s="4">
        <v>1</v>
      </c>
      <c r="O1767" s="4">
        <v>1851.95994</v>
      </c>
      <c r="P1767" s="4" t="s">
        <v>30</v>
      </c>
      <c r="Q1767" s="4" t="s">
        <v>30</v>
      </c>
      <c r="R1767" s="4">
        <v>6.7429999999999999E-3</v>
      </c>
      <c r="S1767" s="4">
        <v>7.4590000000000004E-2</v>
      </c>
      <c r="T1767" s="4">
        <v>1.18</v>
      </c>
    </row>
    <row r="1768" spans="1:30" x14ac:dyDescent="0.2">
      <c r="A1768" s="3" t="s">
        <v>30</v>
      </c>
      <c r="B1768" s="3" t="s">
        <v>31</v>
      </c>
      <c r="C1768" s="3" t="s">
        <v>4039</v>
      </c>
      <c r="D1768" s="3" t="s">
        <v>4040</v>
      </c>
      <c r="E1768" s="3">
        <v>0</v>
      </c>
      <c r="F1768" s="3">
        <v>5.1769999999999996</v>
      </c>
      <c r="G1768" s="3">
        <v>11</v>
      </c>
      <c r="H1768" s="3">
        <v>3</v>
      </c>
      <c r="I1768" s="3">
        <v>3</v>
      </c>
      <c r="J1768" s="3">
        <v>3</v>
      </c>
      <c r="K1768" s="3">
        <v>3</v>
      </c>
      <c r="L1768" s="3">
        <v>368</v>
      </c>
      <c r="M1768" s="3">
        <v>42.9</v>
      </c>
      <c r="N1768" s="3">
        <v>5.05</v>
      </c>
      <c r="O1768" s="3">
        <v>4.3099999999999996</v>
      </c>
      <c r="P1768" s="3">
        <v>3</v>
      </c>
      <c r="Q1768" s="3" t="s">
        <v>4041</v>
      </c>
      <c r="R1768" s="3" t="s">
        <v>35</v>
      </c>
      <c r="S1768" s="3" t="s">
        <v>41</v>
      </c>
      <c r="T1768" s="3" t="s">
        <v>4042</v>
      </c>
      <c r="U1768" s="3" t="s">
        <v>4043</v>
      </c>
      <c r="V1768" s="3" t="s">
        <v>4039</v>
      </c>
      <c r="W1768" s="3" t="s">
        <v>4044</v>
      </c>
      <c r="X1768" s="3" t="s">
        <v>4045</v>
      </c>
      <c r="Y1768" s="3" t="s">
        <v>41</v>
      </c>
      <c r="Z1768" s="3" t="s">
        <v>41</v>
      </c>
      <c r="AA1768" s="3">
        <v>0</v>
      </c>
      <c r="AB1768" s="3" t="s">
        <v>30</v>
      </c>
      <c r="AC1768" s="3">
        <v>1</v>
      </c>
      <c r="AD1768" s="3" t="s">
        <v>41</v>
      </c>
    </row>
    <row r="1769" spans="1:30" hidden="1" outlineLevel="1" collapsed="1" x14ac:dyDescent="0.2">
      <c r="A1769" t="s">
        <v>41</v>
      </c>
      <c r="B1769" s="2" t="s">
        <v>43</v>
      </c>
      <c r="C1769" s="2" t="s">
        <v>44</v>
      </c>
      <c r="D1769" s="2" t="s">
        <v>29</v>
      </c>
      <c r="E1769" s="2" t="s">
        <v>45</v>
      </c>
      <c r="F1769" s="2" t="s">
        <v>46</v>
      </c>
      <c r="G1769" s="2" t="s">
        <v>28</v>
      </c>
      <c r="H1769" s="2" t="s">
        <v>47</v>
      </c>
      <c r="I1769" s="2" t="s">
        <v>8</v>
      </c>
      <c r="J1769" s="2" t="s">
        <v>9</v>
      </c>
      <c r="K1769" s="2" t="s">
        <v>48</v>
      </c>
      <c r="L1769" s="2" t="s">
        <v>49</v>
      </c>
      <c r="M1769" s="2" t="s">
        <v>50</v>
      </c>
      <c r="N1769" s="2" t="s">
        <v>51</v>
      </c>
      <c r="O1769" s="2" t="s">
        <v>52</v>
      </c>
      <c r="P1769" s="2" t="s">
        <v>27</v>
      </c>
      <c r="Q1769" s="2" t="s">
        <v>53</v>
      </c>
      <c r="R1769" s="2" t="s">
        <v>54</v>
      </c>
      <c r="S1769" s="2" t="s">
        <v>55</v>
      </c>
      <c r="T1769" s="2" t="s">
        <v>56</v>
      </c>
    </row>
    <row r="1770" spans="1:30" hidden="1" outlineLevel="1" collapsed="1" x14ac:dyDescent="0.2">
      <c r="A1770" t="s">
        <v>41</v>
      </c>
      <c r="B1770" s="4" t="s">
        <v>30</v>
      </c>
      <c r="C1770" s="4" t="s">
        <v>4046</v>
      </c>
      <c r="D1770" s="4" t="s">
        <v>41</v>
      </c>
      <c r="E1770" s="4">
        <v>2.9581300000000001E-2</v>
      </c>
      <c r="F1770" s="4">
        <v>1.57544E-3</v>
      </c>
      <c r="G1770" s="4">
        <v>1</v>
      </c>
      <c r="H1770" s="4">
        <v>1</v>
      </c>
      <c r="I1770" s="4">
        <v>1</v>
      </c>
      <c r="J1770" s="4">
        <v>1</v>
      </c>
      <c r="K1770" s="4" t="s">
        <v>4039</v>
      </c>
      <c r="L1770" s="4" t="s">
        <v>4047</v>
      </c>
      <c r="M1770" s="4" t="s">
        <v>41</v>
      </c>
      <c r="N1770" s="4">
        <v>0</v>
      </c>
      <c r="O1770" s="4">
        <v>1610.8424500000001</v>
      </c>
      <c r="P1770" s="4" t="s">
        <v>30</v>
      </c>
      <c r="Q1770" s="4" t="s">
        <v>30</v>
      </c>
      <c r="R1770" s="4">
        <v>1.245E-3</v>
      </c>
      <c r="S1770" s="4">
        <v>1.9009999999999999E-2</v>
      </c>
      <c r="T1770" s="4">
        <v>1.81</v>
      </c>
    </row>
    <row r="1771" spans="1:30" hidden="1" outlineLevel="1" collapsed="1" x14ac:dyDescent="0.2">
      <c r="A1771" t="s">
        <v>41</v>
      </c>
      <c r="B1771" s="4" t="s">
        <v>30</v>
      </c>
      <c r="C1771" s="4" t="s">
        <v>4048</v>
      </c>
      <c r="D1771" s="4" t="s">
        <v>41</v>
      </c>
      <c r="E1771" s="4">
        <v>1.32172E-2</v>
      </c>
      <c r="F1771" s="4">
        <v>9.4156000000000003E-4</v>
      </c>
      <c r="G1771" s="4">
        <v>1</v>
      </c>
      <c r="H1771" s="4">
        <v>1</v>
      </c>
      <c r="I1771" s="4">
        <v>1</v>
      </c>
      <c r="J1771" s="4">
        <v>1</v>
      </c>
      <c r="K1771" s="4" t="s">
        <v>4039</v>
      </c>
      <c r="L1771" s="4" t="s">
        <v>4049</v>
      </c>
      <c r="M1771" s="4" t="s">
        <v>41</v>
      </c>
      <c r="N1771" s="4">
        <v>1</v>
      </c>
      <c r="O1771" s="4">
        <v>1349.70596</v>
      </c>
      <c r="P1771" s="4" t="s">
        <v>30</v>
      </c>
      <c r="Q1771" s="4" t="s">
        <v>30</v>
      </c>
      <c r="R1771" s="4">
        <v>7.6860000000000003E-4</v>
      </c>
      <c r="S1771" s="4">
        <v>7.901E-3</v>
      </c>
      <c r="T1771" s="4">
        <v>2.12</v>
      </c>
    </row>
    <row r="1772" spans="1:30" hidden="1" outlineLevel="1" collapsed="1" x14ac:dyDescent="0.2">
      <c r="A1772" t="s">
        <v>41</v>
      </c>
      <c r="B1772" s="4" t="s">
        <v>30</v>
      </c>
      <c r="C1772" s="4" t="s">
        <v>4050</v>
      </c>
      <c r="D1772" s="4" t="s">
        <v>41</v>
      </c>
      <c r="E1772" s="4">
        <v>6.4302999999999999E-2</v>
      </c>
      <c r="F1772" s="4">
        <v>3.95853E-3</v>
      </c>
      <c r="G1772" s="4">
        <v>1</v>
      </c>
      <c r="H1772" s="4">
        <v>1</v>
      </c>
      <c r="I1772" s="4">
        <v>1</v>
      </c>
      <c r="J1772" s="4">
        <v>1</v>
      </c>
      <c r="K1772" s="4" t="s">
        <v>4039</v>
      </c>
      <c r="L1772" s="4" t="s">
        <v>4051</v>
      </c>
      <c r="M1772" s="4" t="s">
        <v>41</v>
      </c>
      <c r="N1772" s="4">
        <v>0</v>
      </c>
      <c r="O1772" s="4">
        <v>1589.8686</v>
      </c>
      <c r="P1772" s="4" t="s">
        <v>30</v>
      </c>
      <c r="Q1772" s="4" t="s">
        <v>30</v>
      </c>
      <c r="R1772" s="4">
        <v>3.026E-3</v>
      </c>
      <c r="S1772" s="4">
        <v>4.428E-2</v>
      </c>
      <c r="T1772" s="4">
        <v>2.19</v>
      </c>
    </row>
    <row r="1773" spans="1:30" x14ac:dyDescent="0.2">
      <c r="A1773" s="3" t="s">
        <v>30</v>
      </c>
      <c r="B1773" s="3" t="s">
        <v>31</v>
      </c>
      <c r="C1773" s="3" t="s">
        <v>4052</v>
      </c>
      <c r="D1773" s="3" t="s">
        <v>4053</v>
      </c>
      <c r="E1773" s="3">
        <v>0</v>
      </c>
      <c r="F1773" s="3">
        <v>5.0839999999999996</v>
      </c>
      <c r="G1773" s="3">
        <v>9</v>
      </c>
      <c r="H1773" s="3">
        <v>2</v>
      </c>
      <c r="I1773" s="3">
        <v>2</v>
      </c>
      <c r="J1773" s="3">
        <v>3</v>
      </c>
      <c r="K1773" s="3">
        <v>2</v>
      </c>
      <c r="L1773" s="3">
        <v>311</v>
      </c>
      <c r="M1773" s="3">
        <v>34.299999999999997</v>
      </c>
      <c r="N1773" s="3">
        <v>9.31</v>
      </c>
      <c r="O1773" s="3">
        <v>5.19</v>
      </c>
      <c r="P1773" s="3">
        <v>2</v>
      </c>
      <c r="Q1773" s="3" t="s">
        <v>2633</v>
      </c>
      <c r="R1773" s="3" t="s">
        <v>3581</v>
      </c>
      <c r="S1773" s="3" t="s">
        <v>2920</v>
      </c>
      <c r="T1773" s="3" t="s">
        <v>4054</v>
      </c>
      <c r="U1773" s="3" t="s">
        <v>4055</v>
      </c>
      <c r="V1773" s="3" t="s">
        <v>4052</v>
      </c>
      <c r="W1773" s="3" t="s">
        <v>4056</v>
      </c>
      <c r="X1773" s="3" t="s">
        <v>4057</v>
      </c>
      <c r="Y1773" s="3" t="s">
        <v>4058</v>
      </c>
      <c r="Z1773" s="3" t="s">
        <v>41</v>
      </c>
      <c r="AA1773" s="3">
        <v>3</v>
      </c>
      <c r="AB1773" s="3" t="s">
        <v>30</v>
      </c>
      <c r="AC1773" s="3">
        <v>1</v>
      </c>
      <c r="AD1773" s="3" t="s">
        <v>41</v>
      </c>
    </row>
    <row r="1774" spans="1:30" hidden="1" outlineLevel="1" collapsed="1" x14ac:dyDescent="0.2">
      <c r="A1774" t="s">
        <v>41</v>
      </c>
      <c r="B1774" s="2" t="s">
        <v>43</v>
      </c>
      <c r="C1774" s="2" t="s">
        <v>44</v>
      </c>
      <c r="D1774" s="2" t="s">
        <v>29</v>
      </c>
      <c r="E1774" s="2" t="s">
        <v>45</v>
      </c>
      <c r="F1774" s="2" t="s">
        <v>46</v>
      </c>
      <c r="G1774" s="2" t="s">
        <v>28</v>
      </c>
      <c r="H1774" s="2" t="s">
        <v>47</v>
      </c>
      <c r="I1774" s="2" t="s">
        <v>8</v>
      </c>
      <c r="J1774" s="2" t="s">
        <v>9</v>
      </c>
      <c r="K1774" s="2" t="s">
        <v>48</v>
      </c>
      <c r="L1774" s="2" t="s">
        <v>49</v>
      </c>
      <c r="M1774" s="2" t="s">
        <v>50</v>
      </c>
      <c r="N1774" s="2" t="s">
        <v>51</v>
      </c>
      <c r="O1774" s="2" t="s">
        <v>52</v>
      </c>
      <c r="P1774" s="2" t="s">
        <v>27</v>
      </c>
      <c r="Q1774" s="2" t="s">
        <v>53</v>
      </c>
      <c r="R1774" s="2" t="s">
        <v>54</v>
      </c>
      <c r="S1774" s="2" t="s">
        <v>55</v>
      </c>
      <c r="T1774" s="2" t="s">
        <v>56</v>
      </c>
    </row>
    <row r="1775" spans="1:30" hidden="1" outlineLevel="1" collapsed="1" x14ac:dyDescent="0.2">
      <c r="A1775" t="s">
        <v>41</v>
      </c>
      <c r="B1775" s="4" t="s">
        <v>30</v>
      </c>
      <c r="C1775" s="4" t="s">
        <v>4059</v>
      </c>
      <c r="D1775" s="4" t="s">
        <v>41</v>
      </c>
      <c r="E1775" s="4">
        <v>9.2000399999999996E-2</v>
      </c>
      <c r="F1775" s="4">
        <v>8.0658499999999994E-3</v>
      </c>
      <c r="G1775" s="4">
        <v>1</v>
      </c>
      <c r="H1775" s="4">
        <v>1</v>
      </c>
      <c r="I1775" s="4">
        <v>1</v>
      </c>
      <c r="J1775" s="4">
        <v>2</v>
      </c>
      <c r="K1775" s="4" t="s">
        <v>4052</v>
      </c>
      <c r="L1775" s="4" t="s">
        <v>4060</v>
      </c>
      <c r="M1775" s="4" t="s">
        <v>41</v>
      </c>
      <c r="N1775" s="4">
        <v>2</v>
      </c>
      <c r="O1775" s="4">
        <v>1944.93715</v>
      </c>
      <c r="P1775" s="4" t="s">
        <v>30</v>
      </c>
      <c r="Q1775" s="4" t="s">
        <v>30</v>
      </c>
      <c r="R1775" s="4">
        <v>6.1000000000000004E-3</v>
      </c>
      <c r="S1775" s="4">
        <v>6.5629999999999994E-2</v>
      </c>
      <c r="T1775" s="4">
        <v>2.14</v>
      </c>
    </row>
    <row r="1776" spans="1:30" hidden="1" outlineLevel="1" collapsed="1" x14ac:dyDescent="0.2">
      <c r="A1776" t="s">
        <v>41</v>
      </c>
      <c r="B1776" s="4" t="s">
        <v>30</v>
      </c>
      <c r="C1776" s="4" t="s">
        <v>4061</v>
      </c>
      <c r="D1776" s="4" t="s">
        <v>41</v>
      </c>
      <c r="E1776" s="4">
        <v>3.21792E-3</v>
      </c>
      <c r="F1776" s="4">
        <v>9.4156000000000003E-4</v>
      </c>
      <c r="G1776" s="4">
        <v>1</v>
      </c>
      <c r="H1776" s="4">
        <v>1</v>
      </c>
      <c r="I1776" s="4">
        <v>1</v>
      </c>
      <c r="J1776" s="4">
        <v>1</v>
      </c>
      <c r="K1776" s="4" t="s">
        <v>4052</v>
      </c>
      <c r="L1776" s="4" t="s">
        <v>4062</v>
      </c>
      <c r="M1776" s="4" t="s">
        <v>41</v>
      </c>
      <c r="N1776" s="4">
        <v>0</v>
      </c>
      <c r="O1776" s="4">
        <v>1344.6641500000001</v>
      </c>
      <c r="P1776" s="4" t="s">
        <v>30</v>
      </c>
      <c r="Q1776" s="4" t="s">
        <v>30</v>
      </c>
      <c r="R1776" s="4">
        <v>7.6860000000000003E-4</v>
      </c>
      <c r="S1776" s="4">
        <v>1.702E-3</v>
      </c>
      <c r="T1776" s="4">
        <v>2.2599999999999998</v>
      </c>
    </row>
    <row r="1777" spans="1:30" x14ac:dyDescent="0.2">
      <c r="A1777" s="3" t="s">
        <v>30</v>
      </c>
      <c r="B1777" s="3" t="s">
        <v>31</v>
      </c>
      <c r="C1777" s="3" t="s">
        <v>4063</v>
      </c>
      <c r="D1777" s="3" t="s">
        <v>4064</v>
      </c>
      <c r="E1777" s="3">
        <v>0</v>
      </c>
      <c r="F1777" s="3">
        <v>5.08</v>
      </c>
      <c r="G1777" s="3">
        <v>5</v>
      </c>
      <c r="H1777" s="3">
        <v>2</v>
      </c>
      <c r="I1777" s="3">
        <v>2</v>
      </c>
      <c r="J1777" s="3">
        <v>2</v>
      </c>
      <c r="K1777" s="3">
        <v>2</v>
      </c>
      <c r="L1777" s="3">
        <v>527</v>
      </c>
      <c r="M1777" s="3">
        <v>57.2</v>
      </c>
      <c r="N1777" s="3">
        <v>6.11</v>
      </c>
      <c r="O1777" s="3">
        <v>2.2799999999999998</v>
      </c>
      <c r="P1777" s="3">
        <v>2</v>
      </c>
      <c r="Q1777" s="3" t="s">
        <v>1592</v>
      </c>
      <c r="R1777" s="3" t="s">
        <v>4065</v>
      </c>
      <c r="S1777" s="3" t="s">
        <v>36</v>
      </c>
      <c r="T1777" s="3" t="s">
        <v>4066</v>
      </c>
      <c r="U1777" s="3" t="s">
        <v>4067</v>
      </c>
      <c r="V1777" s="3" t="s">
        <v>4063</v>
      </c>
      <c r="W1777" s="3" t="s">
        <v>4068</v>
      </c>
      <c r="X1777" s="3" t="s">
        <v>4069</v>
      </c>
      <c r="Y1777" s="3" t="s">
        <v>4070</v>
      </c>
      <c r="Z1777" s="3" t="s">
        <v>41</v>
      </c>
      <c r="AA1777" s="3">
        <v>3</v>
      </c>
      <c r="AB1777" s="3" t="s">
        <v>30</v>
      </c>
      <c r="AC1777" s="3">
        <v>1</v>
      </c>
      <c r="AD1777" s="3" t="s">
        <v>41</v>
      </c>
    </row>
    <row r="1778" spans="1:30" hidden="1" outlineLevel="1" collapsed="1" x14ac:dyDescent="0.2">
      <c r="A1778" t="s">
        <v>41</v>
      </c>
      <c r="B1778" s="2" t="s">
        <v>43</v>
      </c>
      <c r="C1778" s="2" t="s">
        <v>44</v>
      </c>
      <c r="D1778" s="2" t="s">
        <v>29</v>
      </c>
      <c r="E1778" s="2" t="s">
        <v>45</v>
      </c>
      <c r="F1778" s="2" t="s">
        <v>46</v>
      </c>
      <c r="G1778" s="2" t="s">
        <v>28</v>
      </c>
      <c r="H1778" s="2" t="s">
        <v>47</v>
      </c>
      <c r="I1778" s="2" t="s">
        <v>8</v>
      </c>
      <c r="J1778" s="2" t="s">
        <v>9</v>
      </c>
      <c r="K1778" s="2" t="s">
        <v>48</v>
      </c>
      <c r="L1778" s="2" t="s">
        <v>49</v>
      </c>
      <c r="M1778" s="2" t="s">
        <v>50</v>
      </c>
      <c r="N1778" s="2" t="s">
        <v>51</v>
      </c>
      <c r="O1778" s="2" t="s">
        <v>52</v>
      </c>
      <c r="P1778" s="2" t="s">
        <v>27</v>
      </c>
      <c r="Q1778" s="2" t="s">
        <v>53</v>
      </c>
      <c r="R1778" s="2" t="s">
        <v>54</v>
      </c>
      <c r="S1778" s="2" t="s">
        <v>55</v>
      </c>
      <c r="T1778" s="2" t="s">
        <v>56</v>
      </c>
    </row>
    <row r="1779" spans="1:30" hidden="1" outlineLevel="1" collapsed="1" x14ac:dyDescent="0.2">
      <c r="A1779" t="s">
        <v>41</v>
      </c>
      <c r="B1779" s="4" t="s">
        <v>30</v>
      </c>
      <c r="C1779" s="4" t="s">
        <v>4071</v>
      </c>
      <c r="D1779" s="4" t="s">
        <v>113</v>
      </c>
      <c r="E1779" s="4">
        <v>5.6491500000000004E-3</v>
      </c>
      <c r="F1779" s="4">
        <v>9.4156000000000003E-4</v>
      </c>
      <c r="G1779" s="4">
        <v>1</v>
      </c>
      <c r="H1779" s="4">
        <v>1</v>
      </c>
      <c r="I1779" s="4">
        <v>1</v>
      </c>
      <c r="J1779" s="4">
        <v>1</v>
      </c>
      <c r="K1779" s="4" t="s">
        <v>4063</v>
      </c>
      <c r="L1779" s="4" t="s">
        <v>4072</v>
      </c>
      <c r="M1779" s="4" t="s">
        <v>41</v>
      </c>
      <c r="N1779" s="4">
        <v>0</v>
      </c>
      <c r="O1779" s="4">
        <v>1089.5721100000001</v>
      </c>
      <c r="P1779" s="4" t="s">
        <v>30</v>
      </c>
      <c r="Q1779" s="4" t="s">
        <v>30</v>
      </c>
      <c r="R1779" s="4">
        <v>7.6860000000000003E-4</v>
      </c>
      <c r="S1779" s="4">
        <v>3.1329999999999999E-3</v>
      </c>
      <c r="T1779" s="4">
        <v>2.2799999999999998</v>
      </c>
    </row>
    <row r="1780" spans="1:30" hidden="1" outlineLevel="1" collapsed="1" x14ac:dyDescent="0.2">
      <c r="A1780" t="s">
        <v>41</v>
      </c>
      <c r="B1780" s="4" t="s">
        <v>30</v>
      </c>
      <c r="C1780" s="4" t="s">
        <v>4073</v>
      </c>
      <c r="D1780" s="4" t="s">
        <v>755</v>
      </c>
      <c r="E1780" s="4">
        <v>4.8244000000000004E-3</v>
      </c>
      <c r="F1780" s="4">
        <v>9.4156000000000003E-4</v>
      </c>
      <c r="G1780" s="4">
        <v>1</v>
      </c>
      <c r="H1780" s="4">
        <v>1</v>
      </c>
      <c r="I1780" s="4">
        <v>1</v>
      </c>
      <c r="J1780" s="4">
        <v>1</v>
      </c>
      <c r="K1780" s="4" t="s">
        <v>4063</v>
      </c>
      <c r="L1780" s="4" t="s">
        <v>4074</v>
      </c>
      <c r="M1780" s="4" t="s">
        <v>41</v>
      </c>
      <c r="N1780" s="4">
        <v>0</v>
      </c>
      <c r="O1780" s="4">
        <v>1439.66912</v>
      </c>
      <c r="P1780" s="4" t="s">
        <v>30</v>
      </c>
      <c r="Q1780" s="4" t="s">
        <v>30</v>
      </c>
      <c r="R1780" s="4">
        <v>7.6860000000000003E-4</v>
      </c>
      <c r="S1780" s="4">
        <v>2.6549999999999998E-3</v>
      </c>
      <c r="T1780" s="4">
        <v>1.57</v>
      </c>
    </row>
    <row r="1781" spans="1:30" x14ac:dyDescent="0.2">
      <c r="A1781" s="3" t="s">
        <v>30</v>
      </c>
      <c r="B1781" s="3" t="s">
        <v>31</v>
      </c>
      <c r="C1781" s="3" t="s">
        <v>4075</v>
      </c>
      <c r="D1781" s="3" t="s">
        <v>4076</v>
      </c>
      <c r="E1781" s="3">
        <v>0</v>
      </c>
      <c r="F1781" s="3">
        <v>5.0629999999999997</v>
      </c>
      <c r="G1781" s="3">
        <v>13</v>
      </c>
      <c r="H1781" s="3">
        <v>2</v>
      </c>
      <c r="I1781" s="3">
        <v>2</v>
      </c>
      <c r="J1781" s="3">
        <v>3</v>
      </c>
      <c r="K1781" s="3">
        <v>2</v>
      </c>
      <c r="L1781" s="3">
        <v>137</v>
      </c>
      <c r="M1781" s="3">
        <v>14.5</v>
      </c>
      <c r="N1781" s="3">
        <v>10.33</v>
      </c>
      <c r="O1781" s="3">
        <v>3.74</v>
      </c>
      <c r="P1781" s="3">
        <v>2</v>
      </c>
      <c r="Q1781" s="3" t="s">
        <v>1592</v>
      </c>
      <c r="R1781" s="3" t="s">
        <v>2538</v>
      </c>
      <c r="S1781" s="3" t="s">
        <v>1062</v>
      </c>
      <c r="T1781" s="3" t="s">
        <v>4077</v>
      </c>
      <c r="U1781" s="3" t="s">
        <v>4078</v>
      </c>
      <c r="V1781" s="3" t="s">
        <v>4079</v>
      </c>
      <c r="W1781" s="3" t="s">
        <v>4080</v>
      </c>
      <c r="X1781" s="3" t="s">
        <v>4081</v>
      </c>
      <c r="Y1781" s="3" t="s">
        <v>1599</v>
      </c>
      <c r="Z1781" s="3" t="s">
        <v>41</v>
      </c>
      <c r="AA1781" s="3">
        <v>6</v>
      </c>
      <c r="AB1781" s="3" t="s">
        <v>30</v>
      </c>
      <c r="AC1781" s="3">
        <v>1</v>
      </c>
      <c r="AD1781" s="3" t="s">
        <v>41</v>
      </c>
    </row>
    <row r="1782" spans="1:30" hidden="1" outlineLevel="1" collapsed="1" x14ac:dyDescent="0.2">
      <c r="A1782" t="s">
        <v>41</v>
      </c>
      <c r="B1782" s="2" t="s">
        <v>43</v>
      </c>
      <c r="C1782" s="2" t="s">
        <v>44</v>
      </c>
      <c r="D1782" s="2" t="s">
        <v>29</v>
      </c>
      <c r="E1782" s="2" t="s">
        <v>45</v>
      </c>
      <c r="F1782" s="2" t="s">
        <v>46</v>
      </c>
      <c r="G1782" s="2" t="s">
        <v>28</v>
      </c>
      <c r="H1782" s="2" t="s">
        <v>47</v>
      </c>
      <c r="I1782" s="2" t="s">
        <v>8</v>
      </c>
      <c r="J1782" s="2" t="s">
        <v>9</v>
      </c>
      <c r="K1782" s="2" t="s">
        <v>48</v>
      </c>
      <c r="L1782" s="2" t="s">
        <v>49</v>
      </c>
      <c r="M1782" s="2" t="s">
        <v>50</v>
      </c>
      <c r="N1782" s="2" t="s">
        <v>51</v>
      </c>
      <c r="O1782" s="2" t="s">
        <v>52</v>
      </c>
      <c r="P1782" s="2" t="s">
        <v>27</v>
      </c>
      <c r="Q1782" s="2" t="s">
        <v>53</v>
      </c>
      <c r="R1782" s="2" t="s">
        <v>54</v>
      </c>
      <c r="S1782" s="2" t="s">
        <v>55</v>
      </c>
      <c r="T1782" s="2" t="s">
        <v>56</v>
      </c>
    </row>
    <row r="1783" spans="1:30" hidden="1" outlineLevel="1" collapsed="1" x14ac:dyDescent="0.2">
      <c r="A1783" t="s">
        <v>41</v>
      </c>
      <c r="B1783" s="4" t="s">
        <v>30</v>
      </c>
      <c r="C1783" s="4" t="s">
        <v>4082</v>
      </c>
      <c r="D1783" s="4" t="s">
        <v>715</v>
      </c>
      <c r="E1783" s="4">
        <v>7.1044900000000004E-4</v>
      </c>
      <c r="F1783" s="4">
        <v>9.4156000000000003E-4</v>
      </c>
      <c r="G1783" s="4">
        <v>1</v>
      </c>
      <c r="H1783" s="4">
        <v>1</v>
      </c>
      <c r="I1783" s="4">
        <v>1</v>
      </c>
      <c r="J1783" s="4">
        <v>2</v>
      </c>
      <c r="K1783" s="4" t="s">
        <v>4075</v>
      </c>
      <c r="L1783" s="4" t="s">
        <v>4083</v>
      </c>
      <c r="M1783" s="4" t="s">
        <v>41</v>
      </c>
      <c r="N1783" s="4">
        <v>0</v>
      </c>
      <c r="O1783" s="4">
        <v>1046.4723899999999</v>
      </c>
      <c r="P1783" s="4" t="s">
        <v>30</v>
      </c>
      <c r="Q1783" s="4" t="s">
        <v>30</v>
      </c>
      <c r="R1783" s="4">
        <v>7.6860000000000003E-4</v>
      </c>
      <c r="S1783" s="4">
        <v>3.3070000000000002E-4</v>
      </c>
      <c r="T1783" s="4">
        <v>2.13</v>
      </c>
    </row>
    <row r="1784" spans="1:30" hidden="1" outlineLevel="1" collapsed="1" x14ac:dyDescent="0.2">
      <c r="A1784" t="s">
        <v>41</v>
      </c>
      <c r="B1784" s="4" t="s">
        <v>30</v>
      </c>
      <c r="C1784" s="4" t="s">
        <v>4084</v>
      </c>
      <c r="D1784" s="4" t="s">
        <v>41</v>
      </c>
      <c r="E1784" s="4">
        <v>3.9605300000000003E-2</v>
      </c>
      <c r="F1784" s="4">
        <v>1.57544E-3</v>
      </c>
      <c r="G1784" s="4">
        <v>1</v>
      </c>
      <c r="H1784" s="4">
        <v>1</v>
      </c>
      <c r="I1784" s="4">
        <v>1</v>
      </c>
      <c r="J1784" s="4">
        <v>1</v>
      </c>
      <c r="K1784" s="4" t="s">
        <v>4075</v>
      </c>
      <c r="L1784" s="4" t="s">
        <v>4085</v>
      </c>
      <c r="M1784" s="4" t="s">
        <v>41</v>
      </c>
      <c r="N1784" s="4">
        <v>2</v>
      </c>
      <c r="O1784" s="4">
        <v>1140.72855</v>
      </c>
      <c r="P1784" s="4" t="s">
        <v>30</v>
      </c>
      <c r="Q1784" s="4" t="s">
        <v>30</v>
      </c>
      <c r="R1784" s="4">
        <v>1.245E-3</v>
      </c>
      <c r="S1784" s="4">
        <v>2.613E-2</v>
      </c>
      <c r="T1784" s="4">
        <v>1.55</v>
      </c>
    </row>
    <row r="1785" spans="1:30" x14ac:dyDescent="0.2">
      <c r="A1785" s="3" t="s">
        <v>30</v>
      </c>
      <c r="B1785" s="3" t="s">
        <v>31</v>
      </c>
      <c r="C1785" s="3" t="s">
        <v>4086</v>
      </c>
      <c r="D1785" s="3" t="s">
        <v>4087</v>
      </c>
      <c r="E1785" s="3">
        <v>0</v>
      </c>
      <c r="F1785" s="3">
        <v>4.9960000000000004</v>
      </c>
      <c r="G1785" s="3">
        <v>6</v>
      </c>
      <c r="H1785" s="3">
        <v>2</v>
      </c>
      <c r="I1785" s="3">
        <v>2</v>
      </c>
      <c r="J1785" s="3">
        <v>2</v>
      </c>
      <c r="K1785" s="3">
        <v>2</v>
      </c>
      <c r="L1785" s="3">
        <v>538</v>
      </c>
      <c r="M1785" s="3">
        <v>58.2</v>
      </c>
      <c r="N1785" s="3">
        <v>5.05</v>
      </c>
      <c r="O1785" s="3">
        <v>4.8899999999999997</v>
      </c>
      <c r="P1785" s="3">
        <v>2</v>
      </c>
      <c r="Q1785" s="3" t="s">
        <v>2555</v>
      </c>
      <c r="R1785" s="3" t="s">
        <v>453</v>
      </c>
      <c r="S1785" s="3" t="s">
        <v>36</v>
      </c>
      <c r="T1785" s="3" t="s">
        <v>979</v>
      </c>
      <c r="U1785" s="3" t="s">
        <v>4088</v>
      </c>
      <c r="V1785" s="3" t="s">
        <v>4086</v>
      </c>
      <c r="W1785" s="3" t="s">
        <v>4089</v>
      </c>
      <c r="X1785" s="3" t="s">
        <v>4090</v>
      </c>
      <c r="Y1785" s="3" t="s">
        <v>41</v>
      </c>
      <c r="Z1785" s="3" t="s">
        <v>41</v>
      </c>
      <c r="AA1785" s="3">
        <v>0</v>
      </c>
      <c r="AB1785" s="3" t="s">
        <v>30</v>
      </c>
      <c r="AC1785" s="3">
        <v>1</v>
      </c>
      <c r="AD1785" s="3" t="s">
        <v>41</v>
      </c>
    </row>
    <row r="1786" spans="1:30" hidden="1" outlineLevel="1" collapsed="1" x14ac:dyDescent="0.2">
      <c r="A1786" t="s">
        <v>41</v>
      </c>
      <c r="B1786" s="2" t="s">
        <v>43</v>
      </c>
      <c r="C1786" s="2" t="s">
        <v>44</v>
      </c>
      <c r="D1786" s="2" t="s">
        <v>29</v>
      </c>
      <c r="E1786" s="2" t="s">
        <v>45</v>
      </c>
      <c r="F1786" s="2" t="s">
        <v>46</v>
      </c>
      <c r="G1786" s="2" t="s">
        <v>28</v>
      </c>
      <c r="H1786" s="2" t="s">
        <v>47</v>
      </c>
      <c r="I1786" s="2" t="s">
        <v>8</v>
      </c>
      <c r="J1786" s="2" t="s">
        <v>9</v>
      </c>
      <c r="K1786" s="2" t="s">
        <v>48</v>
      </c>
      <c r="L1786" s="2" t="s">
        <v>49</v>
      </c>
      <c r="M1786" s="2" t="s">
        <v>50</v>
      </c>
      <c r="N1786" s="2" t="s">
        <v>51</v>
      </c>
      <c r="O1786" s="2" t="s">
        <v>52</v>
      </c>
      <c r="P1786" s="2" t="s">
        <v>27</v>
      </c>
      <c r="Q1786" s="2" t="s">
        <v>53</v>
      </c>
      <c r="R1786" s="2" t="s">
        <v>54</v>
      </c>
      <c r="S1786" s="2" t="s">
        <v>55</v>
      </c>
      <c r="T1786" s="2" t="s">
        <v>56</v>
      </c>
    </row>
    <row r="1787" spans="1:30" hidden="1" outlineLevel="1" collapsed="1" x14ac:dyDescent="0.2">
      <c r="A1787" t="s">
        <v>41</v>
      </c>
      <c r="B1787" s="4" t="s">
        <v>30</v>
      </c>
      <c r="C1787" s="4" t="s">
        <v>4091</v>
      </c>
      <c r="D1787" s="4" t="s">
        <v>41</v>
      </c>
      <c r="E1787" s="4">
        <v>2.83059E-4</v>
      </c>
      <c r="F1787" s="4">
        <v>9.4156000000000003E-4</v>
      </c>
      <c r="G1787" s="4">
        <v>1</v>
      </c>
      <c r="H1787" s="4">
        <v>1</v>
      </c>
      <c r="I1787" s="4">
        <v>1</v>
      </c>
      <c r="J1787" s="4">
        <v>1</v>
      </c>
      <c r="K1787" s="4" t="s">
        <v>4086</v>
      </c>
      <c r="L1787" s="4" t="s">
        <v>4092</v>
      </c>
      <c r="M1787" s="4" t="s">
        <v>41</v>
      </c>
      <c r="N1787" s="4">
        <v>0</v>
      </c>
      <c r="O1787" s="4">
        <v>1868.92093</v>
      </c>
      <c r="P1787" s="4" t="s">
        <v>30</v>
      </c>
      <c r="Q1787" s="4" t="s">
        <v>30</v>
      </c>
      <c r="R1787" s="4">
        <v>7.6860000000000003E-4</v>
      </c>
      <c r="S1787" s="4">
        <v>1.2180000000000001E-4</v>
      </c>
      <c r="T1787" s="4">
        <v>3.26</v>
      </c>
    </row>
    <row r="1788" spans="1:30" hidden="1" outlineLevel="1" collapsed="1" x14ac:dyDescent="0.2">
      <c r="A1788" t="s">
        <v>41</v>
      </c>
      <c r="B1788" s="4" t="s">
        <v>30</v>
      </c>
      <c r="C1788" s="4" t="s">
        <v>4093</v>
      </c>
      <c r="D1788" s="4" t="s">
        <v>41</v>
      </c>
      <c r="E1788" s="4">
        <v>0.113383</v>
      </c>
      <c r="F1788" s="4">
        <v>9.6284500000000002E-3</v>
      </c>
      <c r="G1788" s="4">
        <v>1</v>
      </c>
      <c r="H1788" s="4">
        <v>1</v>
      </c>
      <c r="I1788" s="4">
        <v>1</v>
      </c>
      <c r="J1788" s="4">
        <v>1</v>
      </c>
      <c r="K1788" s="4" t="s">
        <v>4086</v>
      </c>
      <c r="L1788" s="4" t="s">
        <v>4094</v>
      </c>
      <c r="M1788" s="4" t="s">
        <v>41</v>
      </c>
      <c r="N1788" s="4">
        <v>0</v>
      </c>
      <c r="O1788" s="4">
        <v>1413.6604600000001</v>
      </c>
      <c r="P1788" s="4" t="s">
        <v>30</v>
      </c>
      <c r="Q1788" s="4" t="s">
        <v>30</v>
      </c>
      <c r="R1788" s="4">
        <v>7.2350000000000001E-3</v>
      </c>
      <c r="S1788" s="4">
        <v>8.2809999999999995E-2</v>
      </c>
      <c r="T1788" s="4">
        <v>1.62</v>
      </c>
    </row>
    <row r="1789" spans="1:30" x14ac:dyDescent="0.2">
      <c r="A1789" s="3" t="s">
        <v>30</v>
      </c>
      <c r="B1789" s="3" t="s">
        <v>31</v>
      </c>
      <c r="C1789" s="3" t="s">
        <v>4095</v>
      </c>
      <c r="D1789" s="3" t="s">
        <v>4096</v>
      </c>
      <c r="E1789" s="3">
        <v>0</v>
      </c>
      <c r="F1789" s="3">
        <v>4.992</v>
      </c>
      <c r="G1789" s="3">
        <v>8</v>
      </c>
      <c r="H1789" s="3">
        <v>3</v>
      </c>
      <c r="I1789" s="3">
        <v>3</v>
      </c>
      <c r="J1789" s="3">
        <v>4</v>
      </c>
      <c r="K1789" s="3">
        <v>3</v>
      </c>
      <c r="L1789" s="3">
        <v>500</v>
      </c>
      <c r="M1789" s="3">
        <v>54.4</v>
      </c>
      <c r="N1789" s="3">
        <v>5.44</v>
      </c>
      <c r="O1789" s="3">
        <v>6.44</v>
      </c>
      <c r="P1789" s="3">
        <v>3</v>
      </c>
      <c r="Q1789" s="3" t="s">
        <v>4097</v>
      </c>
      <c r="R1789" s="3" t="s">
        <v>4098</v>
      </c>
      <c r="S1789" s="3" t="s">
        <v>36</v>
      </c>
      <c r="T1789" s="3" t="s">
        <v>4099</v>
      </c>
      <c r="U1789" s="3" t="s">
        <v>4100</v>
      </c>
      <c r="V1789" s="3" t="s">
        <v>4095</v>
      </c>
      <c r="W1789" s="3" t="s">
        <v>4101</v>
      </c>
      <c r="X1789" s="3" t="s">
        <v>4102</v>
      </c>
      <c r="Y1789" s="3" t="s">
        <v>4103</v>
      </c>
      <c r="Z1789" s="3" t="s">
        <v>4104</v>
      </c>
      <c r="AA1789" s="3">
        <v>8</v>
      </c>
      <c r="AB1789" s="3" t="s">
        <v>30</v>
      </c>
      <c r="AC1789" s="3">
        <v>1</v>
      </c>
      <c r="AD1789" s="3" t="s">
        <v>41</v>
      </c>
    </row>
    <row r="1790" spans="1:30" hidden="1" outlineLevel="1" collapsed="1" x14ac:dyDescent="0.2">
      <c r="A1790" t="s">
        <v>41</v>
      </c>
      <c r="B1790" s="2" t="s">
        <v>43</v>
      </c>
      <c r="C1790" s="2" t="s">
        <v>44</v>
      </c>
      <c r="D1790" s="2" t="s">
        <v>29</v>
      </c>
      <c r="E1790" s="2" t="s">
        <v>45</v>
      </c>
      <c r="F1790" s="2" t="s">
        <v>46</v>
      </c>
      <c r="G1790" s="2" t="s">
        <v>28</v>
      </c>
      <c r="H1790" s="2" t="s">
        <v>47</v>
      </c>
      <c r="I1790" s="2" t="s">
        <v>8</v>
      </c>
      <c r="J1790" s="2" t="s">
        <v>9</v>
      </c>
      <c r="K1790" s="2" t="s">
        <v>48</v>
      </c>
      <c r="L1790" s="2" t="s">
        <v>49</v>
      </c>
      <c r="M1790" s="2" t="s">
        <v>50</v>
      </c>
      <c r="N1790" s="2" t="s">
        <v>51</v>
      </c>
      <c r="O1790" s="2" t="s">
        <v>52</v>
      </c>
      <c r="P1790" s="2" t="s">
        <v>27</v>
      </c>
      <c r="Q1790" s="2" t="s">
        <v>53</v>
      </c>
      <c r="R1790" s="2" t="s">
        <v>54</v>
      </c>
      <c r="S1790" s="2" t="s">
        <v>55</v>
      </c>
      <c r="T1790" s="2" t="s">
        <v>56</v>
      </c>
    </row>
    <row r="1791" spans="1:30" hidden="1" outlineLevel="1" collapsed="1" x14ac:dyDescent="0.2">
      <c r="A1791" t="s">
        <v>41</v>
      </c>
      <c r="B1791" s="4" t="s">
        <v>30</v>
      </c>
      <c r="C1791" s="4" t="s">
        <v>4105</v>
      </c>
      <c r="D1791" s="4" t="s">
        <v>41</v>
      </c>
      <c r="E1791" s="4">
        <v>5.5863799999999998E-2</v>
      </c>
      <c r="F1791" s="4">
        <v>3.95853E-3</v>
      </c>
      <c r="G1791" s="4">
        <v>1</v>
      </c>
      <c r="H1791" s="4">
        <v>1</v>
      </c>
      <c r="I1791" s="4">
        <v>1</v>
      </c>
      <c r="J1791" s="4">
        <v>1</v>
      </c>
      <c r="K1791" s="4" t="s">
        <v>4095</v>
      </c>
      <c r="L1791" s="4" t="s">
        <v>4106</v>
      </c>
      <c r="M1791" s="4" t="s">
        <v>41</v>
      </c>
      <c r="N1791" s="4">
        <v>1</v>
      </c>
      <c r="O1791" s="4">
        <v>1858.8467000000001</v>
      </c>
      <c r="P1791" s="4" t="s">
        <v>30</v>
      </c>
      <c r="Q1791" s="4" t="s">
        <v>30</v>
      </c>
      <c r="R1791" s="4">
        <v>3.026E-3</v>
      </c>
      <c r="S1791" s="4">
        <v>3.798E-2</v>
      </c>
      <c r="T1791" s="4">
        <v>1.55</v>
      </c>
    </row>
    <row r="1792" spans="1:30" hidden="1" outlineLevel="1" collapsed="1" x14ac:dyDescent="0.2">
      <c r="A1792" t="s">
        <v>41</v>
      </c>
      <c r="B1792" s="4" t="s">
        <v>30</v>
      </c>
      <c r="C1792" s="4" t="s">
        <v>4107</v>
      </c>
      <c r="D1792" s="4" t="s">
        <v>41</v>
      </c>
      <c r="E1792" s="4">
        <v>5.0504199999999999E-2</v>
      </c>
      <c r="F1792" s="4">
        <v>2.9190499999999999E-3</v>
      </c>
      <c r="G1792" s="4">
        <v>1</v>
      </c>
      <c r="H1792" s="4">
        <v>1</v>
      </c>
      <c r="I1792" s="4">
        <v>1</v>
      </c>
      <c r="J1792" s="4">
        <v>1</v>
      </c>
      <c r="K1792" s="4" t="s">
        <v>4095</v>
      </c>
      <c r="L1792" s="4" t="s">
        <v>4108</v>
      </c>
      <c r="M1792" s="4" t="s">
        <v>41</v>
      </c>
      <c r="N1792" s="4">
        <v>0</v>
      </c>
      <c r="O1792" s="4">
        <v>1684.7523100000001</v>
      </c>
      <c r="P1792" s="4" t="s">
        <v>30</v>
      </c>
      <c r="Q1792" s="4" t="s">
        <v>30</v>
      </c>
      <c r="R1792" s="4">
        <v>2.251E-3</v>
      </c>
      <c r="S1792" s="4">
        <v>3.4110000000000001E-2</v>
      </c>
      <c r="T1792" s="4">
        <v>1.9</v>
      </c>
    </row>
    <row r="1793" spans="1:30" hidden="1" outlineLevel="1" collapsed="1" x14ac:dyDescent="0.2">
      <c r="A1793" t="s">
        <v>41</v>
      </c>
      <c r="B1793" s="4" t="s">
        <v>30</v>
      </c>
      <c r="C1793" s="4" t="s">
        <v>4109</v>
      </c>
      <c r="D1793" s="4" t="s">
        <v>41</v>
      </c>
      <c r="E1793" s="4">
        <v>1.3127E-2</v>
      </c>
      <c r="F1793" s="4">
        <v>9.4156000000000003E-4</v>
      </c>
      <c r="G1793" s="4">
        <v>1</v>
      </c>
      <c r="H1793" s="4">
        <v>1</v>
      </c>
      <c r="I1793" s="4">
        <v>1</v>
      </c>
      <c r="J1793" s="4">
        <v>2</v>
      </c>
      <c r="K1793" s="4" t="s">
        <v>4095</v>
      </c>
      <c r="L1793" s="4" t="s">
        <v>4110</v>
      </c>
      <c r="M1793" s="4" t="s">
        <v>41</v>
      </c>
      <c r="N1793" s="4">
        <v>0</v>
      </c>
      <c r="O1793" s="4">
        <v>1114.58511</v>
      </c>
      <c r="P1793" s="4" t="s">
        <v>30</v>
      </c>
      <c r="Q1793" s="4" t="s">
        <v>30</v>
      </c>
      <c r="R1793" s="4">
        <v>7.6860000000000003E-4</v>
      </c>
      <c r="S1793" s="4">
        <v>7.8650000000000005E-3</v>
      </c>
      <c r="T1793" s="4">
        <v>2.5099999999999998</v>
      </c>
    </row>
    <row r="1794" spans="1:30" x14ac:dyDescent="0.2">
      <c r="A1794" s="3" t="s">
        <v>30</v>
      </c>
      <c r="B1794" s="3" t="s">
        <v>31</v>
      </c>
      <c r="C1794" s="3" t="s">
        <v>4111</v>
      </c>
      <c r="D1794" s="3" t="s">
        <v>4112</v>
      </c>
      <c r="E1794" s="3">
        <v>0</v>
      </c>
      <c r="F1794" s="3">
        <v>4.9329999999999998</v>
      </c>
      <c r="G1794" s="3">
        <v>2</v>
      </c>
      <c r="H1794" s="3">
        <v>3</v>
      </c>
      <c r="I1794" s="3">
        <v>3</v>
      </c>
      <c r="J1794" s="3">
        <v>3</v>
      </c>
      <c r="K1794" s="3">
        <v>3</v>
      </c>
      <c r="L1794" s="3">
        <v>1867</v>
      </c>
      <c r="M1794" s="3">
        <v>209.8</v>
      </c>
      <c r="N1794" s="3">
        <v>6.57</v>
      </c>
      <c r="O1794" s="3">
        <v>1.62</v>
      </c>
      <c r="P1794" s="3">
        <v>3</v>
      </c>
      <c r="Q1794" s="3" t="s">
        <v>1512</v>
      </c>
      <c r="R1794" s="3" t="s">
        <v>35</v>
      </c>
      <c r="S1794" s="3" t="s">
        <v>1062</v>
      </c>
      <c r="T1794" s="3" t="s">
        <v>4113</v>
      </c>
      <c r="U1794" s="3" t="s">
        <v>4114</v>
      </c>
      <c r="V1794" s="3" t="s">
        <v>4111</v>
      </c>
      <c r="W1794" s="3" t="s">
        <v>4115</v>
      </c>
      <c r="X1794" s="3" t="s">
        <v>4116</v>
      </c>
      <c r="Y1794" s="3" t="s">
        <v>41</v>
      </c>
      <c r="Z1794" s="3" t="s">
        <v>41</v>
      </c>
      <c r="AA1794" s="3">
        <v>0</v>
      </c>
      <c r="AB1794" s="3" t="s">
        <v>30</v>
      </c>
      <c r="AC1794" s="3">
        <v>1</v>
      </c>
      <c r="AD1794" s="3" t="s">
        <v>41</v>
      </c>
    </row>
    <row r="1795" spans="1:30" hidden="1" outlineLevel="1" collapsed="1" x14ac:dyDescent="0.2">
      <c r="A1795" t="s">
        <v>41</v>
      </c>
      <c r="B1795" s="2" t="s">
        <v>43</v>
      </c>
      <c r="C1795" s="2" t="s">
        <v>44</v>
      </c>
      <c r="D1795" s="2" t="s">
        <v>29</v>
      </c>
      <c r="E1795" s="2" t="s">
        <v>45</v>
      </c>
      <c r="F1795" s="2" t="s">
        <v>46</v>
      </c>
      <c r="G1795" s="2" t="s">
        <v>28</v>
      </c>
      <c r="H1795" s="2" t="s">
        <v>47</v>
      </c>
      <c r="I1795" s="2" t="s">
        <v>8</v>
      </c>
      <c r="J1795" s="2" t="s">
        <v>9</v>
      </c>
      <c r="K1795" s="2" t="s">
        <v>48</v>
      </c>
      <c r="L1795" s="2" t="s">
        <v>49</v>
      </c>
      <c r="M1795" s="2" t="s">
        <v>50</v>
      </c>
      <c r="N1795" s="2" t="s">
        <v>51</v>
      </c>
      <c r="O1795" s="2" t="s">
        <v>52</v>
      </c>
      <c r="P1795" s="2" t="s">
        <v>27</v>
      </c>
      <c r="Q1795" s="2" t="s">
        <v>53</v>
      </c>
      <c r="R1795" s="2" t="s">
        <v>54</v>
      </c>
      <c r="S1795" s="2" t="s">
        <v>55</v>
      </c>
      <c r="T1795" s="2" t="s">
        <v>56</v>
      </c>
    </row>
    <row r="1796" spans="1:30" hidden="1" outlineLevel="1" collapsed="1" x14ac:dyDescent="0.2">
      <c r="A1796" t="s">
        <v>41</v>
      </c>
      <c r="B1796" s="4" t="s">
        <v>30</v>
      </c>
      <c r="C1796" s="4" t="s">
        <v>4117</v>
      </c>
      <c r="D1796" s="4" t="s">
        <v>41</v>
      </c>
      <c r="E1796" s="4">
        <v>5.7000099999999998E-2</v>
      </c>
      <c r="F1796" s="4">
        <v>3.95853E-3</v>
      </c>
      <c r="G1796" s="4">
        <v>1</v>
      </c>
      <c r="H1796" s="4">
        <v>1</v>
      </c>
      <c r="I1796" s="4">
        <v>1</v>
      </c>
      <c r="J1796" s="4">
        <v>1</v>
      </c>
      <c r="K1796" s="4" t="s">
        <v>4111</v>
      </c>
      <c r="L1796" s="4" t="s">
        <v>4118</v>
      </c>
      <c r="M1796" s="4" t="s">
        <v>41</v>
      </c>
      <c r="N1796" s="4">
        <v>0</v>
      </c>
      <c r="O1796" s="4">
        <v>1588.7813100000001</v>
      </c>
      <c r="P1796" s="4" t="s">
        <v>30</v>
      </c>
      <c r="Q1796" s="4" t="s">
        <v>30</v>
      </c>
      <c r="R1796" s="4">
        <v>3.026E-3</v>
      </c>
      <c r="S1796" s="4">
        <v>3.8769999999999999E-2</v>
      </c>
      <c r="T1796" s="4">
        <v>1.62</v>
      </c>
    </row>
    <row r="1797" spans="1:30" hidden="1" outlineLevel="1" collapsed="1" x14ac:dyDescent="0.2">
      <c r="A1797" t="s">
        <v>41</v>
      </c>
      <c r="B1797" s="4" t="s">
        <v>30</v>
      </c>
      <c r="C1797" s="4" t="s">
        <v>4119</v>
      </c>
      <c r="D1797" s="4" t="s">
        <v>41</v>
      </c>
      <c r="E1797" s="4">
        <v>9.8451600000000004E-3</v>
      </c>
      <c r="F1797" s="4">
        <v>9.4156000000000003E-4</v>
      </c>
      <c r="G1797" s="4">
        <v>1</v>
      </c>
      <c r="H1797" s="4">
        <v>1</v>
      </c>
      <c r="I1797" s="4">
        <v>1</v>
      </c>
      <c r="J1797" s="4">
        <v>1</v>
      </c>
      <c r="K1797" s="4" t="s">
        <v>4111</v>
      </c>
      <c r="L1797" s="4" t="s">
        <v>4120</v>
      </c>
      <c r="M1797" s="4" t="s">
        <v>41</v>
      </c>
      <c r="N1797" s="4">
        <v>0</v>
      </c>
      <c r="O1797" s="4">
        <v>1435.6733300000001</v>
      </c>
      <c r="P1797" s="4" t="s">
        <v>30</v>
      </c>
      <c r="Q1797" s="4" t="s">
        <v>30</v>
      </c>
      <c r="R1797" s="4">
        <v>7.6860000000000003E-4</v>
      </c>
      <c r="S1797" s="4">
        <v>5.7609999999999996E-3</v>
      </c>
      <c r="T1797" s="4">
        <v>1.41</v>
      </c>
    </row>
    <row r="1798" spans="1:30" hidden="1" outlineLevel="1" collapsed="1" x14ac:dyDescent="0.2">
      <c r="A1798" t="s">
        <v>41</v>
      </c>
      <c r="B1798" s="4" t="s">
        <v>30</v>
      </c>
      <c r="C1798" s="4" t="s">
        <v>4121</v>
      </c>
      <c r="D1798" s="4" t="s">
        <v>41</v>
      </c>
      <c r="E1798" s="4">
        <v>7.4457999999999996E-2</v>
      </c>
      <c r="F1798" s="4">
        <v>4.8908199999999997E-3</v>
      </c>
      <c r="G1798" s="4">
        <v>1</v>
      </c>
      <c r="H1798" s="4">
        <v>1</v>
      </c>
      <c r="I1798" s="4">
        <v>1</v>
      </c>
      <c r="J1798" s="4">
        <v>1</v>
      </c>
      <c r="K1798" s="4" t="s">
        <v>4111</v>
      </c>
      <c r="L1798" s="4" t="s">
        <v>4122</v>
      </c>
      <c r="M1798" s="4" t="s">
        <v>41</v>
      </c>
      <c r="N1798" s="4">
        <v>0</v>
      </c>
      <c r="O1798" s="4">
        <v>1603.80612</v>
      </c>
      <c r="P1798" s="4" t="s">
        <v>30</v>
      </c>
      <c r="Q1798" s="4" t="s">
        <v>30</v>
      </c>
      <c r="R1798" s="4">
        <v>3.7160000000000001E-3</v>
      </c>
      <c r="S1798" s="4">
        <v>5.2220000000000003E-2</v>
      </c>
      <c r="T1798" s="4">
        <v>1.08</v>
      </c>
    </row>
    <row r="1799" spans="1:30" x14ac:dyDescent="0.2">
      <c r="A1799" s="3" t="s">
        <v>30</v>
      </c>
      <c r="B1799" s="3" t="s">
        <v>31</v>
      </c>
      <c r="C1799" s="3" t="s">
        <v>4123</v>
      </c>
      <c r="D1799" s="3" t="s">
        <v>4124</v>
      </c>
      <c r="E1799" s="3">
        <v>0</v>
      </c>
      <c r="F1799" s="3">
        <v>4.8789999999999996</v>
      </c>
      <c r="G1799" s="3">
        <v>14</v>
      </c>
      <c r="H1799" s="3">
        <v>3</v>
      </c>
      <c r="I1799" s="3">
        <v>3</v>
      </c>
      <c r="J1799" s="3">
        <v>3</v>
      </c>
      <c r="K1799" s="3">
        <v>3</v>
      </c>
      <c r="L1799" s="3">
        <v>293</v>
      </c>
      <c r="M1799" s="3">
        <v>34.6</v>
      </c>
      <c r="N1799" s="3">
        <v>9.17</v>
      </c>
      <c r="O1799" s="3">
        <v>1.7</v>
      </c>
      <c r="P1799" s="3">
        <v>3</v>
      </c>
      <c r="Q1799" s="3" t="s">
        <v>1422</v>
      </c>
      <c r="R1799" s="3" t="s">
        <v>3581</v>
      </c>
      <c r="S1799" s="3" t="s">
        <v>1062</v>
      </c>
      <c r="T1799" s="3" t="s">
        <v>41</v>
      </c>
      <c r="U1799" s="3" t="s">
        <v>4125</v>
      </c>
      <c r="V1799" s="3" t="s">
        <v>4123</v>
      </c>
      <c r="W1799" s="3" t="s">
        <v>4126</v>
      </c>
      <c r="X1799" s="3" t="s">
        <v>4127</v>
      </c>
      <c r="Y1799" s="3" t="s">
        <v>41</v>
      </c>
      <c r="Z1799" s="3" t="s">
        <v>41</v>
      </c>
      <c r="AA1799" s="3">
        <v>0</v>
      </c>
      <c r="AB1799" s="3" t="s">
        <v>30</v>
      </c>
      <c r="AC1799" s="3">
        <v>1</v>
      </c>
      <c r="AD1799" s="3" t="s">
        <v>41</v>
      </c>
    </row>
    <row r="1800" spans="1:30" hidden="1" outlineLevel="1" collapsed="1" x14ac:dyDescent="0.2">
      <c r="A1800" t="s">
        <v>41</v>
      </c>
      <c r="B1800" s="2" t="s">
        <v>43</v>
      </c>
      <c r="C1800" s="2" t="s">
        <v>44</v>
      </c>
      <c r="D1800" s="2" t="s">
        <v>29</v>
      </c>
      <c r="E1800" s="2" t="s">
        <v>45</v>
      </c>
      <c r="F1800" s="2" t="s">
        <v>46</v>
      </c>
      <c r="G1800" s="2" t="s">
        <v>28</v>
      </c>
      <c r="H1800" s="2" t="s">
        <v>47</v>
      </c>
      <c r="I1800" s="2" t="s">
        <v>8</v>
      </c>
      <c r="J1800" s="2" t="s">
        <v>9</v>
      </c>
      <c r="K1800" s="2" t="s">
        <v>48</v>
      </c>
      <c r="L1800" s="2" t="s">
        <v>49</v>
      </c>
      <c r="M1800" s="2" t="s">
        <v>50</v>
      </c>
      <c r="N1800" s="2" t="s">
        <v>51</v>
      </c>
      <c r="O1800" s="2" t="s">
        <v>52</v>
      </c>
      <c r="P1800" s="2" t="s">
        <v>27</v>
      </c>
      <c r="Q1800" s="2" t="s">
        <v>53</v>
      </c>
      <c r="R1800" s="2" t="s">
        <v>54</v>
      </c>
      <c r="S1800" s="2" t="s">
        <v>55</v>
      </c>
      <c r="T1800" s="2" t="s">
        <v>56</v>
      </c>
    </row>
    <row r="1801" spans="1:30" hidden="1" outlineLevel="1" collapsed="1" x14ac:dyDescent="0.2">
      <c r="A1801" t="s">
        <v>41</v>
      </c>
      <c r="B1801" s="4" t="s">
        <v>30</v>
      </c>
      <c r="C1801" s="4" t="s">
        <v>4128</v>
      </c>
      <c r="D1801" s="4" t="s">
        <v>41</v>
      </c>
      <c r="E1801" s="4">
        <v>1.89917E-2</v>
      </c>
      <c r="F1801" s="4">
        <v>9.4156000000000003E-4</v>
      </c>
      <c r="G1801" s="4">
        <v>1</v>
      </c>
      <c r="H1801" s="4">
        <v>1</v>
      </c>
      <c r="I1801" s="4">
        <v>1</v>
      </c>
      <c r="J1801" s="4">
        <v>1</v>
      </c>
      <c r="K1801" s="4" t="s">
        <v>4123</v>
      </c>
      <c r="L1801" s="4" t="s">
        <v>4129</v>
      </c>
      <c r="M1801" s="4" t="s">
        <v>41</v>
      </c>
      <c r="N1801" s="4">
        <v>0</v>
      </c>
      <c r="O1801" s="4">
        <v>1485.67572</v>
      </c>
      <c r="P1801" s="4" t="s">
        <v>30</v>
      </c>
      <c r="Q1801" s="4" t="s">
        <v>30</v>
      </c>
      <c r="R1801" s="4">
        <v>7.6860000000000003E-4</v>
      </c>
      <c r="S1801" s="4">
        <v>1.1769999999999999E-2</v>
      </c>
      <c r="T1801" s="4">
        <v>1.68</v>
      </c>
    </row>
    <row r="1802" spans="1:30" hidden="1" outlineLevel="1" collapsed="1" x14ac:dyDescent="0.2">
      <c r="A1802" t="s">
        <v>41</v>
      </c>
      <c r="B1802" s="4" t="s">
        <v>30</v>
      </c>
      <c r="C1802" s="4" t="s">
        <v>4130</v>
      </c>
      <c r="D1802" s="4" t="s">
        <v>41</v>
      </c>
      <c r="E1802" s="4">
        <v>6.2605800000000003E-2</v>
      </c>
      <c r="F1802" s="4">
        <v>3.95853E-3</v>
      </c>
      <c r="G1802" s="4">
        <v>1</v>
      </c>
      <c r="H1802" s="4">
        <v>1</v>
      </c>
      <c r="I1802" s="4">
        <v>1</v>
      </c>
      <c r="J1802" s="4">
        <v>1</v>
      </c>
      <c r="K1802" s="4" t="s">
        <v>4123</v>
      </c>
      <c r="L1802" s="4" t="s">
        <v>4131</v>
      </c>
      <c r="M1802" s="4" t="s">
        <v>41</v>
      </c>
      <c r="N1802" s="4">
        <v>1</v>
      </c>
      <c r="O1802" s="4">
        <v>1501.7969000000001</v>
      </c>
      <c r="P1802" s="4" t="s">
        <v>30</v>
      </c>
      <c r="Q1802" s="4" t="s">
        <v>30</v>
      </c>
      <c r="R1802" s="4">
        <v>3.026E-3</v>
      </c>
      <c r="S1802" s="4">
        <v>4.3150000000000001E-2</v>
      </c>
      <c r="T1802" s="4">
        <v>1.55</v>
      </c>
    </row>
    <row r="1803" spans="1:30" hidden="1" outlineLevel="1" collapsed="1" x14ac:dyDescent="0.2">
      <c r="A1803" t="s">
        <v>41</v>
      </c>
      <c r="B1803" s="4" t="s">
        <v>30</v>
      </c>
      <c r="C1803" s="4" t="s">
        <v>4132</v>
      </c>
      <c r="D1803" s="4" t="s">
        <v>41</v>
      </c>
      <c r="E1803" s="4">
        <v>3.9337999999999998E-2</v>
      </c>
      <c r="F1803" s="4">
        <v>1.57544E-3</v>
      </c>
      <c r="G1803" s="4">
        <v>1</v>
      </c>
      <c r="H1803" s="4">
        <v>1</v>
      </c>
      <c r="I1803" s="4">
        <v>1</v>
      </c>
      <c r="J1803" s="4">
        <v>1</v>
      </c>
      <c r="K1803" s="4" t="s">
        <v>4123</v>
      </c>
      <c r="L1803" s="4" t="s">
        <v>4133</v>
      </c>
      <c r="M1803" s="4" t="s">
        <v>41</v>
      </c>
      <c r="N1803" s="4">
        <v>0</v>
      </c>
      <c r="O1803" s="4">
        <v>1577.80171</v>
      </c>
      <c r="P1803" s="4" t="s">
        <v>30</v>
      </c>
      <c r="Q1803" s="4" t="s">
        <v>30</v>
      </c>
      <c r="R1803" s="4">
        <v>1.245E-3</v>
      </c>
      <c r="S1803" s="4">
        <v>2.5999999999999999E-2</v>
      </c>
      <c r="T1803" s="4">
        <v>1.7</v>
      </c>
    </row>
    <row r="1804" spans="1:30" x14ac:dyDescent="0.2">
      <c r="A1804" s="3" t="s">
        <v>30</v>
      </c>
      <c r="B1804" s="3" t="s">
        <v>31</v>
      </c>
      <c r="C1804" s="3" t="s">
        <v>4134</v>
      </c>
      <c r="D1804" s="3" t="s">
        <v>4135</v>
      </c>
      <c r="E1804" s="3">
        <v>0</v>
      </c>
      <c r="F1804" s="3">
        <v>4.8310000000000004</v>
      </c>
      <c r="G1804" s="3">
        <v>2</v>
      </c>
      <c r="H1804" s="3">
        <v>3</v>
      </c>
      <c r="I1804" s="3">
        <v>3</v>
      </c>
      <c r="J1804" s="3">
        <v>3</v>
      </c>
      <c r="K1804" s="3">
        <v>3</v>
      </c>
      <c r="L1804" s="3">
        <v>1648</v>
      </c>
      <c r="M1804" s="3">
        <v>186.8</v>
      </c>
      <c r="N1804" s="3">
        <v>8.5</v>
      </c>
      <c r="O1804" s="3">
        <v>4.42</v>
      </c>
      <c r="P1804" s="3">
        <v>3</v>
      </c>
      <c r="Q1804" s="3" t="s">
        <v>1377</v>
      </c>
      <c r="R1804" s="3" t="s">
        <v>2634</v>
      </c>
      <c r="S1804" s="3" t="s">
        <v>41</v>
      </c>
      <c r="T1804" s="3" t="s">
        <v>4136</v>
      </c>
      <c r="U1804" s="3" t="s">
        <v>4137</v>
      </c>
      <c r="V1804" s="3" t="s">
        <v>4134</v>
      </c>
      <c r="W1804" s="3" t="s">
        <v>41</v>
      </c>
      <c r="X1804" s="3" t="s">
        <v>4138</v>
      </c>
      <c r="Y1804" s="3" t="s">
        <v>41</v>
      </c>
      <c r="Z1804" s="3" t="s">
        <v>41</v>
      </c>
      <c r="AA1804" s="3">
        <v>0</v>
      </c>
      <c r="AB1804" s="3" t="s">
        <v>30</v>
      </c>
      <c r="AC1804" s="3">
        <v>1</v>
      </c>
      <c r="AD1804" s="3" t="s">
        <v>41</v>
      </c>
    </row>
    <row r="1805" spans="1:30" hidden="1" outlineLevel="1" collapsed="1" x14ac:dyDescent="0.2">
      <c r="A1805" t="s">
        <v>41</v>
      </c>
      <c r="B1805" s="2" t="s">
        <v>43</v>
      </c>
      <c r="C1805" s="2" t="s">
        <v>44</v>
      </c>
      <c r="D1805" s="2" t="s">
        <v>29</v>
      </c>
      <c r="E1805" s="2" t="s">
        <v>45</v>
      </c>
      <c r="F1805" s="2" t="s">
        <v>46</v>
      </c>
      <c r="G1805" s="2" t="s">
        <v>28</v>
      </c>
      <c r="H1805" s="2" t="s">
        <v>47</v>
      </c>
      <c r="I1805" s="2" t="s">
        <v>8</v>
      </c>
      <c r="J1805" s="2" t="s">
        <v>9</v>
      </c>
      <c r="K1805" s="2" t="s">
        <v>48</v>
      </c>
      <c r="L1805" s="2" t="s">
        <v>49</v>
      </c>
      <c r="M1805" s="2" t="s">
        <v>50</v>
      </c>
      <c r="N1805" s="2" t="s">
        <v>51</v>
      </c>
      <c r="O1805" s="2" t="s">
        <v>52</v>
      </c>
      <c r="P1805" s="2" t="s">
        <v>27</v>
      </c>
      <c r="Q1805" s="2" t="s">
        <v>53</v>
      </c>
      <c r="R1805" s="2" t="s">
        <v>54</v>
      </c>
      <c r="S1805" s="2" t="s">
        <v>55</v>
      </c>
      <c r="T1805" s="2" t="s">
        <v>56</v>
      </c>
    </row>
    <row r="1806" spans="1:30" hidden="1" outlineLevel="1" collapsed="1" x14ac:dyDescent="0.2">
      <c r="A1806" t="s">
        <v>41</v>
      </c>
      <c r="B1806" s="4" t="s">
        <v>30</v>
      </c>
      <c r="C1806" s="4" t="s">
        <v>4139</v>
      </c>
      <c r="D1806" s="4" t="s">
        <v>41</v>
      </c>
      <c r="E1806" s="4">
        <v>4.1246499999999998E-2</v>
      </c>
      <c r="F1806" s="4">
        <v>1.57544E-3</v>
      </c>
      <c r="G1806" s="4">
        <v>1</v>
      </c>
      <c r="H1806" s="4">
        <v>1</v>
      </c>
      <c r="I1806" s="4">
        <v>1</v>
      </c>
      <c r="J1806" s="4">
        <v>1</v>
      </c>
      <c r="K1806" s="4" t="s">
        <v>4134</v>
      </c>
      <c r="L1806" s="4" t="s">
        <v>4140</v>
      </c>
      <c r="M1806" s="4" t="s">
        <v>41</v>
      </c>
      <c r="N1806" s="4">
        <v>0</v>
      </c>
      <c r="O1806" s="4">
        <v>1519.7387100000001</v>
      </c>
      <c r="P1806" s="4" t="s">
        <v>30</v>
      </c>
      <c r="Q1806" s="4" t="s">
        <v>30</v>
      </c>
      <c r="R1806" s="4">
        <v>1.245E-3</v>
      </c>
      <c r="S1806" s="4">
        <v>2.7310000000000001E-2</v>
      </c>
      <c r="T1806" s="4">
        <v>2.3199999999999998</v>
      </c>
    </row>
    <row r="1807" spans="1:30" hidden="1" outlineLevel="1" collapsed="1" x14ac:dyDescent="0.2">
      <c r="A1807" t="s">
        <v>41</v>
      </c>
      <c r="B1807" s="4" t="s">
        <v>30</v>
      </c>
      <c r="C1807" s="4" t="s">
        <v>4141</v>
      </c>
      <c r="D1807" s="4" t="s">
        <v>41</v>
      </c>
      <c r="E1807" s="4">
        <v>1.1061400000000001E-2</v>
      </c>
      <c r="F1807" s="4">
        <v>9.4156000000000003E-4</v>
      </c>
      <c r="G1807" s="4">
        <v>1</v>
      </c>
      <c r="H1807" s="4">
        <v>1</v>
      </c>
      <c r="I1807" s="4">
        <v>1</v>
      </c>
      <c r="J1807" s="4">
        <v>1</v>
      </c>
      <c r="K1807" s="4" t="s">
        <v>4134</v>
      </c>
      <c r="L1807" s="4" t="s">
        <v>4142</v>
      </c>
      <c r="M1807" s="4" t="s">
        <v>41</v>
      </c>
      <c r="N1807" s="4">
        <v>1</v>
      </c>
      <c r="O1807" s="4">
        <v>1387.71037</v>
      </c>
      <c r="P1807" s="4" t="s">
        <v>30</v>
      </c>
      <c r="Q1807" s="4" t="s">
        <v>30</v>
      </c>
      <c r="R1807" s="4">
        <v>7.6860000000000003E-4</v>
      </c>
      <c r="S1807" s="4">
        <v>6.5459999999999997E-3</v>
      </c>
      <c r="T1807" s="4">
        <v>2.1</v>
      </c>
    </row>
    <row r="1808" spans="1:30" hidden="1" outlineLevel="1" collapsed="1" x14ac:dyDescent="0.2">
      <c r="A1808" t="s">
        <v>41</v>
      </c>
      <c r="B1808" s="4" t="s">
        <v>30</v>
      </c>
      <c r="C1808" s="4" t="s">
        <v>4143</v>
      </c>
      <c r="D1808" s="4" t="s">
        <v>41</v>
      </c>
      <c r="E1808" s="4">
        <v>0.113383</v>
      </c>
      <c r="F1808" s="4">
        <v>9.6284500000000002E-3</v>
      </c>
      <c r="G1808" s="4">
        <v>1</v>
      </c>
      <c r="H1808" s="4">
        <v>1</v>
      </c>
      <c r="I1808" s="4">
        <v>1</v>
      </c>
      <c r="J1808" s="4">
        <v>1</v>
      </c>
      <c r="K1808" s="4" t="s">
        <v>4134</v>
      </c>
      <c r="L1808" s="4" t="s">
        <v>4144</v>
      </c>
      <c r="M1808" s="4" t="s">
        <v>41</v>
      </c>
      <c r="N1808" s="4">
        <v>1</v>
      </c>
      <c r="O1808" s="4">
        <v>1863.9446800000001</v>
      </c>
      <c r="P1808" s="4" t="s">
        <v>30</v>
      </c>
      <c r="Q1808" s="4" t="s">
        <v>30</v>
      </c>
      <c r="R1808" s="4">
        <v>6.8910000000000004E-3</v>
      </c>
      <c r="S1808" s="4">
        <v>8.2589999999999997E-2</v>
      </c>
      <c r="T1808" s="4">
        <v>1.77</v>
      </c>
    </row>
    <row r="1809" spans="1:30" x14ac:dyDescent="0.2">
      <c r="A1809" s="3" t="s">
        <v>30</v>
      </c>
      <c r="B1809" s="3" t="s">
        <v>31</v>
      </c>
      <c r="C1809" s="3" t="s">
        <v>4145</v>
      </c>
      <c r="D1809" s="3" t="s">
        <v>4146</v>
      </c>
      <c r="E1809" s="3">
        <v>0</v>
      </c>
      <c r="F1809" s="3">
        <v>4.7869999999999999</v>
      </c>
      <c r="G1809" s="3">
        <v>4</v>
      </c>
      <c r="H1809" s="3">
        <v>2</v>
      </c>
      <c r="I1809" s="3">
        <v>2</v>
      </c>
      <c r="J1809" s="3">
        <v>2</v>
      </c>
      <c r="K1809" s="3">
        <v>2</v>
      </c>
      <c r="L1809" s="3">
        <v>914</v>
      </c>
      <c r="M1809" s="3">
        <v>103.8</v>
      </c>
      <c r="N1809" s="3">
        <v>7.64</v>
      </c>
      <c r="O1809" s="3">
        <v>0</v>
      </c>
      <c r="P1809" s="3">
        <v>2</v>
      </c>
      <c r="Q1809" s="3" t="s">
        <v>3405</v>
      </c>
      <c r="R1809" s="3" t="s">
        <v>3807</v>
      </c>
      <c r="S1809" s="3" t="s">
        <v>1062</v>
      </c>
      <c r="T1809" s="3" t="s">
        <v>3808</v>
      </c>
      <c r="U1809" s="3" t="s">
        <v>4147</v>
      </c>
      <c r="V1809" s="3" t="s">
        <v>4145</v>
      </c>
      <c r="W1809" s="3" t="s">
        <v>4148</v>
      </c>
      <c r="X1809" s="3" t="s">
        <v>4149</v>
      </c>
      <c r="Y1809" s="3" t="s">
        <v>41</v>
      </c>
      <c r="Z1809" s="3" t="s">
        <v>41</v>
      </c>
      <c r="AA1809" s="3">
        <v>0</v>
      </c>
      <c r="AB1809" s="3" t="s">
        <v>30</v>
      </c>
      <c r="AC1809" s="3">
        <v>1</v>
      </c>
      <c r="AD1809" s="3" t="s">
        <v>41</v>
      </c>
    </row>
    <row r="1810" spans="1:30" hidden="1" outlineLevel="1" collapsed="1" x14ac:dyDescent="0.2">
      <c r="A1810" t="s">
        <v>41</v>
      </c>
      <c r="B1810" s="2" t="s">
        <v>43</v>
      </c>
      <c r="C1810" s="2" t="s">
        <v>44</v>
      </c>
      <c r="D1810" s="2" t="s">
        <v>29</v>
      </c>
      <c r="E1810" s="2" t="s">
        <v>45</v>
      </c>
      <c r="F1810" s="2" t="s">
        <v>46</v>
      </c>
      <c r="G1810" s="2" t="s">
        <v>28</v>
      </c>
      <c r="H1810" s="2" t="s">
        <v>47</v>
      </c>
      <c r="I1810" s="2" t="s">
        <v>8</v>
      </c>
      <c r="J1810" s="2" t="s">
        <v>9</v>
      </c>
      <c r="K1810" s="2" t="s">
        <v>48</v>
      </c>
      <c r="L1810" s="2" t="s">
        <v>49</v>
      </c>
      <c r="M1810" s="2" t="s">
        <v>50</v>
      </c>
      <c r="N1810" s="2" t="s">
        <v>51</v>
      </c>
      <c r="O1810" s="2" t="s">
        <v>52</v>
      </c>
      <c r="P1810" s="2" t="s">
        <v>27</v>
      </c>
      <c r="Q1810" s="2" t="s">
        <v>53</v>
      </c>
      <c r="R1810" s="2" t="s">
        <v>54</v>
      </c>
      <c r="S1810" s="2" t="s">
        <v>55</v>
      </c>
      <c r="T1810" s="2" t="s">
        <v>56</v>
      </c>
    </row>
    <row r="1811" spans="1:30" hidden="1" outlineLevel="1" collapsed="1" x14ac:dyDescent="0.2">
      <c r="A1811" t="s">
        <v>41</v>
      </c>
      <c r="B1811" s="4" t="s">
        <v>30</v>
      </c>
      <c r="C1811" s="4" t="s">
        <v>4150</v>
      </c>
      <c r="D1811" s="4" t="s">
        <v>41</v>
      </c>
      <c r="E1811" s="4">
        <v>3.0669400000000002E-3</v>
      </c>
      <c r="F1811" s="4">
        <v>9.4156000000000003E-4</v>
      </c>
      <c r="G1811" s="4">
        <v>1</v>
      </c>
      <c r="H1811" s="4">
        <v>1</v>
      </c>
      <c r="I1811" s="4">
        <v>1</v>
      </c>
      <c r="J1811" s="4">
        <v>1</v>
      </c>
      <c r="K1811" s="4" t="s">
        <v>4145</v>
      </c>
      <c r="L1811" s="4" t="s">
        <v>4151</v>
      </c>
      <c r="M1811" s="4" t="s">
        <v>41</v>
      </c>
      <c r="N1811" s="4">
        <v>2</v>
      </c>
      <c r="O1811" s="4">
        <v>2448.2728900000002</v>
      </c>
      <c r="P1811" s="4" t="s">
        <v>30</v>
      </c>
      <c r="Q1811" s="4" t="s">
        <v>30</v>
      </c>
      <c r="R1811" s="4">
        <v>7.6860000000000003E-4</v>
      </c>
      <c r="S1811" s="4">
        <v>1.6180000000000001E-3</v>
      </c>
      <c r="T1811" s="4">
        <v>2.09</v>
      </c>
    </row>
    <row r="1812" spans="1:30" hidden="1" outlineLevel="1" collapsed="1" x14ac:dyDescent="0.2">
      <c r="A1812" t="s">
        <v>41</v>
      </c>
      <c r="B1812" s="4" t="s">
        <v>30</v>
      </c>
      <c r="C1812" s="4" t="s">
        <v>4152</v>
      </c>
      <c r="D1812" s="4" t="s">
        <v>41</v>
      </c>
      <c r="E1812" s="4">
        <v>1.6565300000000002E-2</v>
      </c>
      <c r="F1812" s="4">
        <v>9.4156000000000003E-4</v>
      </c>
      <c r="G1812" s="4">
        <v>1</v>
      </c>
      <c r="H1812" s="4">
        <v>1</v>
      </c>
      <c r="I1812" s="4">
        <v>1</v>
      </c>
      <c r="J1812" s="4">
        <v>1</v>
      </c>
      <c r="K1812" s="4" t="s">
        <v>4145</v>
      </c>
      <c r="L1812" s="4" t="s">
        <v>4153</v>
      </c>
      <c r="M1812" s="4" t="s">
        <v>41</v>
      </c>
      <c r="N1812" s="4">
        <v>1</v>
      </c>
      <c r="O1812" s="4">
        <v>1142.6164100000001</v>
      </c>
      <c r="P1812" s="4" t="s">
        <v>30</v>
      </c>
      <c r="Q1812" s="4" t="s">
        <v>30</v>
      </c>
      <c r="R1812" s="4">
        <v>7.6860000000000003E-4</v>
      </c>
      <c r="S1812" s="4">
        <v>1.009E-2</v>
      </c>
      <c r="T1812" s="4">
        <v>1.34</v>
      </c>
    </row>
    <row r="1813" spans="1:30" x14ac:dyDescent="0.2">
      <c r="A1813" s="3" t="s">
        <v>30</v>
      </c>
      <c r="B1813" s="3" t="s">
        <v>31</v>
      </c>
      <c r="C1813" s="3" t="s">
        <v>4154</v>
      </c>
      <c r="D1813" s="3" t="s">
        <v>4155</v>
      </c>
      <c r="E1813" s="3">
        <v>0</v>
      </c>
      <c r="F1813" s="3">
        <v>4.7610000000000001</v>
      </c>
      <c r="G1813" s="3">
        <v>3</v>
      </c>
      <c r="H1813" s="3">
        <v>2</v>
      </c>
      <c r="I1813" s="3">
        <v>2</v>
      </c>
      <c r="J1813" s="3">
        <v>2</v>
      </c>
      <c r="K1813" s="3">
        <v>2</v>
      </c>
      <c r="L1813" s="3">
        <v>935</v>
      </c>
      <c r="M1813" s="3">
        <v>104.8</v>
      </c>
      <c r="N1813" s="3">
        <v>5.12</v>
      </c>
      <c r="O1813" s="3">
        <v>3.18</v>
      </c>
      <c r="P1813" s="3">
        <v>2</v>
      </c>
      <c r="Q1813" s="3" t="s">
        <v>3173</v>
      </c>
      <c r="R1813" s="3" t="s">
        <v>4156</v>
      </c>
      <c r="S1813" s="3" t="s">
        <v>36</v>
      </c>
      <c r="T1813" s="3" t="s">
        <v>4157</v>
      </c>
      <c r="U1813" s="3" t="s">
        <v>4158</v>
      </c>
      <c r="V1813" s="3" t="s">
        <v>4154</v>
      </c>
      <c r="W1813" s="3" t="s">
        <v>4159</v>
      </c>
      <c r="X1813" s="3" t="s">
        <v>4160</v>
      </c>
      <c r="Y1813" s="3" t="s">
        <v>4161</v>
      </c>
      <c r="Z1813" s="3" t="s">
        <v>41</v>
      </c>
      <c r="AA1813" s="3">
        <v>2</v>
      </c>
      <c r="AB1813" s="3" t="s">
        <v>30</v>
      </c>
      <c r="AC1813" s="3">
        <v>1</v>
      </c>
      <c r="AD1813" s="3" t="s">
        <v>41</v>
      </c>
    </row>
    <row r="1814" spans="1:30" hidden="1" outlineLevel="1" collapsed="1" x14ac:dyDescent="0.2">
      <c r="A1814" t="s">
        <v>41</v>
      </c>
      <c r="B1814" s="2" t="s">
        <v>43</v>
      </c>
      <c r="C1814" s="2" t="s">
        <v>44</v>
      </c>
      <c r="D1814" s="2" t="s">
        <v>29</v>
      </c>
      <c r="E1814" s="2" t="s">
        <v>45</v>
      </c>
      <c r="F1814" s="2" t="s">
        <v>46</v>
      </c>
      <c r="G1814" s="2" t="s">
        <v>28</v>
      </c>
      <c r="H1814" s="2" t="s">
        <v>47</v>
      </c>
      <c r="I1814" s="2" t="s">
        <v>8</v>
      </c>
      <c r="J1814" s="2" t="s">
        <v>9</v>
      </c>
      <c r="K1814" s="2" t="s">
        <v>48</v>
      </c>
      <c r="L1814" s="2" t="s">
        <v>49</v>
      </c>
      <c r="M1814" s="2" t="s">
        <v>50</v>
      </c>
      <c r="N1814" s="2" t="s">
        <v>51</v>
      </c>
      <c r="O1814" s="2" t="s">
        <v>52</v>
      </c>
      <c r="P1814" s="2" t="s">
        <v>27</v>
      </c>
      <c r="Q1814" s="2" t="s">
        <v>53</v>
      </c>
      <c r="R1814" s="2" t="s">
        <v>54</v>
      </c>
      <c r="S1814" s="2" t="s">
        <v>55</v>
      </c>
      <c r="T1814" s="2" t="s">
        <v>56</v>
      </c>
    </row>
    <row r="1815" spans="1:30" hidden="1" outlineLevel="1" collapsed="1" x14ac:dyDescent="0.2">
      <c r="A1815" t="s">
        <v>41</v>
      </c>
      <c r="B1815" s="4" t="s">
        <v>30</v>
      </c>
      <c r="C1815" s="4" t="s">
        <v>4162</v>
      </c>
      <c r="D1815" s="4" t="s">
        <v>41</v>
      </c>
      <c r="E1815" s="4">
        <v>4.4736200000000002E-3</v>
      </c>
      <c r="F1815" s="4">
        <v>9.4156000000000003E-4</v>
      </c>
      <c r="G1815" s="4">
        <v>1</v>
      </c>
      <c r="H1815" s="4">
        <v>1</v>
      </c>
      <c r="I1815" s="4">
        <v>1</v>
      </c>
      <c r="J1815" s="4">
        <v>1</v>
      </c>
      <c r="K1815" s="4" t="s">
        <v>4154</v>
      </c>
      <c r="L1815" s="4" t="s">
        <v>4163</v>
      </c>
      <c r="M1815" s="4" t="s">
        <v>41</v>
      </c>
      <c r="N1815" s="4">
        <v>0</v>
      </c>
      <c r="O1815" s="4">
        <v>1507.76386</v>
      </c>
      <c r="P1815" s="4" t="s">
        <v>30</v>
      </c>
      <c r="Q1815" s="4" t="s">
        <v>30</v>
      </c>
      <c r="R1815" s="4">
        <v>7.6860000000000003E-4</v>
      </c>
      <c r="S1815" s="4">
        <v>2.4369999999999999E-3</v>
      </c>
      <c r="T1815" s="4">
        <v>1.59</v>
      </c>
    </row>
    <row r="1816" spans="1:30" hidden="1" outlineLevel="1" collapsed="1" x14ac:dyDescent="0.2">
      <c r="A1816" t="s">
        <v>41</v>
      </c>
      <c r="B1816" s="4" t="s">
        <v>30</v>
      </c>
      <c r="C1816" s="4" t="s">
        <v>4164</v>
      </c>
      <c r="D1816" s="4" t="s">
        <v>41</v>
      </c>
      <c r="E1816" s="4">
        <v>1.2009000000000001E-2</v>
      </c>
      <c r="F1816" s="4">
        <v>9.4156000000000003E-4</v>
      </c>
      <c r="G1816" s="4">
        <v>1</v>
      </c>
      <c r="H1816" s="4">
        <v>1</v>
      </c>
      <c r="I1816" s="4">
        <v>1</v>
      </c>
      <c r="J1816" s="4">
        <v>1</v>
      </c>
      <c r="K1816" s="4" t="s">
        <v>4154</v>
      </c>
      <c r="L1816" s="4" t="s">
        <v>4165</v>
      </c>
      <c r="M1816" s="4" t="s">
        <v>41</v>
      </c>
      <c r="N1816" s="4">
        <v>1</v>
      </c>
      <c r="O1816" s="4">
        <v>1989.9611199999999</v>
      </c>
      <c r="P1816" s="4" t="s">
        <v>30</v>
      </c>
      <c r="Q1816" s="4" t="s">
        <v>30</v>
      </c>
      <c r="R1816" s="4">
        <v>7.6860000000000003E-4</v>
      </c>
      <c r="S1816" s="4">
        <v>7.1149999999999998E-3</v>
      </c>
      <c r="T1816" s="4">
        <v>3.18</v>
      </c>
    </row>
    <row r="1817" spans="1:30" x14ac:dyDescent="0.2">
      <c r="A1817" s="3" t="s">
        <v>30</v>
      </c>
      <c r="B1817" s="3" t="s">
        <v>31</v>
      </c>
      <c r="C1817" s="3" t="s">
        <v>4166</v>
      </c>
      <c r="D1817" s="3" t="s">
        <v>4167</v>
      </c>
      <c r="E1817" s="3">
        <v>0</v>
      </c>
      <c r="F1817" s="3">
        <v>4.7469999999999999</v>
      </c>
      <c r="G1817" s="3">
        <v>15</v>
      </c>
      <c r="H1817" s="3">
        <v>3</v>
      </c>
      <c r="I1817" s="3">
        <v>3</v>
      </c>
      <c r="J1817" s="3">
        <v>3</v>
      </c>
      <c r="K1817" s="3">
        <v>3</v>
      </c>
      <c r="L1817" s="3">
        <v>240</v>
      </c>
      <c r="M1817" s="3">
        <v>26.5</v>
      </c>
      <c r="N1817" s="3">
        <v>9.41</v>
      </c>
      <c r="O1817" s="3">
        <v>2.39</v>
      </c>
      <c r="P1817" s="3">
        <v>3</v>
      </c>
      <c r="Q1817" s="3" t="s">
        <v>1480</v>
      </c>
      <c r="R1817" s="3" t="s">
        <v>1160</v>
      </c>
      <c r="S1817" s="3" t="s">
        <v>1062</v>
      </c>
      <c r="T1817" s="3" t="s">
        <v>4168</v>
      </c>
      <c r="U1817" s="3" t="s">
        <v>4169</v>
      </c>
      <c r="V1817" s="3" t="s">
        <v>4166</v>
      </c>
      <c r="W1817" s="3" t="s">
        <v>4170</v>
      </c>
      <c r="X1817" s="3" t="s">
        <v>4171</v>
      </c>
      <c r="Y1817" s="3" t="s">
        <v>1824</v>
      </c>
      <c r="Z1817" s="3" t="s">
        <v>41</v>
      </c>
      <c r="AA1817" s="3">
        <v>9</v>
      </c>
      <c r="AB1817" s="3" t="s">
        <v>30</v>
      </c>
      <c r="AC1817" s="3">
        <v>1</v>
      </c>
      <c r="AD1817" s="3" t="s">
        <v>41</v>
      </c>
    </row>
    <row r="1818" spans="1:30" hidden="1" outlineLevel="1" collapsed="1" x14ac:dyDescent="0.2">
      <c r="A1818" t="s">
        <v>41</v>
      </c>
      <c r="B1818" s="2" t="s">
        <v>43</v>
      </c>
      <c r="C1818" s="2" t="s">
        <v>44</v>
      </c>
      <c r="D1818" s="2" t="s">
        <v>29</v>
      </c>
      <c r="E1818" s="2" t="s">
        <v>45</v>
      </c>
      <c r="F1818" s="2" t="s">
        <v>46</v>
      </c>
      <c r="G1818" s="2" t="s">
        <v>28</v>
      </c>
      <c r="H1818" s="2" t="s">
        <v>47</v>
      </c>
      <c r="I1818" s="2" t="s">
        <v>8</v>
      </c>
      <c r="J1818" s="2" t="s">
        <v>9</v>
      </c>
      <c r="K1818" s="2" t="s">
        <v>48</v>
      </c>
      <c r="L1818" s="2" t="s">
        <v>49</v>
      </c>
      <c r="M1818" s="2" t="s">
        <v>50</v>
      </c>
      <c r="N1818" s="2" t="s">
        <v>51</v>
      </c>
      <c r="O1818" s="2" t="s">
        <v>52</v>
      </c>
      <c r="P1818" s="2" t="s">
        <v>27</v>
      </c>
      <c r="Q1818" s="2" t="s">
        <v>53</v>
      </c>
      <c r="R1818" s="2" t="s">
        <v>54</v>
      </c>
      <c r="S1818" s="2" t="s">
        <v>55</v>
      </c>
      <c r="T1818" s="2" t="s">
        <v>56</v>
      </c>
    </row>
    <row r="1819" spans="1:30" hidden="1" outlineLevel="1" collapsed="1" x14ac:dyDescent="0.2">
      <c r="A1819" t="s">
        <v>41</v>
      </c>
      <c r="B1819" s="4" t="s">
        <v>30</v>
      </c>
      <c r="C1819" s="4" t="s">
        <v>4172</v>
      </c>
      <c r="D1819" s="4" t="s">
        <v>41</v>
      </c>
      <c r="E1819" s="4">
        <v>4.0417700000000001E-2</v>
      </c>
      <c r="F1819" s="4">
        <v>1.57544E-3</v>
      </c>
      <c r="G1819" s="4">
        <v>1</v>
      </c>
      <c r="H1819" s="4">
        <v>1</v>
      </c>
      <c r="I1819" s="4">
        <v>1</v>
      </c>
      <c r="J1819" s="4">
        <v>1</v>
      </c>
      <c r="K1819" s="4" t="s">
        <v>4166</v>
      </c>
      <c r="L1819" s="4" t="s">
        <v>4173</v>
      </c>
      <c r="M1819" s="4" t="s">
        <v>41</v>
      </c>
      <c r="N1819" s="4">
        <v>0</v>
      </c>
      <c r="O1819" s="4">
        <v>1437.68561</v>
      </c>
      <c r="P1819" s="4" t="s">
        <v>30</v>
      </c>
      <c r="Q1819" s="4" t="s">
        <v>30</v>
      </c>
      <c r="R1819" s="4">
        <v>1.245E-3</v>
      </c>
      <c r="S1819" s="4">
        <v>2.6610000000000002E-2</v>
      </c>
      <c r="T1819" s="4">
        <v>2.39</v>
      </c>
    </row>
    <row r="1820" spans="1:30" hidden="1" outlineLevel="1" collapsed="1" x14ac:dyDescent="0.2">
      <c r="A1820" t="s">
        <v>41</v>
      </c>
      <c r="B1820" s="4" t="s">
        <v>30</v>
      </c>
      <c r="C1820" s="4" t="s">
        <v>4174</v>
      </c>
      <c r="D1820" s="4" t="s">
        <v>41</v>
      </c>
      <c r="E1820" s="4">
        <v>9.9533999999999997E-2</v>
      </c>
      <c r="F1820" s="4">
        <v>8.4442000000000007E-3</v>
      </c>
      <c r="G1820" s="4">
        <v>1</v>
      </c>
      <c r="H1820" s="4">
        <v>1</v>
      </c>
      <c r="I1820" s="4">
        <v>1</v>
      </c>
      <c r="J1820" s="4">
        <v>1</v>
      </c>
      <c r="K1820" s="4" t="s">
        <v>4166</v>
      </c>
      <c r="L1820" s="4" t="s">
        <v>4175</v>
      </c>
      <c r="M1820" s="4" t="s">
        <v>41</v>
      </c>
      <c r="N1820" s="4">
        <v>1</v>
      </c>
      <c r="O1820" s="4">
        <v>1326.8103599999999</v>
      </c>
      <c r="P1820" s="4" t="s">
        <v>30</v>
      </c>
      <c r="Q1820" s="4" t="s">
        <v>30</v>
      </c>
      <c r="R1820" s="4">
        <v>6.3559999999999997E-3</v>
      </c>
      <c r="S1820" s="4">
        <v>7.1470000000000006E-2</v>
      </c>
      <c r="T1820" s="4">
        <v>0.68</v>
      </c>
    </row>
    <row r="1821" spans="1:30" hidden="1" outlineLevel="1" collapsed="1" x14ac:dyDescent="0.2">
      <c r="A1821" t="s">
        <v>41</v>
      </c>
      <c r="B1821" s="4" t="s">
        <v>30</v>
      </c>
      <c r="C1821" s="4" t="s">
        <v>4176</v>
      </c>
      <c r="D1821" s="4" t="s">
        <v>41</v>
      </c>
      <c r="E1821" s="4">
        <v>1.54702E-2</v>
      </c>
      <c r="F1821" s="4">
        <v>9.4156000000000003E-4</v>
      </c>
      <c r="G1821" s="4">
        <v>1</v>
      </c>
      <c r="H1821" s="4">
        <v>1</v>
      </c>
      <c r="I1821" s="4">
        <v>1</v>
      </c>
      <c r="J1821" s="4">
        <v>1</v>
      </c>
      <c r="K1821" s="4" t="s">
        <v>4166</v>
      </c>
      <c r="L1821" s="4" t="s">
        <v>4177</v>
      </c>
      <c r="M1821" s="4" t="s">
        <v>41</v>
      </c>
      <c r="N1821" s="4">
        <v>1</v>
      </c>
      <c r="O1821" s="4">
        <v>1256.7572600000001</v>
      </c>
      <c r="P1821" s="4" t="s">
        <v>30</v>
      </c>
      <c r="Q1821" s="4" t="s">
        <v>30</v>
      </c>
      <c r="R1821" s="4">
        <v>7.6860000000000003E-4</v>
      </c>
      <c r="S1821" s="4">
        <v>9.4210000000000006E-3</v>
      </c>
      <c r="T1821" s="4">
        <v>1.98</v>
      </c>
    </row>
    <row r="1822" spans="1:30" x14ac:dyDescent="0.2">
      <c r="A1822" s="3" t="s">
        <v>30</v>
      </c>
      <c r="B1822" s="3" t="s">
        <v>31</v>
      </c>
      <c r="C1822" s="3" t="s">
        <v>4178</v>
      </c>
      <c r="D1822" s="3" t="s">
        <v>4179</v>
      </c>
      <c r="E1822" s="3">
        <v>0</v>
      </c>
      <c r="F1822" s="3">
        <v>4.7380000000000004</v>
      </c>
      <c r="G1822" s="3">
        <v>8</v>
      </c>
      <c r="H1822" s="3">
        <v>3</v>
      </c>
      <c r="I1822" s="3">
        <v>3</v>
      </c>
      <c r="J1822" s="3">
        <v>3</v>
      </c>
      <c r="K1822" s="3">
        <v>3</v>
      </c>
      <c r="L1822" s="3">
        <v>343</v>
      </c>
      <c r="M1822" s="3">
        <v>37.799999999999997</v>
      </c>
      <c r="N1822" s="3">
        <v>6.58</v>
      </c>
      <c r="O1822" s="3">
        <v>1.62</v>
      </c>
      <c r="P1822" s="3">
        <v>3</v>
      </c>
      <c r="Q1822" s="3" t="s">
        <v>1343</v>
      </c>
      <c r="R1822" s="3" t="s">
        <v>2705</v>
      </c>
      <c r="S1822" s="3" t="s">
        <v>36</v>
      </c>
      <c r="T1822" s="3" t="s">
        <v>4180</v>
      </c>
      <c r="U1822" s="3" t="s">
        <v>4181</v>
      </c>
      <c r="V1822" s="3" t="s">
        <v>4178</v>
      </c>
      <c r="W1822" s="3" t="s">
        <v>4182</v>
      </c>
      <c r="X1822" s="3" t="s">
        <v>4183</v>
      </c>
      <c r="Y1822" s="3" t="s">
        <v>41</v>
      </c>
      <c r="Z1822" s="3" t="s">
        <v>41</v>
      </c>
      <c r="AA1822" s="3">
        <v>0</v>
      </c>
      <c r="AB1822" s="3" t="s">
        <v>30</v>
      </c>
      <c r="AC1822" s="3">
        <v>1</v>
      </c>
      <c r="AD1822" s="3" t="s">
        <v>41</v>
      </c>
    </row>
    <row r="1823" spans="1:30" hidden="1" outlineLevel="1" collapsed="1" x14ac:dyDescent="0.2">
      <c r="A1823" t="s">
        <v>41</v>
      </c>
      <c r="B1823" s="2" t="s">
        <v>43</v>
      </c>
      <c r="C1823" s="2" t="s">
        <v>44</v>
      </c>
      <c r="D1823" s="2" t="s">
        <v>29</v>
      </c>
      <c r="E1823" s="2" t="s">
        <v>45</v>
      </c>
      <c r="F1823" s="2" t="s">
        <v>46</v>
      </c>
      <c r="G1823" s="2" t="s">
        <v>28</v>
      </c>
      <c r="H1823" s="2" t="s">
        <v>47</v>
      </c>
      <c r="I1823" s="2" t="s">
        <v>8</v>
      </c>
      <c r="J1823" s="2" t="s">
        <v>9</v>
      </c>
      <c r="K1823" s="2" t="s">
        <v>48</v>
      </c>
      <c r="L1823" s="2" t="s">
        <v>49</v>
      </c>
      <c r="M1823" s="2" t="s">
        <v>50</v>
      </c>
      <c r="N1823" s="2" t="s">
        <v>51</v>
      </c>
      <c r="O1823" s="2" t="s">
        <v>52</v>
      </c>
      <c r="P1823" s="2" t="s">
        <v>27</v>
      </c>
      <c r="Q1823" s="2" t="s">
        <v>53</v>
      </c>
      <c r="R1823" s="2" t="s">
        <v>54</v>
      </c>
      <c r="S1823" s="2" t="s">
        <v>55</v>
      </c>
      <c r="T1823" s="2" t="s">
        <v>56</v>
      </c>
    </row>
    <row r="1824" spans="1:30" hidden="1" outlineLevel="1" collapsed="1" x14ac:dyDescent="0.2">
      <c r="A1824" t="s">
        <v>41</v>
      </c>
      <c r="B1824" s="4" t="s">
        <v>30</v>
      </c>
      <c r="C1824" s="4" t="s">
        <v>4184</v>
      </c>
      <c r="D1824" s="4" t="s">
        <v>41</v>
      </c>
      <c r="E1824" s="4">
        <v>7.2503899999999996E-2</v>
      </c>
      <c r="F1824" s="4">
        <v>4.8908199999999997E-3</v>
      </c>
      <c r="G1824" s="4">
        <v>1</v>
      </c>
      <c r="H1824" s="4">
        <v>1</v>
      </c>
      <c r="I1824" s="4">
        <v>1</v>
      </c>
      <c r="J1824" s="4">
        <v>1</v>
      </c>
      <c r="K1824" s="4" t="s">
        <v>4178</v>
      </c>
      <c r="L1824" s="4" t="s">
        <v>4185</v>
      </c>
      <c r="M1824" s="4" t="s">
        <v>41</v>
      </c>
      <c r="N1824" s="4">
        <v>0</v>
      </c>
      <c r="O1824" s="4">
        <v>1215.5528099999999</v>
      </c>
      <c r="P1824" s="4" t="s">
        <v>30</v>
      </c>
      <c r="Q1824" s="4" t="s">
        <v>30</v>
      </c>
      <c r="R1824" s="4">
        <v>3.7160000000000001E-3</v>
      </c>
      <c r="S1824" s="4">
        <v>5.0410000000000003E-2</v>
      </c>
      <c r="T1824" s="4">
        <v>1.46</v>
      </c>
    </row>
    <row r="1825" spans="1:30" hidden="1" outlineLevel="1" collapsed="1" x14ac:dyDescent="0.2">
      <c r="A1825" t="s">
        <v>41</v>
      </c>
      <c r="B1825" s="4" t="s">
        <v>30</v>
      </c>
      <c r="C1825" s="4" t="s">
        <v>4186</v>
      </c>
      <c r="D1825" s="4" t="s">
        <v>41</v>
      </c>
      <c r="E1825" s="4">
        <v>1.57909E-2</v>
      </c>
      <c r="F1825" s="4">
        <v>9.4156000000000003E-4</v>
      </c>
      <c r="G1825" s="4">
        <v>1</v>
      </c>
      <c r="H1825" s="4">
        <v>1</v>
      </c>
      <c r="I1825" s="4">
        <v>1</v>
      </c>
      <c r="J1825" s="4">
        <v>1</v>
      </c>
      <c r="K1825" s="4" t="s">
        <v>4178</v>
      </c>
      <c r="L1825" s="4" t="s">
        <v>4187</v>
      </c>
      <c r="M1825" s="4" t="s">
        <v>41</v>
      </c>
      <c r="N1825" s="4">
        <v>1</v>
      </c>
      <c r="O1825" s="4">
        <v>1148.6422299999999</v>
      </c>
      <c r="P1825" s="4" t="s">
        <v>30</v>
      </c>
      <c r="Q1825" s="4" t="s">
        <v>30</v>
      </c>
      <c r="R1825" s="4">
        <v>7.6860000000000003E-4</v>
      </c>
      <c r="S1825" s="4">
        <v>9.5689999999999994E-3</v>
      </c>
      <c r="T1825" s="4">
        <v>1.1299999999999999</v>
      </c>
    </row>
    <row r="1826" spans="1:30" hidden="1" outlineLevel="1" collapsed="1" x14ac:dyDescent="0.2">
      <c r="A1826" t="s">
        <v>41</v>
      </c>
      <c r="B1826" s="4" t="s">
        <v>30</v>
      </c>
      <c r="C1826" s="4" t="s">
        <v>4188</v>
      </c>
      <c r="D1826" s="4" t="s">
        <v>41</v>
      </c>
      <c r="E1826" s="4">
        <v>5.5863799999999998E-2</v>
      </c>
      <c r="F1826" s="4">
        <v>3.95853E-3</v>
      </c>
      <c r="G1826" s="4">
        <v>1</v>
      </c>
      <c r="H1826" s="4">
        <v>1</v>
      </c>
      <c r="I1826" s="4">
        <v>1</v>
      </c>
      <c r="J1826" s="4">
        <v>1</v>
      </c>
      <c r="K1826" s="4" t="s">
        <v>4178</v>
      </c>
      <c r="L1826" s="4" t="s">
        <v>4189</v>
      </c>
      <c r="M1826" s="4" t="s">
        <v>41</v>
      </c>
      <c r="N1826" s="4">
        <v>0</v>
      </c>
      <c r="O1826" s="4">
        <v>861.48288000000002</v>
      </c>
      <c r="P1826" s="4" t="s">
        <v>30</v>
      </c>
      <c r="Q1826" s="4" t="s">
        <v>30</v>
      </c>
      <c r="R1826" s="4">
        <v>3.026E-3</v>
      </c>
      <c r="S1826" s="4">
        <v>3.789E-2</v>
      </c>
      <c r="T1826" s="4">
        <v>1.62</v>
      </c>
    </row>
    <row r="1827" spans="1:30" x14ac:dyDescent="0.2">
      <c r="A1827" s="3" t="s">
        <v>30</v>
      </c>
      <c r="B1827" s="3" t="s">
        <v>31</v>
      </c>
      <c r="C1827" s="3" t="s">
        <v>4190</v>
      </c>
      <c r="D1827" s="3" t="s">
        <v>4191</v>
      </c>
      <c r="E1827" s="3">
        <v>0</v>
      </c>
      <c r="F1827" s="3">
        <v>4.6849999999999996</v>
      </c>
      <c r="G1827" s="3">
        <v>3</v>
      </c>
      <c r="H1827" s="3">
        <v>1</v>
      </c>
      <c r="I1827" s="3">
        <v>1</v>
      </c>
      <c r="J1827" s="3">
        <v>2</v>
      </c>
      <c r="K1827" s="3">
        <v>1</v>
      </c>
      <c r="L1827" s="3">
        <v>574</v>
      </c>
      <c r="M1827" s="3">
        <v>63.6</v>
      </c>
      <c r="N1827" s="3">
        <v>7.27</v>
      </c>
      <c r="O1827" s="3">
        <v>6.08</v>
      </c>
      <c r="P1827" s="3">
        <v>1</v>
      </c>
      <c r="Q1827" s="3" t="s">
        <v>2633</v>
      </c>
      <c r="R1827" s="3" t="s">
        <v>2011</v>
      </c>
      <c r="S1827" s="3" t="s">
        <v>2920</v>
      </c>
      <c r="T1827" s="3" t="s">
        <v>3174</v>
      </c>
      <c r="U1827" s="3" t="s">
        <v>4192</v>
      </c>
      <c r="V1827" s="3" t="s">
        <v>4190</v>
      </c>
      <c r="W1827" s="3" t="s">
        <v>4193</v>
      </c>
      <c r="X1827" s="3" t="s">
        <v>4194</v>
      </c>
      <c r="Y1827" s="3" t="s">
        <v>41</v>
      </c>
      <c r="Z1827" s="3" t="s">
        <v>41</v>
      </c>
      <c r="AA1827" s="3">
        <v>0</v>
      </c>
      <c r="AB1827" s="3" t="s">
        <v>30</v>
      </c>
      <c r="AC1827" s="3">
        <v>1</v>
      </c>
      <c r="AD1827" s="3" t="s">
        <v>41</v>
      </c>
    </row>
    <row r="1828" spans="1:30" hidden="1" outlineLevel="1" collapsed="1" x14ac:dyDescent="0.2">
      <c r="A1828" t="s">
        <v>41</v>
      </c>
      <c r="B1828" s="2" t="s">
        <v>43</v>
      </c>
      <c r="C1828" s="2" t="s">
        <v>44</v>
      </c>
      <c r="D1828" s="2" t="s">
        <v>29</v>
      </c>
      <c r="E1828" s="2" t="s">
        <v>45</v>
      </c>
      <c r="F1828" s="2" t="s">
        <v>46</v>
      </c>
      <c r="G1828" s="2" t="s">
        <v>28</v>
      </c>
      <c r="H1828" s="2" t="s">
        <v>47</v>
      </c>
      <c r="I1828" s="2" t="s">
        <v>8</v>
      </c>
      <c r="J1828" s="2" t="s">
        <v>9</v>
      </c>
      <c r="K1828" s="2" t="s">
        <v>48</v>
      </c>
      <c r="L1828" s="2" t="s">
        <v>49</v>
      </c>
      <c r="M1828" s="2" t="s">
        <v>50</v>
      </c>
      <c r="N1828" s="2" t="s">
        <v>51</v>
      </c>
      <c r="O1828" s="2" t="s">
        <v>52</v>
      </c>
      <c r="P1828" s="2" t="s">
        <v>27</v>
      </c>
      <c r="Q1828" s="2" t="s">
        <v>53</v>
      </c>
      <c r="R1828" s="2" t="s">
        <v>54</v>
      </c>
      <c r="S1828" s="2" t="s">
        <v>55</v>
      </c>
      <c r="T1828" s="2" t="s">
        <v>56</v>
      </c>
    </row>
    <row r="1829" spans="1:30" hidden="1" outlineLevel="1" collapsed="1" x14ac:dyDescent="0.2">
      <c r="A1829" t="s">
        <v>41</v>
      </c>
      <c r="B1829" s="4" t="s">
        <v>30</v>
      </c>
      <c r="C1829" s="4" t="s">
        <v>4195</v>
      </c>
      <c r="D1829" s="4" t="s">
        <v>41</v>
      </c>
      <c r="E1829" s="4">
        <v>2.76684E-3</v>
      </c>
      <c r="F1829" s="4">
        <v>9.4156000000000003E-4</v>
      </c>
      <c r="G1829" s="4">
        <v>1</v>
      </c>
      <c r="H1829" s="4">
        <v>1</v>
      </c>
      <c r="I1829" s="4">
        <v>1</v>
      </c>
      <c r="J1829" s="4">
        <v>2</v>
      </c>
      <c r="K1829" s="4" t="s">
        <v>4190</v>
      </c>
      <c r="L1829" s="4" t="s">
        <v>4196</v>
      </c>
      <c r="M1829" s="4" t="s">
        <v>41</v>
      </c>
      <c r="N1829" s="4">
        <v>1</v>
      </c>
      <c r="O1829" s="4">
        <v>2406.1109099999999</v>
      </c>
      <c r="P1829" s="4" t="s">
        <v>30</v>
      </c>
      <c r="Q1829" s="4" t="s">
        <v>30</v>
      </c>
      <c r="R1829" s="4">
        <v>7.6860000000000003E-4</v>
      </c>
      <c r="S1829" s="4">
        <v>1.449E-3</v>
      </c>
      <c r="T1829" s="4">
        <v>3.19</v>
      </c>
    </row>
    <row r="1830" spans="1:30" x14ac:dyDescent="0.2">
      <c r="A1830" s="3" t="s">
        <v>30</v>
      </c>
      <c r="B1830" s="3" t="s">
        <v>31</v>
      </c>
      <c r="C1830" s="3" t="s">
        <v>4197</v>
      </c>
      <c r="D1830" s="3" t="s">
        <v>4198</v>
      </c>
      <c r="E1830" s="3">
        <v>0</v>
      </c>
      <c r="F1830" s="3">
        <v>4.6239999999999997</v>
      </c>
      <c r="G1830" s="3">
        <v>4</v>
      </c>
      <c r="H1830" s="3">
        <v>3</v>
      </c>
      <c r="I1830" s="3">
        <v>3</v>
      </c>
      <c r="J1830" s="3">
        <v>3</v>
      </c>
      <c r="K1830" s="3">
        <v>3</v>
      </c>
      <c r="L1830" s="3">
        <v>969</v>
      </c>
      <c r="M1830" s="3">
        <v>110.8</v>
      </c>
      <c r="N1830" s="3">
        <v>9.01</v>
      </c>
      <c r="O1830" s="3">
        <v>2.4</v>
      </c>
      <c r="P1830" s="3">
        <v>3</v>
      </c>
      <c r="Q1830" s="3" t="s">
        <v>2887</v>
      </c>
      <c r="R1830" s="3" t="s">
        <v>4199</v>
      </c>
      <c r="S1830" s="3" t="s">
        <v>1062</v>
      </c>
      <c r="T1830" s="3" t="s">
        <v>4200</v>
      </c>
      <c r="U1830" s="3" t="s">
        <v>4201</v>
      </c>
      <c r="V1830" s="3" t="s">
        <v>4197</v>
      </c>
      <c r="W1830" s="3" t="s">
        <v>4202</v>
      </c>
      <c r="X1830" s="3" t="s">
        <v>4203</v>
      </c>
      <c r="Y1830" s="3" t="s">
        <v>41</v>
      </c>
      <c r="Z1830" s="3" t="s">
        <v>41</v>
      </c>
      <c r="AA1830" s="3">
        <v>0</v>
      </c>
      <c r="AB1830" s="3" t="s">
        <v>30</v>
      </c>
      <c r="AC1830" s="3">
        <v>1</v>
      </c>
      <c r="AD1830" s="3" t="s">
        <v>41</v>
      </c>
    </row>
    <row r="1831" spans="1:30" hidden="1" outlineLevel="1" collapsed="1" x14ac:dyDescent="0.2">
      <c r="A1831" t="s">
        <v>41</v>
      </c>
      <c r="B1831" s="2" t="s">
        <v>43</v>
      </c>
      <c r="C1831" s="2" t="s">
        <v>44</v>
      </c>
      <c r="D1831" s="2" t="s">
        <v>29</v>
      </c>
      <c r="E1831" s="2" t="s">
        <v>45</v>
      </c>
      <c r="F1831" s="2" t="s">
        <v>46</v>
      </c>
      <c r="G1831" s="2" t="s">
        <v>28</v>
      </c>
      <c r="H1831" s="2" t="s">
        <v>47</v>
      </c>
      <c r="I1831" s="2" t="s">
        <v>8</v>
      </c>
      <c r="J1831" s="2" t="s">
        <v>9</v>
      </c>
      <c r="K1831" s="2" t="s">
        <v>48</v>
      </c>
      <c r="L1831" s="2" t="s">
        <v>49</v>
      </c>
      <c r="M1831" s="2" t="s">
        <v>50</v>
      </c>
      <c r="N1831" s="2" t="s">
        <v>51</v>
      </c>
      <c r="O1831" s="2" t="s">
        <v>52</v>
      </c>
      <c r="P1831" s="2" t="s">
        <v>27</v>
      </c>
      <c r="Q1831" s="2" t="s">
        <v>53</v>
      </c>
      <c r="R1831" s="2" t="s">
        <v>54</v>
      </c>
      <c r="S1831" s="2" t="s">
        <v>55</v>
      </c>
      <c r="T1831" s="2" t="s">
        <v>56</v>
      </c>
    </row>
    <row r="1832" spans="1:30" hidden="1" outlineLevel="1" collapsed="1" x14ac:dyDescent="0.2">
      <c r="A1832" t="s">
        <v>41</v>
      </c>
      <c r="B1832" s="4" t="s">
        <v>30</v>
      </c>
      <c r="C1832" s="4" t="s">
        <v>4204</v>
      </c>
      <c r="D1832" s="4" t="s">
        <v>41</v>
      </c>
      <c r="E1832" s="4">
        <v>6.0545099999999998E-2</v>
      </c>
      <c r="F1832" s="4">
        <v>3.95853E-3</v>
      </c>
      <c r="G1832" s="4">
        <v>1</v>
      </c>
      <c r="H1832" s="4">
        <v>1</v>
      </c>
      <c r="I1832" s="4">
        <v>1</v>
      </c>
      <c r="J1832" s="4">
        <v>1</v>
      </c>
      <c r="K1832" s="4" t="s">
        <v>4197</v>
      </c>
      <c r="L1832" s="4" t="s">
        <v>4205</v>
      </c>
      <c r="M1832" s="4" t="s">
        <v>41</v>
      </c>
      <c r="N1832" s="4">
        <v>1</v>
      </c>
      <c r="O1832" s="4">
        <v>1637.8645799999999</v>
      </c>
      <c r="P1832" s="4" t="s">
        <v>30</v>
      </c>
      <c r="Q1832" s="4" t="s">
        <v>30</v>
      </c>
      <c r="R1832" s="4">
        <v>3.026E-3</v>
      </c>
      <c r="S1832" s="4">
        <v>4.165E-2</v>
      </c>
      <c r="T1832" s="4">
        <v>1.73</v>
      </c>
    </row>
    <row r="1833" spans="1:30" hidden="1" outlineLevel="1" collapsed="1" x14ac:dyDescent="0.2">
      <c r="A1833" t="s">
        <v>41</v>
      </c>
      <c r="B1833" s="4" t="s">
        <v>30</v>
      </c>
      <c r="C1833" s="4" t="s">
        <v>4206</v>
      </c>
      <c r="D1833" s="4" t="s">
        <v>41</v>
      </c>
      <c r="E1833" s="4">
        <v>7.5453800000000001E-2</v>
      </c>
      <c r="F1833" s="4">
        <v>4.8908199999999997E-3</v>
      </c>
      <c r="G1833" s="4">
        <v>1</v>
      </c>
      <c r="H1833" s="4">
        <v>1</v>
      </c>
      <c r="I1833" s="4">
        <v>1</v>
      </c>
      <c r="J1833" s="4">
        <v>1</v>
      </c>
      <c r="K1833" s="4" t="s">
        <v>4197</v>
      </c>
      <c r="L1833" s="4" t="s">
        <v>4207</v>
      </c>
      <c r="M1833" s="4" t="s">
        <v>41</v>
      </c>
      <c r="N1833" s="4">
        <v>0</v>
      </c>
      <c r="O1833" s="4">
        <v>1396.6855499999999</v>
      </c>
      <c r="P1833" s="4" t="s">
        <v>30</v>
      </c>
      <c r="Q1833" s="4" t="s">
        <v>30</v>
      </c>
      <c r="R1833" s="4">
        <v>3.7160000000000001E-3</v>
      </c>
      <c r="S1833" s="4">
        <v>5.2850000000000001E-2</v>
      </c>
      <c r="T1833" s="4">
        <v>1.07</v>
      </c>
    </row>
    <row r="1834" spans="1:30" hidden="1" outlineLevel="1" collapsed="1" x14ac:dyDescent="0.2">
      <c r="A1834" t="s">
        <v>41</v>
      </c>
      <c r="B1834" s="4" t="s">
        <v>30</v>
      </c>
      <c r="C1834" s="4" t="s">
        <v>4208</v>
      </c>
      <c r="D1834" s="4" t="s">
        <v>41</v>
      </c>
      <c r="E1834" s="4">
        <v>1.76165E-2</v>
      </c>
      <c r="F1834" s="4">
        <v>9.4156000000000003E-4</v>
      </c>
      <c r="G1834" s="4">
        <v>1</v>
      </c>
      <c r="H1834" s="4">
        <v>1</v>
      </c>
      <c r="I1834" s="4">
        <v>1</v>
      </c>
      <c r="J1834" s="4">
        <v>1</v>
      </c>
      <c r="K1834" s="4" t="s">
        <v>4197</v>
      </c>
      <c r="L1834" s="4" t="s">
        <v>4209</v>
      </c>
      <c r="M1834" s="4" t="s">
        <v>41</v>
      </c>
      <c r="N1834" s="4">
        <v>1</v>
      </c>
      <c r="O1834" s="4">
        <v>2455.1695500000001</v>
      </c>
      <c r="P1834" s="4" t="s">
        <v>30</v>
      </c>
      <c r="Q1834" s="4" t="s">
        <v>30</v>
      </c>
      <c r="R1834" s="4">
        <v>7.6860000000000003E-4</v>
      </c>
      <c r="S1834" s="4">
        <v>1.0800000000000001E-2</v>
      </c>
      <c r="T1834" s="4">
        <v>2.4</v>
      </c>
    </row>
    <row r="1835" spans="1:30" x14ac:dyDescent="0.2">
      <c r="A1835" s="3" t="s">
        <v>30</v>
      </c>
      <c r="B1835" s="3" t="s">
        <v>31</v>
      </c>
      <c r="C1835" s="3" t="s">
        <v>4210</v>
      </c>
      <c r="D1835" s="3" t="s">
        <v>4211</v>
      </c>
      <c r="E1835" s="3">
        <v>0</v>
      </c>
      <c r="F1835" s="3">
        <v>4.6180000000000003</v>
      </c>
      <c r="G1835" s="3">
        <v>8</v>
      </c>
      <c r="H1835" s="3">
        <v>2</v>
      </c>
      <c r="I1835" s="3">
        <v>2</v>
      </c>
      <c r="J1835" s="3">
        <v>2</v>
      </c>
      <c r="K1835" s="3">
        <v>2</v>
      </c>
      <c r="L1835" s="3">
        <v>392</v>
      </c>
      <c r="M1835" s="3">
        <v>43.9</v>
      </c>
      <c r="N1835" s="3">
        <v>4.6900000000000004</v>
      </c>
      <c r="O1835" s="3">
        <v>0</v>
      </c>
      <c r="P1835" s="3">
        <v>2</v>
      </c>
      <c r="Q1835" s="3" t="s">
        <v>2970</v>
      </c>
      <c r="R1835" s="3" t="s">
        <v>35</v>
      </c>
      <c r="S1835" s="3" t="s">
        <v>36</v>
      </c>
      <c r="T1835" s="3" t="s">
        <v>4212</v>
      </c>
      <c r="U1835" s="3" t="s">
        <v>4213</v>
      </c>
      <c r="V1835" s="3" t="s">
        <v>4210</v>
      </c>
      <c r="W1835" s="3" t="s">
        <v>4214</v>
      </c>
      <c r="X1835" s="3" t="s">
        <v>4215</v>
      </c>
      <c r="Y1835" s="3" t="s">
        <v>41</v>
      </c>
      <c r="Z1835" s="3" t="s">
        <v>41</v>
      </c>
      <c r="AA1835" s="3">
        <v>0</v>
      </c>
      <c r="AB1835" s="3" t="s">
        <v>30</v>
      </c>
      <c r="AC1835" s="3">
        <v>1</v>
      </c>
      <c r="AD1835" s="3" t="s">
        <v>41</v>
      </c>
    </row>
    <row r="1836" spans="1:30" hidden="1" outlineLevel="1" collapsed="1" x14ac:dyDescent="0.2">
      <c r="A1836" t="s">
        <v>41</v>
      </c>
      <c r="B1836" s="2" t="s">
        <v>43</v>
      </c>
      <c r="C1836" s="2" t="s">
        <v>44</v>
      </c>
      <c r="D1836" s="2" t="s">
        <v>29</v>
      </c>
      <c r="E1836" s="2" t="s">
        <v>45</v>
      </c>
      <c r="F1836" s="2" t="s">
        <v>46</v>
      </c>
      <c r="G1836" s="2" t="s">
        <v>28</v>
      </c>
      <c r="H1836" s="2" t="s">
        <v>47</v>
      </c>
      <c r="I1836" s="2" t="s">
        <v>8</v>
      </c>
      <c r="J1836" s="2" t="s">
        <v>9</v>
      </c>
      <c r="K1836" s="2" t="s">
        <v>48</v>
      </c>
      <c r="L1836" s="2" t="s">
        <v>49</v>
      </c>
      <c r="M1836" s="2" t="s">
        <v>50</v>
      </c>
      <c r="N1836" s="2" t="s">
        <v>51</v>
      </c>
      <c r="O1836" s="2" t="s">
        <v>52</v>
      </c>
      <c r="P1836" s="2" t="s">
        <v>27</v>
      </c>
      <c r="Q1836" s="2" t="s">
        <v>53</v>
      </c>
      <c r="R1836" s="2" t="s">
        <v>54</v>
      </c>
      <c r="S1836" s="2" t="s">
        <v>55</v>
      </c>
      <c r="T1836" s="2" t="s">
        <v>56</v>
      </c>
    </row>
    <row r="1837" spans="1:30" hidden="1" outlineLevel="1" collapsed="1" x14ac:dyDescent="0.2">
      <c r="A1837" t="s">
        <v>41</v>
      </c>
      <c r="B1837" s="4" t="s">
        <v>30</v>
      </c>
      <c r="C1837" s="4" t="s">
        <v>4216</v>
      </c>
      <c r="D1837" s="4" t="s">
        <v>41</v>
      </c>
      <c r="E1837" s="4">
        <v>1.39612E-2</v>
      </c>
      <c r="F1837" s="4">
        <v>9.4156000000000003E-4</v>
      </c>
      <c r="G1837" s="4">
        <v>1</v>
      </c>
      <c r="H1837" s="4">
        <v>1</v>
      </c>
      <c r="I1837" s="4">
        <v>1</v>
      </c>
      <c r="J1837" s="4">
        <v>1</v>
      </c>
      <c r="K1837" s="4" t="s">
        <v>4210</v>
      </c>
      <c r="L1837" s="4" t="s">
        <v>4217</v>
      </c>
      <c r="M1837" s="4" t="s">
        <v>41</v>
      </c>
      <c r="N1837" s="4">
        <v>1</v>
      </c>
      <c r="O1837" s="4">
        <v>2360.1802400000001</v>
      </c>
      <c r="P1837" s="4" t="s">
        <v>30</v>
      </c>
      <c r="Q1837" s="4" t="s">
        <v>30</v>
      </c>
      <c r="R1837" s="4">
        <v>7.6860000000000003E-4</v>
      </c>
      <c r="S1837" s="4">
        <v>8.4169999999999991E-3</v>
      </c>
      <c r="T1837" s="4">
        <v>2.06</v>
      </c>
    </row>
    <row r="1838" spans="1:30" hidden="1" outlineLevel="1" collapsed="1" x14ac:dyDescent="0.2">
      <c r="A1838" t="s">
        <v>41</v>
      </c>
      <c r="B1838" s="4" t="s">
        <v>30</v>
      </c>
      <c r="C1838" s="4" t="s">
        <v>4218</v>
      </c>
      <c r="D1838" s="4" t="s">
        <v>41</v>
      </c>
      <c r="E1838" s="4">
        <v>5.2026499999999996E-3</v>
      </c>
      <c r="F1838" s="4">
        <v>9.4156000000000003E-4</v>
      </c>
      <c r="G1838" s="4">
        <v>1</v>
      </c>
      <c r="H1838" s="4">
        <v>1</v>
      </c>
      <c r="I1838" s="4">
        <v>1</v>
      </c>
      <c r="J1838" s="4">
        <v>1</v>
      </c>
      <c r="K1838" s="4" t="s">
        <v>4210</v>
      </c>
      <c r="L1838" s="4" t="s">
        <v>4219</v>
      </c>
      <c r="M1838" s="4" t="s">
        <v>41</v>
      </c>
      <c r="N1838" s="4">
        <v>1</v>
      </c>
      <c r="O1838" s="4">
        <v>1347.7783300000001</v>
      </c>
      <c r="P1838" s="4" t="s">
        <v>30</v>
      </c>
      <c r="Q1838" s="4" t="s">
        <v>30</v>
      </c>
      <c r="R1838" s="4">
        <v>7.6860000000000003E-4</v>
      </c>
      <c r="S1838" s="4">
        <v>2.8660000000000001E-3</v>
      </c>
      <c r="T1838" s="4">
        <v>1.8</v>
      </c>
    </row>
    <row r="1839" spans="1:30" x14ac:dyDescent="0.2">
      <c r="A1839" s="3" t="s">
        <v>30</v>
      </c>
      <c r="B1839" s="3" t="s">
        <v>31</v>
      </c>
      <c r="C1839" s="3" t="s">
        <v>4220</v>
      </c>
      <c r="D1839" s="3" t="s">
        <v>4221</v>
      </c>
      <c r="E1839" s="3">
        <v>0</v>
      </c>
      <c r="F1839" s="3">
        <v>4.6050000000000004</v>
      </c>
      <c r="G1839" s="3">
        <v>9</v>
      </c>
      <c r="H1839" s="3">
        <v>3</v>
      </c>
      <c r="I1839" s="3">
        <v>3</v>
      </c>
      <c r="J1839" s="3">
        <v>3</v>
      </c>
      <c r="K1839" s="3">
        <v>2</v>
      </c>
      <c r="L1839" s="3">
        <v>692</v>
      </c>
      <c r="M1839" s="3">
        <v>77.400000000000006</v>
      </c>
      <c r="N1839" s="3">
        <v>8.2799999999999994</v>
      </c>
      <c r="O1839" s="3">
        <v>6.21</v>
      </c>
      <c r="P1839" s="3">
        <v>3</v>
      </c>
      <c r="Q1839" s="3" t="s">
        <v>1200</v>
      </c>
      <c r="R1839" s="3" t="s">
        <v>1739</v>
      </c>
      <c r="S1839" s="3" t="s">
        <v>36</v>
      </c>
      <c r="T1839" s="3" t="s">
        <v>3777</v>
      </c>
      <c r="U1839" s="3" t="s">
        <v>4222</v>
      </c>
      <c r="V1839" s="3" t="s">
        <v>4220</v>
      </c>
      <c r="W1839" s="3" t="s">
        <v>4223</v>
      </c>
      <c r="X1839" s="3" t="s">
        <v>4224</v>
      </c>
      <c r="Y1839" s="3" t="s">
        <v>41</v>
      </c>
      <c r="Z1839" s="3" t="s">
        <v>41</v>
      </c>
      <c r="AA1839" s="3">
        <v>0</v>
      </c>
      <c r="AB1839" s="3" t="s">
        <v>30</v>
      </c>
      <c r="AC1839" s="3">
        <v>1</v>
      </c>
      <c r="AD1839" s="3" t="s">
        <v>41</v>
      </c>
    </row>
    <row r="1840" spans="1:30" hidden="1" outlineLevel="1" collapsed="1" x14ac:dyDescent="0.2">
      <c r="A1840" t="s">
        <v>41</v>
      </c>
      <c r="B1840" s="2" t="s">
        <v>43</v>
      </c>
      <c r="C1840" s="2" t="s">
        <v>44</v>
      </c>
      <c r="D1840" s="2" t="s">
        <v>29</v>
      </c>
      <c r="E1840" s="2" t="s">
        <v>45</v>
      </c>
      <c r="F1840" s="2" t="s">
        <v>46</v>
      </c>
      <c r="G1840" s="2" t="s">
        <v>28</v>
      </c>
      <c r="H1840" s="2" t="s">
        <v>47</v>
      </c>
      <c r="I1840" s="2" t="s">
        <v>8</v>
      </c>
      <c r="J1840" s="2" t="s">
        <v>9</v>
      </c>
      <c r="K1840" s="2" t="s">
        <v>48</v>
      </c>
      <c r="L1840" s="2" t="s">
        <v>49</v>
      </c>
      <c r="M1840" s="2" t="s">
        <v>50</v>
      </c>
      <c r="N1840" s="2" t="s">
        <v>51</v>
      </c>
      <c r="O1840" s="2" t="s">
        <v>52</v>
      </c>
      <c r="P1840" s="2" t="s">
        <v>27</v>
      </c>
      <c r="Q1840" s="2" t="s">
        <v>53</v>
      </c>
      <c r="R1840" s="2" t="s">
        <v>54</v>
      </c>
      <c r="S1840" s="2" t="s">
        <v>55</v>
      </c>
      <c r="T1840" s="2" t="s">
        <v>56</v>
      </c>
    </row>
    <row r="1841" spans="1:30" hidden="1" outlineLevel="1" collapsed="1" x14ac:dyDescent="0.2">
      <c r="A1841" t="s">
        <v>41</v>
      </c>
      <c r="B1841" s="4" t="s">
        <v>30</v>
      </c>
      <c r="C1841" s="4" t="s">
        <v>4225</v>
      </c>
      <c r="D1841" s="4" t="s">
        <v>41</v>
      </c>
      <c r="E1841" s="4">
        <v>2.08969E-2</v>
      </c>
      <c r="F1841" s="4">
        <v>9.4156000000000003E-4</v>
      </c>
      <c r="G1841" s="4">
        <v>1</v>
      </c>
      <c r="H1841" s="4">
        <v>1</v>
      </c>
      <c r="I1841" s="4">
        <v>1</v>
      </c>
      <c r="J1841" s="4">
        <v>1</v>
      </c>
      <c r="K1841" s="4" t="s">
        <v>4220</v>
      </c>
      <c r="L1841" s="4" t="s">
        <v>4226</v>
      </c>
      <c r="M1841" s="4" t="s">
        <v>41</v>
      </c>
      <c r="N1841" s="4">
        <v>1</v>
      </c>
      <c r="O1841" s="4">
        <v>2315.11499</v>
      </c>
      <c r="P1841" s="4" t="s">
        <v>30</v>
      </c>
      <c r="Q1841" s="4" t="s">
        <v>30</v>
      </c>
      <c r="R1841" s="4">
        <v>7.6860000000000003E-4</v>
      </c>
      <c r="S1841" s="4">
        <v>1.303E-2</v>
      </c>
      <c r="T1841" s="4">
        <v>2.73</v>
      </c>
    </row>
    <row r="1842" spans="1:30" hidden="1" outlineLevel="1" collapsed="1" x14ac:dyDescent="0.2">
      <c r="A1842" t="s">
        <v>41</v>
      </c>
      <c r="B1842" s="4" t="s">
        <v>30</v>
      </c>
      <c r="C1842" s="4" t="s">
        <v>4227</v>
      </c>
      <c r="D1842" s="4" t="s">
        <v>41</v>
      </c>
      <c r="E1842" s="4">
        <v>4.88315E-2</v>
      </c>
      <c r="F1842" s="4">
        <v>2.21053E-3</v>
      </c>
      <c r="G1842" s="4">
        <v>1</v>
      </c>
      <c r="H1842" s="4">
        <v>1</v>
      </c>
      <c r="I1842" s="4">
        <v>1</v>
      </c>
      <c r="J1842" s="4">
        <v>1</v>
      </c>
      <c r="K1842" s="4" t="s">
        <v>4220</v>
      </c>
      <c r="L1842" s="4" t="s">
        <v>4228</v>
      </c>
      <c r="M1842" s="4" t="s">
        <v>41</v>
      </c>
      <c r="N1842" s="4">
        <v>2</v>
      </c>
      <c r="O1842" s="4">
        <v>3450.6268799999998</v>
      </c>
      <c r="P1842" s="4" t="s">
        <v>30</v>
      </c>
      <c r="Q1842" s="4" t="s">
        <v>30</v>
      </c>
      <c r="R1842" s="4">
        <v>1.714E-3</v>
      </c>
      <c r="S1842" s="4">
        <v>3.2829999999999998E-2</v>
      </c>
      <c r="T1842" s="4">
        <v>3.47</v>
      </c>
    </row>
    <row r="1843" spans="1:30" hidden="1" outlineLevel="1" collapsed="1" x14ac:dyDescent="0.2">
      <c r="A1843" t="s">
        <v>41</v>
      </c>
      <c r="B1843" s="4" t="s">
        <v>30</v>
      </c>
      <c r="C1843" s="4" t="s">
        <v>3787</v>
      </c>
      <c r="D1843" s="4" t="s">
        <v>168</v>
      </c>
      <c r="E1843" s="4">
        <v>8.2243300000000005E-2</v>
      </c>
      <c r="F1843" s="4">
        <v>5.41684E-3</v>
      </c>
      <c r="G1843" s="4">
        <v>2</v>
      </c>
      <c r="H1843" s="4">
        <v>2</v>
      </c>
      <c r="I1843" s="4">
        <v>1</v>
      </c>
      <c r="J1843" s="4">
        <v>1</v>
      </c>
      <c r="K1843" s="4" t="s">
        <v>3788</v>
      </c>
      <c r="L1843" s="4" t="s">
        <v>3789</v>
      </c>
      <c r="M1843" s="4" t="s">
        <v>41</v>
      </c>
      <c r="N1843" s="4">
        <v>1</v>
      </c>
      <c r="O1843" s="4">
        <v>1336.59905</v>
      </c>
      <c r="P1843" s="4" t="s">
        <v>30</v>
      </c>
      <c r="Q1843" s="4" t="s">
        <v>30</v>
      </c>
      <c r="R1843" s="4">
        <v>4.1079999999999997E-3</v>
      </c>
      <c r="S1843" s="4">
        <v>5.8110000000000002E-2</v>
      </c>
      <c r="T1843" s="4">
        <v>1.18</v>
      </c>
    </row>
    <row r="1844" spans="1:30" x14ac:dyDescent="0.2">
      <c r="A1844" s="3" t="s">
        <v>30</v>
      </c>
      <c r="B1844" s="3" t="s">
        <v>31</v>
      </c>
      <c r="C1844" s="3" t="s">
        <v>4229</v>
      </c>
      <c r="D1844" s="3" t="s">
        <v>4230</v>
      </c>
      <c r="E1844" s="3">
        <v>0</v>
      </c>
      <c r="F1844" s="3">
        <v>4.5839999999999996</v>
      </c>
      <c r="G1844" s="3">
        <v>9</v>
      </c>
      <c r="H1844" s="3">
        <v>2</v>
      </c>
      <c r="I1844" s="3">
        <v>2</v>
      </c>
      <c r="J1844" s="3">
        <v>2</v>
      </c>
      <c r="K1844" s="3">
        <v>2</v>
      </c>
      <c r="L1844" s="3">
        <v>329</v>
      </c>
      <c r="M1844" s="3">
        <v>35</v>
      </c>
      <c r="N1844" s="3">
        <v>8.4600000000000009</v>
      </c>
      <c r="O1844" s="3">
        <v>2.15</v>
      </c>
      <c r="P1844" s="3">
        <v>2</v>
      </c>
      <c r="Q1844" s="3" t="s">
        <v>1377</v>
      </c>
      <c r="R1844" s="3" t="s">
        <v>4231</v>
      </c>
      <c r="S1844" s="3" t="s">
        <v>36</v>
      </c>
      <c r="T1844" s="3" t="s">
        <v>4232</v>
      </c>
      <c r="U1844" s="3" t="s">
        <v>4233</v>
      </c>
      <c r="V1844" s="3" t="s">
        <v>4229</v>
      </c>
      <c r="W1844" s="3" t="s">
        <v>4234</v>
      </c>
      <c r="X1844" s="3" t="s">
        <v>4235</v>
      </c>
      <c r="Y1844" s="3" t="s">
        <v>4236</v>
      </c>
      <c r="Z1844" s="3" t="s">
        <v>4237</v>
      </c>
      <c r="AA1844" s="3">
        <v>3</v>
      </c>
      <c r="AB1844" s="3" t="s">
        <v>30</v>
      </c>
      <c r="AC1844" s="3">
        <v>1</v>
      </c>
      <c r="AD1844" s="3" t="s">
        <v>41</v>
      </c>
    </row>
    <row r="1845" spans="1:30" hidden="1" outlineLevel="1" collapsed="1" x14ac:dyDescent="0.2">
      <c r="A1845" t="s">
        <v>41</v>
      </c>
      <c r="B1845" s="2" t="s">
        <v>43</v>
      </c>
      <c r="C1845" s="2" t="s">
        <v>44</v>
      </c>
      <c r="D1845" s="2" t="s">
        <v>29</v>
      </c>
      <c r="E1845" s="2" t="s">
        <v>45</v>
      </c>
      <c r="F1845" s="2" t="s">
        <v>46</v>
      </c>
      <c r="G1845" s="2" t="s">
        <v>28</v>
      </c>
      <c r="H1845" s="2" t="s">
        <v>47</v>
      </c>
      <c r="I1845" s="2" t="s">
        <v>8</v>
      </c>
      <c r="J1845" s="2" t="s">
        <v>9</v>
      </c>
      <c r="K1845" s="2" t="s">
        <v>48</v>
      </c>
      <c r="L1845" s="2" t="s">
        <v>49</v>
      </c>
      <c r="M1845" s="2" t="s">
        <v>50</v>
      </c>
      <c r="N1845" s="2" t="s">
        <v>51</v>
      </c>
      <c r="O1845" s="2" t="s">
        <v>52</v>
      </c>
      <c r="P1845" s="2" t="s">
        <v>27</v>
      </c>
      <c r="Q1845" s="2" t="s">
        <v>53</v>
      </c>
      <c r="R1845" s="2" t="s">
        <v>54</v>
      </c>
      <c r="S1845" s="2" t="s">
        <v>55</v>
      </c>
      <c r="T1845" s="2" t="s">
        <v>56</v>
      </c>
    </row>
    <row r="1846" spans="1:30" hidden="1" outlineLevel="1" collapsed="1" x14ac:dyDescent="0.2">
      <c r="A1846" t="s">
        <v>41</v>
      </c>
      <c r="B1846" s="4" t="s">
        <v>30</v>
      </c>
      <c r="C1846" s="4" t="s">
        <v>4238</v>
      </c>
      <c r="D1846" s="4" t="s">
        <v>382</v>
      </c>
      <c r="E1846" s="4">
        <v>4.3227099999999996E-3</v>
      </c>
      <c r="F1846" s="4">
        <v>9.4156000000000003E-4</v>
      </c>
      <c r="G1846" s="4">
        <v>1</v>
      </c>
      <c r="H1846" s="4">
        <v>1</v>
      </c>
      <c r="I1846" s="4">
        <v>1</v>
      </c>
      <c r="J1846" s="4">
        <v>1</v>
      </c>
      <c r="K1846" s="4" t="s">
        <v>4229</v>
      </c>
      <c r="L1846" s="4" t="s">
        <v>4239</v>
      </c>
      <c r="M1846" s="4" t="s">
        <v>41</v>
      </c>
      <c r="N1846" s="4">
        <v>0</v>
      </c>
      <c r="O1846" s="4">
        <v>1550.83592</v>
      </c>
      <c r="P1846" s="4" t="s">
        <v>30</v>
      </c>
      <c r="Q1846" s="4" t="s">
        <v>30</v>
      </c>
      <c r="R1846" s="4">
        <v>7.6860000000000003E-4</v>
      </c>
      <c r="S1846" s="4">
        <v>2.3449999999999999E-3</v>
      </c>
      <c r="T1846" s="4">
        <v>2.15</v>
      </c>
    </row>
    <row r="1847" spans="1:30" hidden="1" outlineLevel="1" collapsed="1" x14ac:dyDescent="0.2">
      <c r="A1847" t="s">
        <v>41</v>
      </c>
      <c r="B1847" s="4" t="s">
        <v>30</v>
      </c>
      <c r="C1847" s="4" t="s">
        <v>4240</v>
      </c>
      <c r="D1847" s="4" t="s">
        <v>41</v>
      </c>
      <c r="E1847" s="4">
        <v>1.8104700000000001E-2</v>
      </c>
      <c r="F1847" s="4">
        <v>9.4156000000000003E-4</v>
      </c>
      <c r="G1847" s="4">
        <v>1</v>
      </c>
      <c r="H1847" s="4">
        <v>1</v>
      </c>
      <c r="I1847" s="4">
        <v>1</v>
      </c>
      <c r="J1847" s="4">
        <v>1</v>
      </c>
      <c r="K1847" s="4" t="s">
        <v>4229</v>
      </c>
      <c r="L1847" s="4" t="s">
        <v>4241</v>
      </c>
      <c r="M1847" s="4" t="s">
        <v>41</v>
      </c>
      <c r="N1847" s="4">
        <v>0</v>
      </c>
      <c r="O1847" s="4">
        <v>1526.7696800000001</v>
      </c>
      <c r="P1847" s="4" t="s">
        <v>30</v>
      </c>
      <c r="Q1847" s="4" t="s">
        <v>30</v>
      </c>
      <c r="R1847" s="4">
        <v>7.6860000000000003E-4</v>
      </c>
      <c r="S1847" s="4">
        <v>1.111E-2</v>
      </c>
      <c r="T1847" s="4">
        <v>1.37</v>
      </c>
    </row>
    <row r="1848" spans="1:30" x14ac:dyDescent="0.2">
      <c r="A1848" s="3" t="s">
        <v>30</v>
      </c>
      <c r="B1848" s="3" t="s">
        <v>31</v>
      </c>
      <c r="C1848" s="3" t="s">
        <v>4242</v>
      </c>
      <c r="D1848" s="3" t="s">
        <v>4243</v>
      </c>
      <c r="E1848" s="3">
        <v>0</v>
      </c>
      <c r="F1848" s="3">
        <v>4.5259999999999998</v>
      </c>
      <c r="G1848" s="3">
        <v>9</v>
      </c>
      <c r="H1848" s="3">
        <v>2</v>
      </c>
      <c r="I1848" s="3">
        <v>2</v>
      </c>
      <c r="J1848" s="3">
        <v>2</v>
      </c>
      <c r="K1848" s="3">
        <v>2</v>
      </c>
      <c r="L1848" s="3">
        <v>335</v>
      </c>
      <c r="M1848" s="3">
        <v>37.700000000000003</v>
      </c>
      <c r="N1848" s="3">
        <v>5.52</v>
      </c>
      <c r="O1848" s="3">
        <v>2.62</v>
      </c>
      <c r="P1848" s="3">
        <v>2</v>
      </c>
      <c r="Q1848" s="3" t="s">
        <v>1422</v>
      </c>
      <c r="R1848" s="3" t="s">
        <v>1739</v>
      </c>
      <c r="S1848" s="3" t="s">
        <v>1062</v>
      </c>
      <c r="T1848" s="3" t="s">
        <v>3570</v>
      </c>
      <c r="U1848" s="3" t="s">
        <v>4244</v>
      </c>
      <c r="V1848" s="3" t="s">
        <v>4242</v>
      </c>
      <c r="W1848" s="3" t="s">
        <v>4245</v>
      </c>
      <c r="X1848" s="3" t="s">
        <v>4246</v>
      </c>
      <c r="Y1848" s="3" t="s">
        <v>4247</v>
      </c>
      <c r="Z1848" s="3" t="s">
        <v>41</v>
      </c>
      <c r="AA1848" s="3">
        <v>3</v>
      </c>
      <c r="AB1848" s="3" t="s">
        <v>30</v>
      </c>
      <c r="AC1848" s="3">
        <v>1</v>
      </c>
      <c r="AD1848" s="3" t="s">
        <v>41</v>
      </c>
    </row>
    <row r="1849" spans="1:30" hidden="1" outlineLevel="1" collapsed="1" x14ac:dyDescent="0.2">
      <c r="A1849" t="s">
        <v>41</v>
      </c>
      <c r="B1849" s="2" t="s">
        <v>43</v>
      </c>
      <c r="C1849" s="2" t="s">
        <v>44</v>
      </c>
      <c r="D1849" s="2" t="s">
        <v>29</v>
      </c>
      <c r="E1849" s="2" t="s">
        <v>45</v>
      </c>
      <c r="F1849" s="2" t="s">
        <v>46</v>
      </c>
      <c r="G1849" s="2" t="s">
        <v>28</v>
      </c>
      <c r="H1849" s="2" t="s">
        <v>47</v>
      </c>
      <c r="I1849" s="2" t="s">
        <v>8</v>
      </c>
      <c r="J1849" s="2" t="s">
        <v>9</v>
      </c>
      <c r="K1849" s="2" t="s">
        <v>48</v>
      </c>
      <c r="L1849" s="2" t="s">
        <v>49</v>
      </c>
      <c r="M1849" s="2" t="s">
        <v>50</v>
      </c>
      <c r="N1849" s="2" t="s">
        <v>51</v>
      </c>
      <c r="O1849" s="2" t="s">
        <v>52</v>
      </c>
      <c r="P1849" s="2" t="s">
        <v>27</v>
      </c>
      <c r="Q1849" s="2" t="s">
        <v>53</v>
      </c>
      <c r="R1849" s="2" t="s">
        <v>54</v>
      </c>
      <c r="S1849" s="2" t="s">
        <v>55</v>
      </c>
      <c r="T1849" s="2" t="s">
        <v>56</v>
      </c>
    </row>
    <row r="1850" spans="1:30" hidden="1" outlineLevel="1" collapsed="1" x14ac:dyDescent="0.2">
      <c r="A1850" t="s">
        <v>41</v>
      </c>
      <c r="B1850" s="4" t="s">
        <v>30</v>
      </c>
      <c r="C1850" s="4" t="s">
        <v>4248</v>
      </c>
      <c r="D1850" s="4" t="s">
        <v>41</v>
      </c>
      <c r="E1850" s="4">
        <v>0.107642</v>
      </c>
      <c r="F1850" s="4">
        <v>9.1506199999999999E-3</v>
      </c>
      <c r="G1850" s="4">
        <v>1</v>
      </c>
      <c r="H1850" s="4">
        <v>1</v>
      </c>
      <c r="I1850" s="4">
        <v>1</v>
      </c>
      <c r="J1850" s="4">
        <v>1</v>
      </c>
      <c r="K1850" s="4" t="s">
        <v>4242</v>
      </c>
      <c r="L1850" s="4" t="s">
        <v>4249</v>
      </c>
      <c r="M1850" s="4" t="s">
        <v>41</v>
      </c>
      <c r="N1850" s="4">
        <v>2</v>
      </c>
      <c r="O1850" s="4">
        <v>1625.8533500000001</v>
      </c>
      <c r="P1850" s="4" t="s">
        <v>30</v>
      </c>
      <c r="Q1850" s="4" t="s">
        <v>30</v>
      </c>
      <c r="R1850" s="4">
        <v>6.8910000000000004E-3</v>
      </c>
      <c r="S1850" s="4">
        <v>7.7969999999999998E-2</v>
      </c>
      <c r="T1850" s="4">
        <v>1.18</v>
      </c>
    </row>
    <row r="1851" spans="1:30" hidden="1" outlineLevel="1" collapsed="1" x14ac:dyDescent="0.2">
      <c r="A1851" t="s">
        <v>41</v>
      </c>
      <c r="B1851" s="4" t="s">
        <v>30</v>
      </c>
      <c r="C1851" s="4" t="s">
        <v>4250</v>
      </c>
      <c r="D1851" s="4" t="s">
        <v>41</v>
      </c>
      <c r="E1851" s="4">
        <v>8.09466E-4</v>
      </c>
      <c r="F1851" s="4">
        <v>9.4156000000000003E-4</v>
      </c>
      <c r="G1851" s="4">
        <v>1</v>
      </c>
      <c r="H1851" s="4">
        <v>1</v>
      </c>
      <c r="I1851" s="4">
        <v>1</v>
      </c>
      <c r="J1851" s="4">
        <v>1</v>
      </c>
      <c r="K1851" s="4" t="s">
        <v>4242</v>
      </c>
      <c r="L1851" s="4" t="s">
        <v>4251</v>
      </c>
      <c r="M1851" s="4" t="s">
        <v>41</v>
      </c>
      <c r="N1851" s="4">
        <v>1</v>
      </c>
      <c r="O1851" s="4">
        <v>1934.93551</v>
      </c>
      <c r="P1851" s="4" t="s">
        <v>30</v>
      </c>
      <c r="Q1851" s="4" t="s">
        <v>30</v>
      </c>
      <c r="R1851" s="4">
        <v>7.6860000000000003E-4</v>
      </c>
      <c r="S1851" s="4">
        <v>3.8160000000000001E-4</v>
      </c>
      <c r="T1851" s="4">
        <v>2.62</v>
      </c>
    </row>
    <row r="1852" spans="1:30" x14ac:dyDescent="0.2">
      <c r="A1852" s="3" t="s">
        <v>30</v>
      </c>
      <c r="B1852" s="3" t="s">
        <v>31</v>
      </c>
      <c r="C1852" s="3" t="s">
        <v>4252</v>
      </c>
      <c r="D1852" s="3" t="s">
        <v>4253</v>
      </c>
      <c r="E1852" s="3">
        <v>0</v>
      </c>
      <c r="F1852" s="3">
        <v>4.4969999999999999</v>
      </c>
      <c r="G1852" s="3">
        <v>4</v>
      </c>
      <c r="H1852" s="3">
        <v>2</v>
      </c>
      <c r="I1852" s="3">
        <v>2</v>
      </c>
      <c r="J1852" s="3">
        <v>2</v>
      </c>
      <c r="K1852" s="3">
        <v>2</v>
      </c>
      <c r="L1852" s="3">
        <v>699</v>
      </c>
      <c r="M1852" s="3">
        <v>78.099999999999994</v>
      </c>
      <c r="N1852" s="3">
        <v>5.97</v>
      </c>
      <c r="O1852" s="3">
        <v>2.48</v>
      </c>
      <c r="P1852" s="3">
        <v>2</v>
      </c>
      <c r="Q1852" s="3" t="s">
        <v>1377</v>
      </c>
      <c r="R1852" s="3" t="s">
        <v>4065</v>
      </c>
      <c r="S1852" s="3" t="s">
        <v>36</v>
      </c>
      <c r="T1852" s="3" t="s">
        <v>4254</v>
      </c>
      <c r="U1852" s="3" t="s">
        <v>4255</v>
      </c>
      <c r="V1852" s="3" t="s">
        <v>4252</v>
      </c>
      <c r="W1852" s="3" t="s">
        <v>4256</v>
      </c>
      <c r="X1852" s="3" t="s">
        <v>4257</v>
      </c>
      <c r="Y1852" s="3" t="s">
        <v>4258</v>
      </c>
      <c r="Z1852" s="3" t="s">
        <v>4259</v>
      </c>
      <c r="AA1852" s="3">
        <v>2</v>
      </c>
      <c r="AB1852" s="3" t="s">
        <v>30</v>
      </c>
      <c r="AC1852" s="3">
        <v>1</v>
      </c>
      <c r="AD1852" s="3" t="s">
        <v>41</v>
      </c>
    </row>
    <row r="1853" spans="1:30" hidden="1" outlineLevel="1" collapsed="1" x14ac:dyDescent="0.2">
      <c r="A1853" t="s">
        <v>41</v>
      </c>
      <c r="B1853" s="2" t="s">
        <v>43</v>
      </c>
      <c r="C1853" s="2" t="s">
        <v>44</v>
      </c>
      <c r="D1853" s="2" t="s">
        <v>29</v>
      </c>
      <c r="E1853" s="2" t="s">
        <v>45</v>
      </c>
      <c r="F1853" s="2" t="s">
        <v>46</v>
      </c>
      <c r="G1853" s="2" t="s">
        <v>28</v>
      </c>
      <c r="H1853" s="2" t="s">
        <v>47</v>
      </c>
      <c r="I1853" s="2" t="s">
        <v>8</v>
      </c>
      <c r="J1853" s="2" t="s">
        <v>9</v>
      </c>
      <c r="K1853" s="2" t="s">
        <v>48</v>
      </c>
      <c r="L1853" s="2" t="s">
        <v>49</v>
      </c>
      <c r="M1853" s="2" t="s">
        <v>50</v>
      </c>
      <c r="N1853" s="2" t="s">
        <v>51</v>
      </c>
      <c r="O1853" s="2" t="s">
        <v>52</v>
      </c>
      <c r="P1853" s="2" t="s">
        <v>27</v>
      </c>
      <c r="Q1853" s="2" t="s">
        <v>53</v>
      </c>
      <c r="R1853" s="2" t="s">
        <v>54</v>
      </c>
      <c r="S1853" s="2" t="s">
        <v>55</v>
      </c>
      <c r="T1853" s="2" t="s">
        <v>56</v>
      </c>
    </row>
    <row r="1854" spans="1:30" hidden="1" outlineLevel="1" collapsed="1" x14ac:dyDescent="0.2">
      <c r="A1854" t="s">
        <v>41</v>
      </c>
      <c r="B1854" s="4" t="s">
        <v>30</v>
      </c>
      <c r="C1854" s="4" t="s">
        <v>4260</v>
      </c>
      <c r="D1854" s="4" t="s">
        <v>41</v>
      </c>
      <c r="E1854" s="4">
        <v>4.3538800000000002E-2</v>
      </c>
      <c r="F1854" s="4">
        <v>2.21053E-3</v>
      </c>
      <c r="G1854" s="4">
        <v>1</v>
      </c>
      <c r="H1854" s="4">
        <v>1</v>
      </c>
      <c r="I1854" s="4">
        <v>1</v>
      </c>
      <c r="J1854" s="4">
        <v>1</v>
      </c>
      <c r="K1854" s="4" t="s">
        <v>4252</v>
      </c>
      <c r="L1854" s="4" t="s">
        <v>4261</v>
      </c>
      <c r="M1854" s="4" t="s">
        <v>41</v>
      </c>
      <c r="N1854" s="4">
        <v>1</v>
      </c>
      <c r="O1854" s="4">
        <v>1620.7540300000001</v>
      </c>
      <c r="P1854" s="4" t="s">
        <v>30</v>
      </c>
      <c r="Q1854" s="4" t="s">
        <v>30</v>
      </c>
      <c r="R1854" s="4">
        <v>1.714E-3</v>
      </c>
      <c r="S1854" s="4">
        <v>2.8969999999999999E-2</v>
      </c>
      <c r="T1854" s="4">
        <v>1.98</v>
      </c>
    </row>
    <row r="1855" spans="1:30" hidden="1" outlineLevel="1" collapsed="1" x14ac:dyDescent="0.2">
      <c r="A1855" t="s">
        <v>41</v>
      </c>
      <c r="B1855" s="4" t="s">
        <v>30</v>
      </c>
      <c r="C1855" s="4" t="s">
        <v>4262</v>
      </c>
      <c r="D1855" s="4" t="s">
        <v>41</v>
      </c>
      <c r="E1855" s="4">
        <v>2.1461499999999999E-3</v>
      </c>
      <c r="F1855" s="4">
        <v>9.4156000000000003E-4</v>
      </c>
      <c r="G1855" s="4">
        <v>1</v>
      </c>
      <c r="H1855" s="4">
        <v>1</v>
      </c>
      <c r="I1855" s="4">
        <v>1</v>
      </c>
      <c r="J1855" s="4">
        <v>1</v>
      </c>
      <c r="K1855" s="4" t="s">
        <v>4252</v>
      </c>
      <c r="L1855" s="4" t="s">
        <v>4263</v>
      </c>
      <c r="M1855" s="4" t="s">
        <v>41</v>
      </c>
      <c r="N1855" s="4">
        <v>1</v>
      </c>
      <c r="O1855" s="4">
        <v>1525.8445099999999</v>
      </c>
      <c r="P1855" s="4" t="s">
        <v>30</v>
      </c>
      <c r="Q1855" s="4" t="s">
        <v>30</v>
      </c>
      <c r="R1855" s="4">
        <v>7.6860000000000003E-4</v>
      </c>
      <c r="S1855" s="4">
        <v>1.098E-3</v>
      </c>
      <c r="T1855" s="4">
        <v>2.48</v>
      </c>
    </row>
    <row r="1856" spans="1:30" x14ac:dyDescent="0.2">
      <c r="A1856" s="3" t="s">
        <v>30</v>
      </c>
      <c r="B1856" s="3" t="s">
        <v>31</v>
      </c>
      <c r="C1856" s="3" t="s">
        <v>4264</v>
      </c>
      <c r="D1856" s="3" t="s">
        <v>4265</v>
      </c>
      <c r="E1856" s="3">
        <v>0</v>
      </c>
      <c r="F1856" s="3">
        <v>4.4669999999999996</v>
      </c>
      <c r="G1856" s="3">
        <v>7</v>
      </c>
      <c r="H1856" s="3">
        <v>2</v>
      </c>
      <c r="I1856" s="3">
        <v>2</v>
      </c>
      <c r="J1856" s="3">
        <v>2</v>
      </c>
      <c r="K1856" s="3">
        <v>2</v>
      </c>
      <c r="L1856" s="3">
        <v>407</v>
      </c>
      <c r="M1856" s="3">
        <v>46.6</v>
      </c>
      <c r="N1856" s="3">
        <v>7.99</v>
      </c>
      <c r="O1856" s="3">
        <v>0</v>
      </c>
      <c r="P1856" s="3">
        <v>2</v>
      </c>
      <c r="Q1856" s="3" t="s">
        <v>34</v>
      </c>
      <c r="R1856" s="3" t="s">
        <v>1305</v>
      </c>
      <c r="S1856" s="3" t="s">
        <v>1306</v>
      </c>
      <c r="T1856" s="3" t="s">
        <v>4266</v>
      </c>
      <c r="U1856" s="3" t="s">
        <v>4267</v>
      </c>
      <c r="V1856" s="3" t="s">
        <v>4264</v>
      </c>
      <c r="W1856" s="3" t="s">
        <v>4268</v>
      </c>
      <c r="X1856" s="3" t="s">
        <v>4269</v>
      </c>
      <c r="Y1856" s="3" t="s">
        <v>4270</v>
      </c>
      <c r="Z1856" s="3" t="s">
        <v>41</v>
      </c>
      <c r="AA1856" s="3">
        <v>1</v>
      </c>
      <c r="AB1856" s="3" t="s">
        <v>30</v>
      </c>
      <c r="AC1856" s="3">
        <v>1</v>
      </c>
      <c r="AD1856" s="3" t="s">
        <v>41</v>
      </c>
    </row>
    <row r="1857" spans="1:30" hidden="1" outlineLevel="1" collapsed="1" x14ac:dyDescent="0.2">
      <c r="A1857" t="s">
        <v>41</v>
      </c>
      <c r="B1857" s="2" t="s">
        <v>43</v>
      </c>
      <c r="C1857" s="2" t="s">
        <v>44</v>
      </c>
      <c r="D1857" s="2" t="s">
        <v>29</v>
      </c>
      <c r="E1857" s="2" t="s">
        <v>45</v>
      </c>
      <c r="F1857" s="2" t="s">
        <v>46</v>
      </c>
      <c r="G1857" s="2" t="s">
        <v>28</v>
      </c>
      <c r="H1857" s="2" t="s">
        <v>47</v>
      </c>
      <c r="I1857" s="2" t="s">
        <v>8</v>
      </c>
      <c r="J1857" s="2" t="s">
        <v>9</v>
      </c>
      <c r="K1857" s="2" t="s">
        <v>48</v>
      </c>
      <c r="L1857" s="2" t="s">
        <v>49</v>
      </c>
      <c r="M1857" s="2" t="s">
        <v>50</v>
      </c>
      <c r="N1857" s="2" t="s">
        <v>51</v>
      </c>
      <c r="O1857" s="2" t="s">
        <v>52</v>
      </c>
      <c r="P1857" s="2" t="s">
        <v>27</v>
      </c>
      <c r="Q1857" s="2" t="s">
        <v>53</v>
      </c>
      <c r="R1857" s="2" t="s">
        <v>54</v>
      </c>
      <c r="S1857" s="2" t="s">
        <v>55</v>
      </c>
      <c r="T1857" s="2" t="s">
        <v>56</v>
      </c>
    </row>
    <row r="1858" spans="1:30" hidden="1" outlineLevel="1" collapsed="1" x14ac:dyDescent="0.2">
      <c r="A1858" t="s">
        <v>41</v>
      </c>
      <c r="B1858" s="4" t="s">
        <v>30</v>
      </c>
      <c r="C1858" s="4" t="s">
        <v>4271</v>
      </c>
      <c r="D1858" s="4" t="s">
        <v>41</v>
      </c>
      <c r="E1858" s="4">
        <v>3.4350499999999999E-2</v>
      </c>
      <c r="F1858" s="4">
        <v>1.57544E-3</v>
      </c>
      <c r="G1858" s="4">
        <v>1</v>
      </c>
      <c r="H1858" s="4">
        <v>1</v>
      </c>
      <c r="I1858" s="4">
        <v>1</v>
      </c>
      <c r="J1858" s="4">
        <v>1</v>
      </c>
      <c r="K1858" s="4" t="s">
        <v>4264</v>
      </c>
      <c r="L1858" s="4" t="s">
        <v>4272</v>
      </c>
      <c r="M1858" s="4" t="s">
        <v>41</v>
      </c>
      <c r="N1858" s="4">
        <v>1</v>
      </c>
      <c r="O1858" s="4">
        <v>1646.82719</v>
      </c>
      <c r="P1858" s="4" t="s">
        <v>30</v>
      </c>
      <c r="Q1858" s="4" t="s">
        <v>30</v>
      </c>
      <c r="R1858" s="4">
        <v>1.245E-3</v>
      </c>
      <c r="S1858" s="4">
        <v>2.2360000000000001E-2</v>
      </c>
      <c r="T1858" s="4">
        <v>1.53</v>
      </c>
    </row>
    <row r="1859" spans="1:30" hidden="1" outlineLevel="1" collapsed="1" x14ac:dyDescent="0.2">
      <c r="A1859" t="s">
        <v>41</v>
      </c>
      <c r="B1859" s="4" t="s">
        <v>30</v>
      </c>
      <c r="C1859" s="4" t="s">
        <v>4273</v>
      </c>
      <c r="D1859" s="4" t="s">
        <v>41</v>
      </c>
      <c r="E1859" s="4">
        <v>2.9030499999999999E-3</v>
      </c>
      <c r="F1859" s="4">
        <v>9.4156000000000003E-4</v>
      </c>
      <c r="G1859" s="4">
        <v>1</v>
      </c>
      <c r="H1859" s="4">
        <v>1</v>
      </c>
      <c r="I1859" s="4">
        <v>1</v>
      </c>
      <c r="J1859" s="4">
        <v>1</v>
      </c>
      <c r="K1859" s="4" t="s">
        <v>4264</v>
      </c>
      <c r="L1859" s="4" t="s">
        <v>4274</v>
      </c>
      <c r="M1859" s="4" t="s">
        <v>41</v>
      </c>
      <c r="N1859" s="4">
        <v>0</v>
      </c>
      <c r="O1859" s="4">
        <v>1397.6404</v>
      </c>
      <c r="P1859" s="4" t="s">
        <v>30</v>
      </c>
      <c r="Q1859" s="4" t="s">
        <v>30</v>
      </c>
      <c r="R1859" s="4">
        <v>7.6860000000000003E-4</v>
      </c>
      <c r="S1859" s="4">
        <v>1.526E-3</v>
      </c>
      <c r="T1859" s="4">
        <v>1.82</v>
      </c>
    </row>
    <row r="1860" spans="1:30" x14ac:dyDescent="0.2">
      <c r="A1860" s="3" t="s">
        <v>30</v>
      </c>
      <c r="B1860" s="3" t="s">
        <v>31</v>
      </c>
      <c r="C1860" s="3" t="s">
        <v>4275</v>
      </c>
      <c r="D1860" s="3" t="s">
        <v>4276</v>
      </c>
      <c r="E1860" s="3">
        <v>0</v>
      </c>
      <c r="F1860" s="3">
        <v>4.4039999999999999</v>
      </c>
      <c r="G1860" s="3">
        <v>4</v>
      </c>
      <c r="H1860" s="3">
        <v>2</v>
      </c>
      <c r="I1860" s="3">
        <v>2</v>
      </c>
      <c r="J1860" s="3">
        <v>2</v>
      </c>
      <c r="K1860" s="3">
        <v>2</v>
      </c>
      <c r="L1860" s="3">
        <v>782</v>
      </c>
      <c r="M1860" s="3">
        <v>88.8</v>
      </c>
      <c r="N1860" s="3">
        <v>5.0999999999999996</v>
      </c>
      <c r="O1860" s="3">
        <v>2.72</v>
      </c>
      <c r="P1860" s="3">
        <v>2</v>
      </c>
      <c r="Q1860" s="3" t="s">
        <v>41</v>
      </c>
      <c r="R1860" s="3" t="s">
        <v>1739</v>
      </c>
      <c r="S1860" s="3" t="s">
        <v>41</v>
      </c>
      <c r="T1860" s="3" t="s">
        <v>4277</v>
      </c>
      <c r="U1860" s="3" t="s">
        <v>4278</v>
      </c>
      <c r="V1860" s="3" t="s">
        <v>4275</v>
      </c>
      <c r="W1860" s="3" t="s">
        <v>4279</v>
      </c>
      <c r="X1860" s="3" t="s">
        <v>4280</v>
      </c>
      <c r="Y1860" s="3" t="s">
        <v>41</v>
      </c>
      <c r="Z1860" s="3" t="s">
        <v>41</v>
      </c>
      <c r="AA1860" s="3">
        <v>0</v>
      </c>
      <c r="AB1860" s="3" t="s">
        <v>30</v>
      </c>
      <c r="AC1860" s="3">
        <v>1</v>
      </c>
      <c r="AD1860" s="3" t="s">
        <v>41</v>
      </c>
    </row>
    <row r="1861" spans="1:30" hidden="1" outlineLevel="1" collapsed="1" x14ac:dyDescent="0.2">
      <c r="A1861" t="s">
        <v>41</v>
      </c>
      <c r="B1861" s="2" t="s">
        <v>43</v>
      </c>
      <c r="C1861" s="2" t="s">
        <v>44</v>
      </c>
      <c r="D1861" s="2" t="s">
        <v>29</v>
      </c>
      <c r="E1861" s="2" t="s">
        <v>45</v>
      </c>
      <c r="F1861" s="2" t="s">
        <v>46</v>
      </c>
      <c r="G1861" s="2" t="s">
        <v>28</v>
      </c>
      <c r="H1861" s="2" t="s">
        <v>47</v>
      </c>
      <c r="I1861" s="2" t="s">
        <v>8</v>
      </c>
      <c r="J1861" s="2" t="s">
        <v>9</v>
      </c>
      <c r="K1861" s="2" t="s">
        <v>48</v>
      </c>
      <c r="L1861" s="2" t="s">
        <v>49</v>
      </c>
      <c r="M1861" s="2" t="s">
        <v>50</v>
      </c>
      <c r="N1861" s="2" t="s">
        <v>51</v>
      </c>
      <c r="O1861" s="2" t="s">
        <v>52</v>
      </c>
      <c r="P1861" s="2" t="s">
        <v>27</v>
      </c>
      <c r="Q1861" s="2" t="s">
        <v>53</v>
      </c>
      <c r="R1861" s="2" t="s">
        <v>54</v>
      </c>
      <c r="S1861" s="2" t="s">
        <v>55</v>
      </c>
      <c r="T1861" s="2" t="s">
        <v>56</v>
      </c>
    </row>
    <row r="1862" spans="1:30" hidden="1" outlineLevel="1" collapsed="1" x14ac:dyDescent="0.2">
      <c r="A1862" t="s">
        <v>41</v>
      </c>
      <c r="B1862" s="4" t="s">
        <v>30</v>
      </c>
      <c r="C1862" s="4" t="s">
        <v>4281</v>
      </c>
      <c r="D1862" s="4" t="s">
        <v>41</v>
      </c>
      <c r="E1862" s="4">
        <v>3.2756199999999999E-2</v>
      </c>
      <c r="F1862" s="4">
        <v>1.57544E-3</v>
      </c>
      <c r="G1862" s="4">
        <v>1</v>
      </c>
      <c r="H1862" s="4">
        <v>1</v>
      </c>
      <c r="I1862" s="4">
        <v>1</v>
      </c>
      <c r="J1862" s="4">
        <v>1</v>
      </c>
      <c r="K1862" s="4" t="s">
        <v>4275</v>
      </c>
      <c r="L1862" s="4" t="s">
        <v>4282</v>
      </c>
      <c r="M1862" s="4" t="s">
        <v>41</v>
      </c>
      <c r="N1862" s="4">
        <v>1</v>
      </c>
      <c r="O1862" s="4">
        <v>1763.9174</v>
      </c>
      <c r="P1862" s="4" t="s">
        <v>30</v>
      </c>
      <c r="Q1862" s="4" t="s">
        <v>30</v>
      </c>
      <c r="R1862" s="4">
        <v>1.245E-3</v>
      </c>
      <c r="S1862" s="4">
        <v>2.1229999999999999E-2</v>
      </c>
      <c r="T1862" s="4">
        <v>1.93</v>
      </c>
    </row>
    <row r="1863" spans="1:30" hidden="1" outlineLevel="1" collapsed="1" x14ac:dyDescent="0.2">
      <c r="A1863" t="s">
        <v>41</v>
      </c>
      <c r="B1863" s="4" t="s">
        <v>30</v>
      </c>
      <c r="C1863" s="4" t="s">
        <v>4283</v>
      </c>
      <c r="D1863" s="4" t="s">
        <v>41</v>
      </c>
      <c r="E1863" s="4">
        <v>3.4942100000000002E-3</v>
      </c>
      <c r="F1863" s="4">
        <v>9.4156000000000003E-4</v>
      </c>
      <c r="G1863" s="4">
        <v>1</v>
      </c>
      <c r="H1863" s="4">
        <v>1</v>
      </c>
      <c r="I1863" s="4">
        <v>1</v>
      </c>
      <c r="J1863" s="4">
        <v>1</v>
      </c>
      <c r="K1863" s="4" t="s">
        <v>4275</v>
      </c>
      <c r="L1863" s="4" t="s">
        <v>4284</v>
      </c>
      <c r="M1863" s="4" t="s">
        <v>41</v>
      </c>
      <c r="N1863" s="4">
        <v>1</v>
      </c>
      <c r="O1863" s="4">
        <v>1771.8820800000001</v>
      </c>
      <c r="P1863" s="4" t="s">
        <v>30</v>
      </c>
      <c r="Q1863" s="4" t="s">
        <v>30</v>
      </c>
      <c r="R1863" s="4">
        <v>7.6860000000000003E-4</v>
      </c>
      <c r="S1863" s="4">
        <v>1.8600000000000001E-3</v>
      </c>
      <c r="T1863" s="4">
        <v>2.72</v>
      </c>
    </row>
    <row r="1864" spans="1:30" x14ac:dyDescent="0.2">
      <c r="A1864" s="3" t="s">
        <v>30</v>
      </c>
      <c r="B1864" s="3" t="s">
        <v>31</v>
      </c>
      <c r="C1864" s="3" t="s">
        <v>4285</v>
      </c>
      <c r="D1864" s="3" t="s">
        <v>4286</v>
      </c>
      <c r="E1864" s="3">
        <v>0</v>
      </c>
      <c r="F1864" s="3">
        <v>4.3929999999999998</v>
      </c>
      <c r="G1864" s="3">
        <v>4</v>
      </c>
      <c r="H1864" s="3">
        <v>3</v>
      </c>
      <c r="I1864" s="3">
        <v>3</v>
      </c>
      <c r="J1864" s="3">
        <v>3</v>
      </c>
      <c r="K1864" s="3">
        <v>3</v>
      </c>
      <c r="L1864" s="3">
        <v>843</v>
      </c>
      <c r="M1864" s="3">
        <v>93.3</v>
      </c>
      <c r="N1864" s="3">
        <v>6.34</v>
      </c>
      <c r="O1864" s="3">
        <v>3.59</v>
      </c>
      <c r="P1864" s="3">
        <v>3</v>
      </c>
      <c r="Q1864" s="3" t="s">
        <v>2970</v>
      </c>
      <c r="R1864" s="3" t="s">
        <v>453</v>
      </c>
      <c r="S1864" s="3" t="s">
        <v>41</v>
      </c>
      <c r="T1864" s="3" t="s">
        <v>4287</v>
      </c>
      <c r="U1864" s="3" t="s">
        <v>4288</v>
      </c>
      <c r="V1864" s="3" t="s">
        <v>4285</v>
      </c>
      <c r="W1864" s="3" t="s">
        <v>4289</v>
      </c>
      <c r="X1864" s="3" t="s">
        <v>4290</v>
      </c>
      <c r="Y1864" s="3" t="s">
        <v>41</v>
      </c>
      <c r="Z1864" s="3" t="s">
        <v>41</v>
      </c>
      <c r="AA1864" s="3">
        <v>0</v>
      </c>
      <c r="AB1864" s="3" t="s">
        <v>30</v>
      </c>
      <c r="AC1864" s="3">
        <v>1</v>
      </c>
      <c r="AD1864" s="3" t="s">
        <v>41</v>
      </c>
    </row>
    <row r="1865" spans="1:30" hidden="1" outlineLevel="1" collapsed="1" x14ac:dyDescent="0.2">
      <c r="A1865" t="s">
        <v>41</v>
      </c>
      <c r="B1865" s="2" t="s">
        <v>43</v>
      </c>
      <c r="C1865" s="2" t="s">
        <v>44</v>
      </c>
      <c r="D1865" s="2" t="s">
        <v>29</v>
      </c>
      <c r="E1865" s="2" t="s">
        <v>45</v>
      </c>
      <c r="F1865" s="2" t="s">
        <v>46</v>
      </c>
      <c r="G1865" s="2" t="s">
        <v>28</v>
      </c>
      <c r="H1865" s="2" t="s">
        <v>47</v>
      </c>
      <c r="I1865" s="2" t="s">
        <v>8</v>
      </c>
      <c r="J1865" s="2" t="s">
        <v>9</v>
      </c>
      <c r="K1865" s="2" t="s">
        <v>48</v>
      </c>
      <c r="L1865" s="2" t="s">
        <v>49</v>
      </c>
      <c r="M1865" s="2" t="s">
        <v>50</v>
      </c>
      <c r="N1865" s="2" t="s">
        <v>51</v>
      </c>
      <c r="O1865" s="2" t="s">
        <v>52</v>
      </c>
      <c r="P1865" s="2" t="s">
        <v>27</v>
      </c>
      <c r="Q1865" s="2" t="s">
        <v>53</v>
      </c>
      <c r="R1865" s="2" t="s">
        <v>54</v>
      </c>
      <c r="S1865" s="2" t="s">
        <v>55</v>
      </c>
      <c r="T1865" s="2" t="s">
        <v>56</v>
      </c>
    </row>
    <row r="1866" spans="1:30" hidden="1" outlineLevel="1" collapsed="1" x14ac:dyDescent="0.2">
      <c r="A1866" t="s">
        <v>41</v>
      </c>
      <c r="B1866" s="4" t="s">
        <v>30</v>
      </c>
      <c r="C1866" s="4" t="s">
        <v>4291</v>
      </c>
      <c r="D1866" s="4" t="s">
        <v>41</v>
      </c>
      <c r="E1866" s="4">
        <v>2.5816200000000001E-2</v>
      </c>
      <c r="F1866" s="4">
        <v>1.57544E-3</v>
      </c>
      <c r="G1866" s="4">
        <v>1</v>
      </c>
      <c r="H1866" s="4">
        <v>1</v>
      </c>
      <c r="I1866" s="4">
        <v>1</v>
      </c>
      <c r="J1866" s="4">
        <v>1</v>
      </c>
      <c r="K1866" s="4" t="s">
        <v>4285</v>
      </c>
      <c r="L1866" s="4" t="s">
        <v>4292</v>
      </c>
      <c r="M1866" s="4" t="s">
        <v>41</v>
      </c>
      <c r="N1866" s="4">
        <v>1</v>
      </c>
      <c r="O1866" s="4">
        <v>1556.8642500000001</v>
      </c>
      <c r="P1866" s="4" t="s">
        <v>30</v>
      </c>
      <c r="Q1866" s="4" t="s">
        <v>30</v>
      </c>
      <c r="R1866" s="4">
        <v>1.245E-3</v>
      </c>
      <c r="S1866" s="4">
        <v>1.6449999999999999E-2</v>
      </c>
      <c r="T1866" s="4">
        <v>1.87</v>
      </c>
    </row>
    <row r="1867" spans="1:30" hidden="1" outlineLevel="1" collapsed="1" x14ac:dyDescent="0.2">
      <c r="A1867" t="s">
        <v>41</v>
      </c>
      <c r="B1867" s="4" t="s">
        <v>30</v>
      </c>
      <c r="C1867" s="4" t="s">
        <v>4293</v>
      </c>
      <c r="D1867" s="4" t="s">
        <v>41</v>
      </c>
      <c r="E1867" s="4">
        <v>8.44467E-2</v>
      </c>
      <c r="F1867" s="4">
        <v>5.9830200000000004E-3</v>
      </c>
      <c r="G1867" s="4">
        <v>1</v>
      </c>
      <c r="H1867" s="4">
        <v>1</v>
      </c>
      <c r="I1867" s="4">
        <v>1</v>
      </c>
      <c r="J1867" s="4">
        <v>1</v>
      </c>
      <c r="K1867" s="4" t="s">
        <v>4285</v>
      </c>
      <c r="L1867" s="4" t="s">
        <v>4294</v>
      </c>
      <c r="M1867" s="4" t="s">
        <v>41</v>
      </c>
      <c r="N1867" s="4">
        <v>0</v>
      </c>
      <c r="O1867" s="4">
        <v>1280.6117200000001</v>
      </c>
      <c r="P1867" s="4" t="s">
        <v>30</v>
      </c>
      <c r="Q1867" s="4" t="s">
        <v>30</v>
      </c>
      <c r="R1867" s="4">
        <v>4.535E-3</v>
      </c>
      <c r="S1867" s="4">
        <v>5.9839999999999997E-2</v>
      </c>
      <c r="T1867" s="4">
        <v>1.89</v>
      </c>
    </row>
    <row r="1868" spans="1:30" hidden="1" outlineLevel="1" collapsed="1" x14ac:dyDescent="0.2">
      <c r="A1868" t="s">
        <v>41</v>
      </c>
      <c r="B1868" s="4" t="s">
        <v>30</v>
      </c>
      <c r="C1868" s="4" t="s">
        <v>4295</v>
      </c>
      <c r="D1868" s="4" t="s">
        <v>41</v>
      </c>
      <c r="E1868" s="4">
        <v>6.0141E-2</v>
      </c>
      <c r="F1868" s="4">
        <v>3.95853E-3</v>
      </c>
      <c r="G1868" s="4">
        <v>1</v>
      </c>
      <c r="H1868" s="4">
        <v>1</v>
      </c>
      <c r="I1868" s="4">
        <v>1</v>
      </c>
      <c r="J1868" s="4">
        <v>1</v>
      </c>
      <c r="K1868" s="4" t="s">
        <v>4285</v>
      </c>
      <c r="L1868" s="4" t="s">
        <v>4296</v>
      </c>
      <c r="M1868" s="4" t="s">
        <v>41</v>
      </c>
      <c r="N1868" s="4">
        <v>0</v>
      </c>
      <c r="O1868" s="4">
        <v>1250.6375399999999</v>
      </c>
      <c r="P1868" s="4" t="s">
        <v>30</v>
      </c>
      <c r="Q1868" s="4" t="s">
        <v>30</v>
      </c>
      <c r="R1868" s="4">
        <v>3.026E-3</v>
      </c>
      <c r="S1868" s="4">
        <v>4.1110000000000001E-2</v>
      </c>
      <c r="T1868" s="4">
        <v>1.7</v>
      </c>
    </row>
    <row r="1869" spans="1:30" x14ac:dyDescent="0.2">
      <c r="A1869" s="3" t="s">
        <v>30</v>
      </c>
      <c r="B1869" s="3" t="s">
        <v>31</v>
      </c>
      <c r="C1869" s="3" t="s">
        <v>4297</v>
      </c>
      <c r="D1869" s="3" t="s">
        <v>4298</v>
      </c>
      <c r="E1869" s="3">
        <v>0</v>
      </c>
      <c r="F1869" s="3">
        <v>4.3719999999999999</v>
      </c>
      <c r="G1869" s="3">
        <v>2</v>
      </c>
      <c r="H1869" s="3">
        <v>3</v>
      </c>
      <c r="I1869" s="3">
        <v>3</v>
      </c>
      <c r="J1869" s="3">
        <v>3</v>
      </c>
      <c r="K1869" s="3">
        <v>3</v>
      </c>
      <c r="L1869" s="3">
        <v>1460</v>
      </c>
      <c r="M1869" s="3">
        <v>162.19999999999999</v>
      </c>
      <c r="N1869" s="3">
        <v>8.24</v>
      </c>
      <c r="O1869" s="3">
        <v>3.93</v>
      </c>
      <c r="P1869" s="3">
        <v>3</v>
      </c>
      <c r="Q1869" s="3" t="s">
        <v>2887</v>
      </c>
      <c r="R1869" s="3" t="s">
        <v>1739</v>
      </c>
      <c r="S1869" s="3" t="s">
        <v>1062</v>
      </c>
      <c r="T1869" s="3" t="s">
        <v>1740</v>
      </c>
      <c r="U1869" s="3" t="s">
        <v>4299</v>
      </c>
      <c r="V1869" s="3" t="s">
        <v>4297</v>
      </c>
      <c r="W1869" s="3" t="s">
        <v>4300</v>
      </c>
      <c r="X1869" s="3" t="s">
        <v>4301</v>
      </c>
      <c r="Y1869" s="3" t="s">
        <v>4302</v>
      </c>
      <c r="Z1869" s="3" t="s">
        <v>41</v>
      </c>
      <c r="AA1869" s="3">
        <v>1</v>
      </c>
      <c r="AB1869" s="3" t="s">
        <v>30</v>
      </c>
      <c r="AC1869" s="3">
        <v>1</v>
      </c>
      <c r="AD1869" s="3" t="s">
        <v>41</v>
      </c>
    </row>
    <row r="1870" spans="1:30" hidden="1" outlineLevel="1" collapsed="1" x14ac:dyDescent="0.2">
      <c r="A1870" t="s">
        <v>41</v>
      </c>
      <c r="B1870" s="2" t="s">
        <v>43</v>
      </c>
      <c r="C1870" s="2" t="s">
        <v>44</v>
      </c>
      <c r="D1870" s="2" t="s">
        <v>29</v>
      </c>
      <c r="E1870" s="2" t="s">
        <v>45</v>
      </c>
      <c r="F1870" s="2" t="s">
        <v>46</v>
      </c>
      <c r="G1870" s="2" t="s">
        <v>28</v>
      </c>
      <c r="H1870" s="2" t="s">
        <v>47</v>
      </c>
      <c r="I1870" s="2" t="s">
        <v>8</v>
      </c>
      <c r="J1870" s="2" t="s">
        <v>9</v>
      </c>
      <c r="K1870" s="2" t="s">
        <v>48</v>
      </c>
      <c r="L1870" s="2" t="s">
        <v>49</v>
      </c>
      <c r="M1870" s="2" t="s">
        <v>50</v>
      </c>
      <c r="N1870" s="2" t="s">
        <v>51</v>
      </c>
      <c r="O1870" s="2" t="s">
        <v>52</v>
      </c>
      <c r="P1870" s="2" t="s">
        <v>27</v>
      </c>
      <c r="Q1870" s="2" t="s">
        <v>53</v>
      </c>
      <c r="R1870" s="2" t="s">
        <v>54</v>
      </c>
      <c r="S1870" s="2" t="s">
        <v>55</v>
      </c>
      <c r="T1870" s="2" t="s">
        <v>56</v>
      </c>
    </row>
    <row r="1871" spans="1:30" hidden="1" outlineLevel="1" collapsed="1" x14ac:dyDescent="0.2">
      <c r="A1871" t="s">
        <v>41</v>
      </c>
      <c r="B1871" s="4" t="s">
        <v>30</v>
      </c>
      <c r="C1871" s="4" t="s">
        <v>4303</v>
      </c>
      <c r="D1871" s="4" t="s">
        <v>41</v>
      </c>
      <c r="E1871" s="4">
        <v>9.8884799999999995E-2</v>
      </c>
      <c r="F1871" s="4">
        <v>8.4442000000000007E-3</v>
      </c>
      <c r="G1871" s="4">
        <v>1</v>
      </c>
      <c r="H1871" s="4">
        <v>1</v>
      </c>
      <c r="I1871" s="4">
        <v>1</v>
      </c>
      <c r="J1871" s="4">
        <v>1</v>
      </c>
      <c r="K1871" s="4" t="s">
        <v>4297</v>
      </c>
      <c r="L1871" s="4" t="s">
        <v>4304</v>
      </c>
      <c r="M1871" s="4" t="s">
        <v>41</v>
      </c>
      <c r="N1871" s="4">
        <v>1</v>
      </c>
      <c r="O1871" s="4">
        <v>1358.73144</v>
      </c>
      <c r="P1871" s="4" t="s">
        <v>30</v>
      </c>
      <c r="Q1871" s="4" t="s">
        <v>30</v>
      </c>
      <c r="R1871" s="4">
        <v>6.3559999999999997E-3</v>
      </c>
      <c r="S1871" s="4">
        <v>7.0819999999999994E-2</v>
      </c>
      <c r="T1871" s="4">
        <v>2.16</v>
      </c>
    </row>
    <row r="1872" spans="1:30" hidden="1" outlineLevel="1" collapsed="1" x14ac:dyDescent="0.2">
      <c r="A1872" t="s">
        <v>41</v>
      </c>
      <c r="B1872" s="4" t="s">
        <v>30</v>
      </c>
      <c r="C1872" s="4" t="s">
        <v>4305</v>
      </c>
      <c r="D1872" s="4" t="s">
        <v>41</v>
      </c>
      <c r="E1872" s="4">
        <v>0.105559</v>
      </c>
      <c r="F1872" s="4">
        <v>9.1506199999999999E-3</v>
      </c>
      <c r="G1872" s="4">
        <v>1</v>
      </c>
      <c r="H1872" s="4">
        <v>1</v>
      </c>
      <c r="I1872" s="4">
        <v>1</v>
      </c>
      <c r="J1872" s="4">
        <v>1</v>
      </c>
      <c r="K1872" s="4" t="s">
        <v>4297</v>
      </c>
      <c r="L1872" s="4" t="s">
        <v>4306</v>
      </c>
      <c r="M1872" s="4" t="s">
        <v>41</v>
      </c>
      <c r="N1872" s="4">
        <v>0</v>
      </c>
      <c r="O1872" s="4">
        <v>1142.6164100000001</v>
      </c>
      <c r="P1872" s="4" t="s">
        <v>30</v>
      </c>
      <c r="Q1872" s="4" t="s">
        <v>30</v>
      </c>
      <c r="R1872" s="4">
        <v>6.8910000000000004E-3</v>
      </c>
      <c r="S1872" s="4">
        <v>7.6600000000000001E-2</v>
      </c>
      <c r="T1872" s="4">
        <v>1.49</v>
      </c>
    </row>
    <row r="1873" spans="1:30" hidden="1" outlineLevel="1" collapsed="1" x14ac:dyDescent="0.2">
      <c r="A1873" t="s">
        <v>41</v>
      </c>
      <c r="B1873" s="4" t="s">
        <v>30</v>
      </c>
      <c r="C1873" s="4" t="s">
        <v>4307</v>
      </c>
      <c r="D1873" s="4" t="s">
        <v>755</v>
      </c>
      <c r="E1873" s="4">
        <v>1.3127E-2</v>
      </c>
      <c r="F1873" s="4">
        <v>9.4156000000000003E-4</v>
      </c>
      <c r="G1873" s="4">
        <v>1</v>
      </c>
      <c r="H1873" s="4">
        <v>1</v>
      </c>
      <c r="I1873" s="4">
        <v>1</v>
      </c>
      <c r="J1873" s="4">
        <v>1</v>
      </c>
      <c r="K1873" s="4" t="s">
        <v>4297</v>
      </c>
      <c r="L1873" s="4" t="s">
        <v>4308</v>
      </c>
      <c r="M1873" s="4" t="s">
        <v>41</v>
      </c>
      <c r="N1873" s="4">
        <v>0</v>
      </c>
      <c r="O1873" s="4">
        <v>1699.75919</v>
      </c>
      <c r="P1873" s="4" t="s">
        <v>30</v>
      </c>
      <c r="Q1873" s="4" t="s">
        <v>30</v>
      </c>
      <c r="R1873" s="4">
        <v>7.6860000000000003E-4</v>
      </c>
      <c r="S1873" s="4">
        <v>7.8340000000000007E-3</v>
      </c>
      <c r="T1873" s="4">
        <v>1.78</v>
      </c>
    </row>
    <row r="1874" spans="1:30" x14ac:dyDescent="0.2">
      <c r="A1874" s="3" t="s">
        <v>30</v>
      </c>
      <c r="B1874" s="3" t="s">
        <v>31</v>
      </c>
      <c r="C1874" s="3" t="s">
        <v>4309</v>
      </c>
      <c r="D1874" s="3" t="s">
        <v>4310</v>
      </c>
      <c r="E1874" s="3">
        <v>0</v>
      </c>
      <c r="F1874" s="3">
        <v>4.3490000000000002</v>
      </c>
      <c r="G1874" s="3">
        <v>29</v>
      </c>
      <c r="H1874" s="3">
        <v>3</v>
      </c>
      <c r="I1874" s="3">
        <v>3</v>
      </c>
      <c r="J1874" s="3">
        <v>3</v>
      </c>
      <c r="K1874" s="3">
        <v>3</v>
      </c>
      <c r="L1874" s="3">
        <v>152</v>
      </c>
      <c r="M1874" s="3">
        <v>17.2</v>
      </c>
      <c r="N1874" s="3">
        <v>9.86</v>
      </c>
      <c r="O1874" s="3">
        <v>1.73</v>
      </c>
      <c r="P1874" s="3">
        <v>3</v>
      </c>
      <c r="Q1874" s="3" t="s">
        <v>2354</v>
      </c>
      <c r="R1874" s="3" t="s">
        <v>1160</v>
      </c>
      <c r="S1874" s="3" t="s">
        <v>36</v>
      </c>
      <c r="T1874" s="3" t="s">
        <v>4311</v>
      </c>
      <c r="U1874" s="3" t="s">
        <v>4312</v>
      </c>
      <c r="V1874" s="3" t="s">
        <v>4309</v>
      </c>
      <c r="W1874" s="3" t="s">
        <v>4313</v>
      </c>
      <c r="X1874" s="3" t="s">
        <v>4314</v>
      </c>
      <c r="Y1874" s="3" t="s">
        <v>1824</v>
      </c>
      <c r="Z1874" s="3" t="s">
        <v>41</v>
      </c>
      <c r="AA1874" s="3">
        <v>9</v>
      </c>
      <c r="AB1874" s="3" t="s">
        <v>30</v>
      </c>
      <c r="AC1874" s="3">
        <v>1</v>
      </c>
      <c r="AD1874" s="3" t="s">
        <v>41</v>
      </c>
    </row>
    <row r="1875" spans="1:30" hidden="1" outlineLevel="1" collapsed="1" x14ac:dyDescent="0.2">
      <c r="A1875" t="s">
        <v>41</v>
      </c>
      <c r="B1875" s="2" t="s">
        <v>43</v>
      </c>
      <c r="C1875" s="2" t="s">
        <v>44</v>
      </c>
      <c r="D1875" s="2" t="s">
        <v>29</v>
      </c>
      <c r="E1875" s="2" t="s">
        <v>45</v>
      </c>
      <c r="F1875" s="2" t="s">
        <v>46</v>
      </c>
      <c r="G1875" s="2" t="s">
        <v>28</v>
      </c>
      <c r="H1875" s="2" t="s">
        <v>47</v>
      </c>
      <c r="I1875" s="2" t="s">
        <v>8</v>
      </c>
      <c r="J1875" s="2" t="s">
        <v>9</v>
      </c>
      <c r="K1875" s="2" t="s">
        <v>48</v>
      </c>
      <c r="L1875" s="2" t="s">
        <v>49</v>
      </c>
      <c r="M1875" s="2" t="s">
        <v>50</v>
      </c>
      <c r="N1875" s="2" t="s">
        <v>51</v>
      </c>
      <c r="O1875" s="2" t="s">
        <v>52</v>
      </c>
      <c r="P1875" s="2" t="s">
        <v>27</v>
      </c>
      <c r="Q1875" s="2" t="s">
        <v>53</v>
      </c>
      <c r="R1875" s="2" t="s">
        <v>54</v>
      </c>
      <c r="S1875" s="2" t="s">
        <v>55</v>
      </c>
      <c r="T1875" s="2" t="s">
        <v>56</v>
      </c>
    </row>
    <row r="1876" spans="1:30" hidden="1" outlineLevel="1" collapsed="1" x14ac:dyDescent="0.2">
      <c r="A1876" t="s">
        <v>41</v>
      </c>
      <c r="B1876" s="4" t="s">
        <v>30</v>
      </c>
      <c r="C1876" s="4" t="s">
        <v>4315</v>
      </c>
      <c r="D1876" s="4" t="s">
        <v>4316</v>
      </c>
      <c r="E1876" s="4">
        <v>9.7598199999999996E-2</v>
      </c>
      <c r="F1876" s="4">
        <v>8.4442000000000007E-3</v>
      </c>
      <c r="G1876" s="4">
        <v>1</v>
      </c>
      <c r="H1876" s="4">
        <v>1</v>
      </c>
      <c r="I1876" s="4">
        <v>1</v>
      </c>
      <c r="J1876" s="4">
        <v>1</v>
      </c>
      <c r="K1876" s="4" t="s">
        <v>4309</v>
      </c>
      <c r="L1876" s="4" t="s">
        <v>4317</v>
      </c>
      <c r="M1876" s="4" t="s">
        <v>41</v>
      </c>
      <c r="N1876" s="4">
        <v>1</v>
      </c>
      <c r="O1876" s="4">
        <v>2132.9600300000002</v>
      </c>
      <c r="P1876" s="4" t="s">
        <v>30</v>
      </c>
      <c r="Q1876" s="4" t="s">
        <v>30</v>
      </c>
      <c r="R1876" s="4">
        <v>6.3559999999999997E-3</v>
      </c>
      <c r="S1876" s="4">
        <v>6.9919999999999996E-2</v>
      </c>
      <c r="T1876" s="4">
        <v>1.45</v>
      </c>
    </row>
    <row r="1877" spans="1:30" hidden="1" outlineLevel="1" collapsed="1" x14ac:dyDescent="0.2">
      <c r="A1877" t="s">
        <v>41</v>
      </c>
      <c r="B1877" s="4" t="s">
        <v>30</v>
      </c>
      <c r="C1877" s="4" t="s">
        <v>4318</v>
      </c>
      <c r="D1877" s="4" t="s">
        <v>41</v>
      </c>
      <c r="E1877" s="4">
        <v>2.9783199999999999E-2</v>
      </c>
      <c r="F1877" s="4">
        <v>1.57544E-3</v>
      </c>
      <c r="G1877" s="4">
        <v>1</v>
      </c>
      <c r="H1877" s="4">
        <v>1</v>
      </c>
      <c r="I1877" s="4">
        <v>1</v>
      </c>
      <c r="J1877" s="4">
        <v>1</v>
      </c>
      <c r="K1877" s="4" t="s">
        <v>4309</v>
      </c>
      <c r="L1877" s="4" t="s">
        <v>4319</v>
      </c>
      <c r="M1877" s="4" t="s">
        <v>41</v>
      </c>
      <c r="N1877" s="4">
        <v>1</v>
      </c>
      <c r="O1877" s="4">
        <v>1555.83664</v>
      </c>
      <c r="P1877" s="4" t="s">
        <v>30</v>
      </c>
      <c r="Q1877" s="4" t="s">
        <v>30</v>
      </c>
      <c r="R1877" s="4">
        <v>1.245E-3</v>
      </c>
      <c r="S1877" s="4">
        <v>1.915E-2</v>
      </c>
      <c r="T1877" s="4">
        <v>1.72</v>
      </c>
    </row>
    <row r="1878" spans="1:30" hidden="1" outlineLevel="1" collapsed="1" x14ac:dyDescent="0.2">
      <c r="A1878" t="s">
        <v>41</v>
      </c>
      <c r="B1878" s="4" t="s">
        <v>30</v>
      </c>
      <c r="C1878" s="4" t="s">
        <v>4320</v>
      </c>
      <c r="D1878" s="4" t="s">
        <v>41</v>
      </c>
      <c r="E1878" s="4">
        <v>4.9828499999999998E-2</v>
      </c>
      <c r="F1878" s="4">
        <v>2.21053E-3</v>
      </c>
      <c r="G1878" s="4">
        <v>1</v>
      </c>
      <c r="H1878" s="4">
        <v>4</v>
      </c>
      <c r="I1878" s="4">
        <v>1</v>
      </c>
      <c r="J1878" s="4">
        <v>1</v>
      </c>
      <c r="K1878" s="4" t="s">
        <v>4309</v>
      </c>
      <c r="L1878" s="4" t="s">
        <v>4321</v>
      </c>
      <c r="M1878" s="4" t="s">
        <v>41</v>
      </c>
      <c r="N1878" s="4">
        <v>1</v>
      </c>
      <c r="O1878" s="4">
        <v>1265.7286099999999</v>
      </c>
      <c r="P1878" s="4" t="s">
        <v>30</v>
      </c>
      <c r="Q1878" s="4" t="s">
        <v>30</v>
      </c>
      <c r="R1878" s="4">
        <v>1.714E-3</v>
      </c>
      <c r="S1878" s="4">
        <v>3.347E-2</v>
      </c>
      <c r="T1878" s="4">
        <v>1.73</v>
      </c>
    </row>
    <row r="1879" spans="1:30" x14ac:dyDescent="0.2">
      <c r="A1879" s="3" t="s">
        <v>30</v>
      </c>
      <c r="B1879" s="3" t="s">
        <v>31</v>
      </c>
      <c r="C1879" s="3" t="s">
        <v>4322</v>
      </c>
      <c r="D1879" s="3" t="s">
        <v>4323</v>
      </c>
      <c r="E1879" s="3">
        <v>0</v>
      </c>
      <c r="F1879" s="3">
        <v>4.33</v>
      </c>
      <c r="G1879" s="3">
        <v>7</v>
      </c>
      <c r="H1879" s="3">
        <v>1</v>
      </c>
      <c r="I1879" s="3">
        <v>1</v>
      </c>
      <c r="J1879" s="3">
        <v>1</v>
      </c>
      <c r="K1879" s="3">
        <v>1</v>
      </c>
      <c r="L1879" s="3">
        <v>206</v>
      </c>
      <c r="M1879" s="3">
        <v>23</v>
      </c>
      <c r="N1879" s="3">
        <v>4.6100000000000003</v>
      </c>
      <c r="O1879" s="3">
        <v>2.57</v>
      </c>
      <c r="P1879" s="3">
        <v>1</v>
      </c>
      <c r="Q1879" s="3" t="s">
        <v>1512</v>
      </c>
      <c r="R1879" s="3" t="s">
        <v>35</v>
      </c>
      <c r="S1879" s="3" t="s">
        <v>36</v>
      </c>
      <c r="T1879" s="3" t="s">
        <v>4324</v>
      </c>
      <c r="U1879" s="3" t="s">
        <v>4325</v>
      </c>
      <c r="V1879" s="3" t="s">
        <v>4322</v>
      </c>
      <c r="W1879" s="3" t="s">
        <v>4326</v>
      </c>
      <c r="X1879" s="3" t="s">
        <v>4327</v>
      </c>
      <c r="Y1879" s="3" t="s">
        <v>4328</v>
      </c>
      <c r="Z1879" s="3" t="s">
        <v>41</v>
      </c>
      <c r="AA1879" s="3">
        <v>6</v>
      </c>
      <c r="AB1879" s="3" t="s">
        <v>30</v>
      </c>
      <c r="AC1879" s="3">
        <v>1</v>
      </c>
      <c r="AD1879" s="3" t="s">
        <v>41</v>
      </c>
    </row>
    <row r="1880" spans="1:30" hidden="1" outlineLevel="1" collapsed="1" x14ac:dyDescent="0.2">
      <c r="A1880" t="s">
        <v>41</v>
      </c>
      <c r="B1880" s="2" t="s">
        <v>43</v>
      </c>
      <c r="C1880" s="2" t="s">
        <v>44</v>
      </c>
      <c r="D1880" s="2" t="s">
        <v>29</v>
      </c>
      <c r="E1880" s="2" t="s">
        <v>45</v>
      </c>
      <c r="F1880" s="2" t="s">
        <v>46</v>
      </c>
      <c r="G1880" s="2" t="s">
        <v>28</v>
      </c>
      <c r="H1880" s="2" t="s">
        <v>47</v>
      </c>
      <c r="I1880" s="2" t="s">
        <v>8</v>
      </c>
      <c r="J1880" s="2" t="s">
        <v>9</v>
      </c>
      <c r="K1880" s="2" t="s">
        <v>48</v>
      </c>
      <c r="L1880" s="2" t="s">
        <v>49</v>
      </c>
      <c r="M1880" s="2" t="s">
        <v>50</v>
      </c>
      <c r="N1880" s="2" t="s">
        <v>51</v>
      </c>
      <c r="O1880" s="2" t="s">
        <v>52</v>
      </c>
      <c r="P1880" s="2" t="s">
        <v>27</v>
      </c>
      <c r="Q1880" s="2" t="s">
        <v>53</v>
      </c>
      <c r="R1880" s="2" t="s">
        <v>54</v>
      </c>
      <c r="S1880" s="2" t="s">
        <v>55</v>
      </c>
      <c r="T1880" s="2" t="s">
        <v>56</v>
      </c>
    </row>
    <row r="1881" spans="1:30" hidden="1" outlineLevel="1" collapsed="1" x14ac:dyDescent="0.2">
      <c r="A1881" t="s">
        <v>41</v>
      </c>
      <c r="B1881" s="4" t="s">
        <v>30</v>
      </c>
      <c r="C1881" s="4" t="s">
        <v>4329</v>
      </c>
      <c r="D1881" s="4" t="s">
        <v>41</v>
      </c>
      <c r="E1881" s="4">
        <v>1.16716E-4</v>
      </c>
      <c r="F1881" s="4">
        <v>9.4156000000000003E-4</v>
      </c>
      <c r="G1881" s="4">
        <v>1</v>
      </c>
      <c r="H1881" s="4">
        <v>1</v>
      </c>
      <c r="I1881" s="4">
        <v>1</v>
      </c>
      <c r="J1881" s="4">
        <v>1</v>
      </c>
      <c r="K1881" s="4" t="s">
        <v>4322</v>
      </c>
      <c r="L1881" s="4" t="s">
        <v>4330</v>
      </c>
      <c r="M1881" s="4" t="s">
        <v>41</v>
      </c>
      <c r="N1881" s="4">
        <v>0</v>
      </c>
      <c r="O1881" s="4">
        <v>1404.6825899999999</v>
      </c>
      <c r="P1881" s="4" t="s">
        <v>30</v>
      </c>
      <c r="Q1881" s="4" t="s">
        <v>30</v>
      </c>
      <c r="R1881" s="4">
        <v>7.6860000000000003E-4</v>
      </c>
      <c r="S1881" s="4">
        <v>4.6740000000000003E-5</v>
      </c>
      <c r="T1881" s="4">
        <v>2.57</v>
      </c>
    </row>
    <row r="1882" spans="1:30" x14ac:dyDescent="0.2">
      <c r="A1882" s="3" t="s">
        <v>30</v>
      </c>
      <c r="B1882" s="3" t="s">
        <v>31</v>
      </c>
      <c r="C1882" s="3" t="s">
        <v>4331</v>
      </c>
      <c r="D1882" s="3" t="s">
        <v>4332</v>
      </c>
      <c r="E1882" s="3">
        <v>0</v>
      </c>
      <c r="F1882" s="3">
        <v>4.29</v>
      </c>
      <c r="G1882" s="3">
        <v>6</v>
      </c>
      <c r="H1882" s="3">
        <v>2</v>
      </c>
      <c r="I1882" s="3">
        <v>2</v>
      </c>
      <c r="J1882" s="3">
        <v>2</v>
      </c>
      <c r="K1882" s="3">
        <v>2</v>
      </c>
      <c r="L1882" s="3">
        <v>294</v>
      </c>
      <c r="M1882" s="3">
        <v>33</v>
      </c>
      <c r="N1882" s="3">
        <v>5.66</v>
      </c>
      <c r="O1882" s="3">
        <v>4.08</v>
      </c>
      <c r="P1882" s="3">
        <v>2</v>
      </c>
      <c r="Q1882" s="3" t="s">
        <v>4333</v>
      </c>
      <c r="R1882" s="3" t="s">
        <v>35</v>
      </c>
      <c r="S1882" s="3" t="s">
        <v>1062</v>
      </c>
      <c r="T1882" s="3" t="s">
        <v>2196</v>
      </c>
      <c r="U1882" s="3" t="s">
        <v>4334</v>
      </c>
      <c r="V1882" s="3" t="s">
        <v>4331</v>
      </c>
      <c r="W1882" s="3" t="s">
        <v>4335</v>
      </c>
      <c r="X1882" s="3" t="s">
        <v>4336</v>
      </c>
      <c r="Y1882" s="3" t="s">
        <v>41</v>
      </c>
      <c r="Z1882" s="3" t="s">
        <v>41</v>
      </c>
      <c r="AA1882" s="3">
        <v>0</v>
      </c>
      <c r="AB1882" s="3" t="s">
        <v>30</v>
      </c>
      <c r="AC1882" s="3">
        <v>1</v>
      </c>
      <c r="AD1882" s="3" t="s">
        <v>41</v>
      </c>
    </row>
    <row r="1883" spans="1:30" hidden="1" outlineLevel="1" collapsed="1" x14ac:dyDescent="0.2">
      <c r="A1883" t="s">
        <v>41</v>
      </c>
      <c r="B1883" s="2" t="s">
        <v>43</v>
      </c>
      <c r="C1883" s="2" t="s">
        <v>44</v>
      </c>
      <c r="D1883" s="2" t="s">
        <v>29</v>
      </c>
      <c r="E1883" s="2" t="s">
        <v>45</v>
      </c>
      <c r="F1883" s="2" t="s">
        <v>46</v>
      </c>
      <c r="G1883" s="2" t="s">
        <v>28</v>
      </c>
      <c r="H1883" s="2" t="s">
        <v>47</v>
      </c>
      <c r="I1883" s="2" t="s">
        <v>8</v>
      </c>
      <c r="J1883" s="2" t="s">
        <v>9</v>
      </c>
      <c r="K1883" s="2" t="s">
        <v>48</v>
      </c>
      <c r="L1883" s="2" t="s">
        <v>49</v>
      </c>
      <c r="M1883" s="2" t="s">
        <v>50</v>
      </c>
      <c r="N1883" s="2" t="s">
        <v>51</v>
      </c>
      <c r="O1883" s="2" t="s">
        <v>52</v>
      </c>
      <c r="P1883" s="2" t="s">
        <v>27</v>
      </c>
      <c r="Q1883" s="2" t="s">
        <v>53</v>
      </c>
      <c r="R1883" s="2" t="s">
        <v>54</v>
      </c>
      <c r="S1883" s="2" t="s">
        <v>55</v>
      </c>
      <c r="T1883" s="2" t="s">
        <v>56</v>
      </c>
    </row>
    <row r="1884" spans="1:30" hidden="1" outlineLevel="1" collapsed="1" x14ac:dyDescent="0.2">
      <c r="A1884" t="s">
        <v>41</v>
      </c>
      <c r="B1884" s="4" t="s">
        <v>30</v>
      </c>
      <c r="C1884" s="4" t="s">
        <v>4337</v>
      </c>
      <c r="D1884" s="4" t="s">
        <v>41</v>
      </c>
      <c r="E1884" s="4">
        <v>1.45463E-2</v>
      </c>
      <c r="F1884" s="4">
        <v>9.4156000000000003E-4</v>
      </c>
      <c r="G1884" s="4">
        <v>1</v>
      </c>
      <c r="H1884" s="4">
        <v>1</v>
      </c>
      <c r="I1884" s="4">
        <v>1</v>
      </c>
      <c r="J1884" s="4">
        <v>1</v>
      </c>
      <c r="K1884" s="4" t="s">
        <v>4331</v>
      </c>
      <c r="L1884" s="4" t="s">
        <v>4338</v>
      </c>
      <c r="M1884" s="4" t="s">
        <v>41</v>
      </c>
      <c r="N1884" s="4">
        <v>1</v>
      </c>
      <c r="O1884" s="4">
        <v>1258.646</v>
      </c>
      <c r="P1884" s="4" t="s">
        <v>30</v>
      </c>
      <c r="Q1884" s="4" t="s">
        <v>30</v>
      </c>
      <c r="R1884" s="4">
        <v>7.6860000000000003E-4</v>
      </c>
      <c r="S1884" s="4">
        <v>8.8059999999999996E-3</v>
      </c>
      <c r="T1884" s="4">
        <v>2.29</v>
      </c>
    </row>
    <row r="1885" spans="1:30" hidden="1" outlineLevel="1" collapsed="1" x14ac:dyDescent="0.2">
      <c r="A1885" t="s">
        <v>41</v>
      </c>
      <c r="B1885" s="4" t="s">
        <v>30</v>
      </c>
      <c r="C1885" s="4" t="s">
        <v>4339</v>
      </c>
      <c r="D1885" s="4" t="s">
        <v>41</v>
      </c>
      <c r="E1885" s="4">
        <v>9.9810300000000001E-3</v>
      </c>
      <c r="F1885" s="4">
        <v>9.4156000000000003E-4</v>
      </c>
      <c r="G1885" s="4">
        <v>1</v>
      </c>
      <c r="H1885" s="4">
        <v>1</v>
      </c>
      <c r="I1885" s="4">
        <v>1</v>
      </c>
      <c r="J1885" s="4">
        <v>1</v>
      </c>
      <c r="K1885" s="4" t="s">
        <v>4331</v>
      </c>
      <c r="L1885" s="4" t="s">
        <v>4340</v>
      </c>
      <c r="M1885" s="4" t="s">
        <v>41</v>
      </c>
      <c r="N1885" s="4">
        <v>0</v>
      </c>
      <c r="O1885" s="4">
        <v>1010.49015</v>
      </c>
      <c r="P1885" s="4" t="s">
        <v>30</v>
      </c>
      <c r="Q1885" s="4" t="s">
        <v>30</v>
      </c>
      <c r="R1885" s="4">
        <v>7.6860000000000003E-4</v>
      </c>
      <c r="S1885" s="4">
        <v>5.8209999999999998E-3</v>
      </c>
      <c r="T1885" s="4">
        <v>1.79</v>
      </c>
    </row>
    <row r="1886" spans="1:30" x14ac:dyDescent="0.2">
      <c r="A1886" s="3" t="s">
        <v>30</v>
      </c>
      <c r="B1886" s="3" t="s">
        <v>31</v>
      </c>
      <c r="C1886" s="3" t="s">
        <v>4341</v>
      </c>
      <c r="D1886" s="3" t="s">
        <v>4342</v>
      </c>
      <c r="E1886" s="3">
        <v>0</v>
      </c>
      <c r="F1886" s="3">
        <v>4.2839999999999998</v>
      </c>
      <c r="G1886" s="3">
        <v>14</v>
      </c>
      <c r="H1886" s="3">
        <v>3</v>
      </c>
      <c r="I1886" s="3">
        <v>3</v>
      </c>
      <c r="J1886" s="3">
        <v>3</v>
      </c>
      <c r="K1886" s="3">
        <v>3</v>
      </c>
      <c r="L1886" s="3">
        <v>414</v>
      </c>
      <c r="M1886" s="3">
        <v>44.5</v>
      </c>
      <c r="N1886" s="3">
        <v>4.93</v>
      </c>
      <c r="O1886" s="3">
        <v>2.89</v>
      </c>
      <c r="P1886" s="3">
        <v>3</v>
      </c>
      <c r="Q1886" s="3" t="s">
        <v>1765</v>
      </c>
      <c r="R1886" s="3" t="s">
        <v>35</v>
      </c>
      <c r="S1886" s="3" t="s">
        <v>1062</v>
      </c>
      <c r="T1886" s="3" t="s">
        <v>2196</v>
      </c>
      <c r="U1886" s="3" t="s">
        <v>4343</v>
      </c>
      <c r="V1886" s="3" t="s">
        <v>4341</v>
      </c>
      <c r="W1886" s="3" t="s">
        <v>4344</v>
      </c>
      <c r="X1886" s="3" t="s">
        <v>4345</v>
      </c>
      <c r="Y1886" s="3" t="s">
        <v>41</v>
      </c>
      <c r="Z1886" s="3" t="s">
        <v>41</v>
      </c>
      <c r="AA1886" s="3">
        <v>0</v>
      </c>
      <c r="AB1886" s="3" t="s">
        <v>30</v>
      </c>
      <c r="AC1886" s="3">
        <v>1</v>
      </c>
      <c r="AD1886" s="3" t="s">
        <v>41</v>
      </c>
    </row>
    <row r="1887" spans="1:30" hidden="1" outlineLevel="1" collapsed="1" x14ac:dyDescent="0.2">
      <c r="A1887" t="s">
        <v>41</v>
      </c>
      <c r="B1887" s="2" t="s">
        <v>43</v>
      </c>
      <c r="C1887" s="2" t="s">
        <v>44</v>
      </c>
      <c r="D1887" s="2" t="s">
        <v>29</v>
      </c>
      <c r="E1887" s="2" t="s">
        <v>45</v>
      </c>
      <c r="F1887" s="2" t="s">
        <v>46</v>
      </c>
      <c r="G1887" s="2" t="s">
        <v>28</v>
      </c>
      <c r="H1887" s="2" t="s">
        <v>47</v>
      </c>
      <c r="I1887" s="2" t="s">
        <v>8</v>
      </c>
      <c r="J1887" s="2" t="s">
        <v>9</v>
      </c>
      <c r="K1887" s="2" t="s">
        <v>48</v>
      </c>
      <c r="L1887" s="2" t="s">
        <v>49</v>
      </c>
      <c r="M1887" s="2" t="s">
        <v>50</v>
      </c>
      <c r="N1887" s="2" t="s">
        <v>51</v>
      </c>
      <c r="O1887" s="2" t="s">
        <v>52</v>
      </c>
      <c r="P1887" s="2" t="s">
        <v>27</v>
      </c>
      <c r="Q1887" s="2" t="s">
        <v>53</v>
      </c>
      <c r="R1887" s="2" t="s">
        <v>54</v>
      </c>
      <c r="S1887" s="2" t="s">
        <v>55</v>
      </c>
      <c r="T1887" s="2" t="s">
        <v>56</v>
      </c>
    </row>
    <row r="1888" spans="1:30" hidden="1" outlineLevel="1" collapsed="1" x14ac:dyDescent="0.2">
      <c r="A1888" t="s">
        <v>41</v>
      </c>
      <c r="B1888" s="4" t="s">
        <v>30</v>
      </c>
      <c r="C1888" s="4" t="s">
        <v>4346</v>
      </c>
      <c r="D1888" s="4" t="s">
        <v>41</v>
      </c>
      <c r="E1888" s="4">
        <v>0.108344</v>
      </c>
      <c r="F1888" s="4">
        <v>9.1506199999999999E-3</v>
      </c>
      <c r="G1888" s="4">
        <v>1</v>
      </c>
      <c r="H1888" s="4">
        <v>1</v>
      </c>
      <c r="I1888" s="4">
        <v>1</v>
      </c>
      <c r="J1888" s="4">
        <v>1</v>
      </c>
      <c r="K1888" s="4" t="s">
        <v>4341</v>
      </c>
      <c r="L1888" s="4" t="s">
        <v>4347</v>
      </c>
      <c r="M1888" s="4" t="s">
        <v>41</v>
      </c>
      <c r="N1888" s="4">
        <v>0</v>
      </c>
      <c r="O1888" s="4">
        <v>1829.9504400000001</v>
      </c>
      <c r="P1888" s="4" t="s">
        <v>30</v>
      </c>
      <c r="Q1888" s="4" t="s">
        <v>30</v>
      </c>
      <c r="R1888" s="4">
        <v>6.8910000000000004E-3</v>
      </c>
      <c r="S1888" s="4">
        <v>7.8479999999999994E-2</v>
      </c>
      <c r="T1888" s="4">
        <v>1.58</v>
      </c>
    </row>
    <row r="1889" spans="1:30" hidden="1" outlineLevel="1" collapsed="1" x14ac:dyDescent="0.2">
      <c r="A1889" t="s">
        <v>41</v>
      </c>
      <c r="B1889" s="4" t="s">
        <v>30</v>
      </c>
      <c r="C1889" s="4" t="s">
        <v>4348</v>
      </c>
      <c r="D1889" s="4" t="s">
        <v>4349</v>
      </c>
      <c r="E1889" s="4">
        <v>2.4782100000000001E-2</v>
      </c>
      <c r="F1889" s="4">
        <v>9.4156000000000003E-4</v>
      </c>
      <c r="G1889" s="4">
        <v>1</v>
      </c>
      <c r="H1889" s="4">
        <v>1</v>
      </c>
      <c r="I1889" s="4">
        <v>1</v>
      </c>
      <c r="J1889" s="4">
        <v>1</v>
      </c>
      <c r="K1889" s="4" t="s">
        <v>4341</v>
      </c>
      <c r="L1889" s="4" t="s">
        <v>4350</v>
      </c>
      <c r="M1889" s="4" t="s">
        <v>41</v>
      </c>
      <c r="N1889" s="4">
        <v>1</v>
      </c>
      <c r="O1889" s="4">
        <v>3332.5416300000002</v>
      </c>
      <c r="P1889" s="4" t="s">
        <v>30</v>
      </c>
      <c r="Q1889" s="4" t="s">
        <v>30</v>
      </c>
      <c r="R1889" s="4">
        <v>7.6860000000000003E-4</v>
      </c>
      <c r="S1889" s="4">
        <v>1.5640000000000001E-2</v>
      </c>
      <c r="T1889" s="4">
        <v>2.89</v>
      </c>
    </row>
    <row r="1890" spans="1:30" hidden="1" outlineLevel="1" collapsed="1" x14ac:dyDescent="0.2">
      <c r="A1890" t="s">
        <v>41</v>
      </c>
      <c r="B1890" s="4" t="s">
        <v>30</v>
      </c>
      <c r="C1890" s="4" t="s">
        <v>4351</v>
      </c>
      <c r="D1890" s="4" t="s">
        <v>41</v>
      </c>
      <c r="E1890" s="4">
        <v>6.1773500000000002E-2</v>
      </c>
      <c r="F1890" s="4">
        <v>3.95853E-3</v>
      </c>
      <c r="G1890" s="4">
        <v>1</v>
      </c>
      <c r="H1890" s="4">
        <v>1</v>
      </c>
      <c r="I1890" s="4">
        <v>1</v>
      </c>
      <c r="J1890" s="4">
        <v>1</v>
      </c>
      <c r="K1890" s="4" t="s">
        <v>4341</v>
      </c>
      <c r="L1890" s="4" t="s">
        <v>4352</v>
      </c>
      <c r="M1890" s="4" t="s">
        <v>41</v>
      </c>
      <c r="N1890" s="4">
        <v>0</v>
      </c>
      <c r="O1890" s="4">
        <v>1591.7598399999999</v>
      </c>
      <c r="P1890" s="4" t="s">
        <v>30</v>
      </c>
      <c r="Q1890" s="4" t="s">
        <v>30</v>
      </c>
      <c r="R1890" s="4">
        <v>3.026E-3</v>
      </c>
      <c r="S1890" s="4">
        <v>4.2349999999999999E-2</v>
      </c>
      <c r="T1890" s="4">
        <v>1.47</v>
      </c>
    </row>
    <row r="1891" spans="1:30" x14ac:dyDescent="0.2">
      <c r="A1891" s="3" t="s">
        <v>30</v>
      </c>
      <c r="B1891" s="3" t="s">
        <v>31</v>
      </c>
      <c r="C1891" s="3" t="s">
        <v>4353</v>
      </c>
      <c r="D1891" s="3" t="s">
        <v>4354</v>
      </c>
      <c r="E1891" s="3">
        <v>0</v>
      </c>
      <c r="F1891" s="3">
        <v>4.2839999999999998</v>
      </c>
      <c r="G1891" s="3">
        <v>8</v>
      </c>
      <c r="H1891" s="3">
        <v>3</v>
      </c>
      <c r="I1891" s="3">
        <v>3</v>
      </c>
      <c r="J1891" s="3">
        <v>3</v>
      </c>
      <c r="K1891" s="3">
        <v>3</v>
      </c>
      <c r="L1891" s="3">
        <v>557</v>
      </c>
      <c r="M1891" s="3">
        <v>63.1</v>
      </c>
      <c r="N1891" s="3">
        <v>5.38</v>
      </c>
      <c r="O1891" s="3">
        <v>2.5299999999999998</v>
      </c>
      <c r="P1891" s="3">
        <v>3</v>
      </c>
      <c r="Q1891" s="3" t="s">
        <v>2614</v>
      </c>
      <c r="R1891" s="3" t="s">
        <v>35</v>
      </c>
      <c r="S1891" s="3" t="s">
        <v>1062</v>
      </c>
      <c r="T1891" s="3" t="s">
        <v>4355</v>
      </c>
      <c r="U1891" s="3" t="s">
        <v>4356</v>
      </c>
      <c r="V1891" s="3" t="s">
        <v>4353</v>
      </c>
      <c r="W1891" s="3" t="s">
        <v>4357</v>
      </c>
      <c r="X1891" s="3" t="s">
        <v>4358</v>
      </c>
      <c r="Y1891" s="3" t="s">
        <v>41</v>
      </c>
      <c r="Z1891" s="3" t="s">
        <v>41</v>
      </c>
      <c r="AA1891" s="3">
        <v>0</v>
      </c>
      <c r="AB1891" s="3" t="s">
        <v>30</v>
      </c>
      <c r="AC1891" s="3">
        <v>1</v>
      </c>
      <c r="AD1891" s="3" t="s">
        <v>41</v>
      </c>
    </row>
    <row r="1892" spans="1:30" hidden="1" outlineLevel="1" collapsed="1" x14ac:dyDescent="0.2">
      <c r="A1892" t="s">
        <v>41</v>
      </c>
      <c r="B1892" s="2" t="s">
        <v>43</v>
      </c>
      <c r="C1892" s="2" t="s">
        <v>44</v>
      </c>
      <c r="D1892" s="2" t="s">
        <v>29</v>
      </c>
      <c r="E1892" s="2" t="s">
        <v>45</v>
      </c>
      <c r="F1892" s="2" t="s">
        <v>46</v>
      </c>
      <c r="G1892" s="2" t="s">
        <v>28</v>
      </c>
      <c r="H1892" s="2" t="s">
        <v>47</v>
      </c>
      <c r="I1892" s="2" t="s">
        <v>8</v>
      </c>
      <c r="J1892" s="2" t="s">
        <v>9</v>
      </c>
      <c r="K1892" s="2" t="s">
        <v>48</v>
      </c>
      <c r="L1892" s="2" t="s">
        <v>49</v>
      </c>
      <c r="M1892" s="2" t="s">
        <v>50</v>
      </c>
      <c r="N1892" s="2" t="s">
        <v>51</v>
      </c>
      <c r="O1892" s="2" t="s">
        <v>52</v>
      </c>
      <c r="P1892" s="2" t="s">
        <v>27</v>
      </c>
      <c r="Q1892" s="2" t="s">
        <v>53</v>
      </c>
      <c r="R1892" s="2" t="s">
        <v>54</v>
      </c>
      <c r="S1892" s="2" t="s">
        <v>55</v>
      </c>
      <c r="T1892" s="2" t="s">
        <v>56</v>
      </c>
    </row>
    <row r="1893" spans="1:30" hidden="1" outlineLevel="1" collapsed="1" x14ac:dyDescent="0.2">
      <c r="A1893" t="s">
        <v>41</v>
      </c>
      <c r="B1893" s="4" t="s">
        <v>30</v>
      </c>
      <c r="C1893" s="4" t="s">
        <v>4359</v>
      </c>
      <c r="D1893" s="4" t="s">
        <v>41</v>
      </c>
      <c r="E1893" s="4">
        <v>7.5453800000000001E-2</v>
      </c>
      <c r="F1893" s="4">
        <v>4.8908199999999997E-3</v>
      </c>
      <c r="G1893" s="4">
        <v>1</v>
      </c>
      <c r="H1893" s="4">
        <v>1</v>
      </c>
      <c r="I1893" s="4">
        <v>1</v>
      </c>
      <c r="J1893" s="4">
        <v>1</v>
      </c>
      <c r="K1893" s="4" t="s">
        <v>4353</v>
      </c>
      <c r="L1893" s="4" t="s">
        <v>4360</v>
      </c>
      <c r="M1893" s="4" t="s">
        <v>41</v>
      </c>
      <c r="N1893" s="4">
        <v>1</v>
      </c>
      <c r="O1893" s="4">
        <v>1188.6986899999999</v>
      </c>
      <c r="P1893" s="4" t="s">
        <v>30</v>
      </c>
      <c r="Q1893" s="4" t="s">
        <v>30</v>
      </c>
      <c r="R1893" s="4">
        <v>3.7160000000000001E-3</v>
      </c>
      <c r="S1893" s="4">
        <v>5.2979999999999999E-2</v>
      </c>
      <c r="T1893" s="4">
        <v>1.2</v>
      </c>
    </row>
    <row r="1894" spans="1:30" hidden="1" outlineLevel="1" collapsed="1" x14ac:dyDescent="0.2">
      <c r="A1894" t="s">
        <v>41</v>
      </c>
      <c r="B1894" s="4" t="s">
        <v>30</v>
      </c>
      <c r="C1894" s="4" t="s">
        <v>4361</v>
      </c>
      <c r="D1894" s="4" t="s">
        <v>41</v>
      </c>
      <c r="E1894" s="4">
        <v>5.2585199999999999E-2</v>
      </c>
      <c r="F1894" s="4">
        <v>3.61743E-3</v>
      </c>
      <c r="G1894" s="4">
        <v>1</v>
      </c>
      <c r="H1894" s="4">
        <v>1</v>
      </c>
      <c r="I1894" s="4">
        <v>1</v>
      </c>
      <c r="J1894" s="4">
        <v>1</v>
      </c>
      <c r="K1894" s="4" t="s">
        <v>4353</v>
      </c>
      <c r="L1894" s="4" t="s">
        <v>4362</v>
      </c>
      <c r="M1894" s="4" t="s">
        <v>41</v>
      </c>
      <c r="N1894" s="4">
        <v>0</v>
      </c>
      <c r="O1894" s="4">
        <v>1971.86789</v>
      </c>
      <c r="P1894" s="4" t="s">
        <v>30</v>
      </c>
      <c r="Q1894" s="4" t="s">
        <v>30</v>
      </c>
      <c r="R1894" s="4">
        <v>2.7789999999999998E-3</v>
      </c>
      <c r="S1894" s="4">
        <v>3.5549999999999998E-2</v>
      </c>
      <c r="T1894" s="4">
        <v>1.07</v>
      </c>
    </row>
    <row r="1895" spans="1:30" hidden="1" outlineLevel="1" collapsed="1" x14ac:dyDescent="0.2">
      <c r="A1895" t="s">
        <v>41</v>
      </c>
      <c r="B1895" s="4" t="s">
        <v>30</v>
      </c>
      <c r="C1895" s="4" t="s">
        <v>4363</v>
      </c>
      <c r="D1895" s="4" t="s">
        <v>41</v>
      </c>
      <c r="E1895" s="4">
        <v>4.1808199999999997E-2</v>
      </c>
      <c r="F1895" s="4">
        <v>1.57544E-3</v>
      </c>
      <c r="G1895" s="4">
        <v>1</v>
      </c>
      <c r="H1895" s="4">
        <v>1</v>
      </c>
      <c r="I1895" s="4">
        <v>1</v>
      </c>
      <c r="J1895" s="4">
        <v>1</v>
      </c>
      <c r="K1895" s="4" t="s">
        <v>4353</v>
      </c>
      <c r="L1895" s="4" t="s">
        <v>4364</v>
      </c>
      <c r="M1895" s="4" t="s">
        <v>41</v>
      </c>
      <c r="N1895" s="4">
        <v>1</v>
      </c>
      <c r="O1895" s="4">
        <v>1603.78097</v>
      </c>
      <c r="P1895" s="4" t="s">
        <v>30</v>
      </c>
      <c r="Q1895" s="4" t="s">
        <v>30</v>
      </c>
      <c r="R1895" s="4">
        <v>1.245E-3</v>
      </c>
      <c r="S1895" s="4">
        <v>2.7609999999999999E-2</v>
      </c>
      <c r="T1895" s="4">
        <v>2.5299999999999998</v>
      </c>
    </row>
    <row r="1896" spans="1:30" x14ac:dyDescent="0.2">
      <c r="A1896" s="3" t="s">
        <v>30</v>
      </c>
      <c r="B1896" s="3" t="s">
        <v>31</v>
      </c>
      <c r="C1896" s="3" t="s">
        <v>4365</v>
      </c>
      <c r="D1896" s="3" t="s">
        <v>4366</v>
      </c>
      <c r="E1896" s="3">
        <v>0</v>
      </c>
      <c r="F1896" s="3">
        <v>4.2380000000000004</v>
      </c>
      <c r="G1896" s="3">
        <v>5</v>
      </c>
      <c r="H1896" s="3">
        <v>2</v>
      </c>
      <c r="I1896" s="3">
        <v>2</v>
      </c>
      <c r="J1896" s="3">
        <v>2</v>
      </c>
      <c r="K1896" s="3">
        <v>2</v>
      </c>
      <c r="L1896" s="3">
        <v>879</v>
      </c>
      <c r="M1896" s="3">
        <v>98</v>
      </c>
      <c r="N1896" s="3">
        <v>7.21</v>
      </c>
      <c r="O1896" s="3">
        <v>5.32</v>
      </c>
      <c r="P1896" s="3">
        <v>2</v>
      </c>
      <c r="Q1896" s="3" t="s">
        <v>1512</v>
      </c>
      <c r="R1896" s="3" t="s">
        <v>1564</v>
      </c>
      <c r="S1896" s="3" t="s">
        <v>1766</v>
      </c>
      <c r="T1896" s="3" t="s">
        <v>4367</v>
      </c>
      <c r="U1896" s="3" t="s">
        <v>4368</v>
      </c>
      <c r="V1896" s="3" t="s">
        <v>4365</v>
      </c>
      <c r="W1896" s="3" t="s">
        <v>4369</v>
      </c>
      <c r="X1896" s="3" t="s">
        <v>4370</v>
      </c>
      <c r="Y1896" s="3" t="s">
        <v>41</v>
      </c>
      <c r="Z1896" s="3" t="s">
        <v>41</v>
      </c>
      <c r="AA1896" s="3">
        <v>0</v>
      </c>
      <c r="AB1896" s="3" t="s">
        <v>30</v>
      </c>
      <c r="AC1896" s="3">
        <v>1</v>
      </c>
      <c r="AD1896" s="3" t="s">
        <v>41</v>
      </c>
    </row>
    <row r="1897" spans="1:30" hidden="1" outlineLevel="1" collapsed="1" x14ac:dyDescent="0.2">
      <c r="A1897" t="s">
        <v>41</v>
      </c>
      <c r="B1897" s="2" t="s">
        <v>43</v>
      </c>
      <c r="C1897" s="2" t="s">
        <v>44</v>
      </c>
      <c r="D1897" s="2" t="s">
        <v>29</v>
      </c>
      <c r="E1897" s="2" t="s">
        <v>45</v>
      </c>
      <c r="F1897" s="2" t="s">
        <v>46</v>
      </c>
      <c r="G1897" s="2" t="s">
        <v>28</v>
      </c>
      <c r="H1897" s="2" t="s">
        <v>47</v>
      </c>
      <c r="I1897" s="2" t="s">
        <v>8</v>
      </c>
      <c r="J1897" s="2" t="s">
        <v>9</v>
      </c>
      <c r="K1897" s="2" t="s">
        <v>48</v>
      </c>
      <c r="L1897" s="2" t="s">
        <v>49</v>
      </c>
      <c r="M1897" s="2" t="s">
        <v>50</v>
      </c>
      <c r="N1897" s="2" t="s">
        <v>51</v>
      </c>
      <c r="O1897" s="2" t="s">
        <v>52</v>
      </c>
      <c r="P1897" s="2" t="s">
        <v>27</v>
      </c>
      <c r="Q1897" s="2" t="s">
        <v>53</v>
      </c>
      <c r="R1897" s="2" t="s">
        <v>54</v>
      </c>
      <c r="S1897" s="2" t="s">
        <v>55</v>
      </c>
      <c r="T1897" s="2" t="s">
        <v>56</v>
      </c>
    </row>
    <row r="1898" spans="1:30" hidden="1" outlineLevel="1" collapsed="1" x14ac:dyDescent="0.2">
      <c r="A1898" t="s">
        <v>41</v>
      </c>
      <c r="B1898" s="4" t="s">
        <v>30</v>
      </c>
      <c r="C1898" s="4" t="s">
        <v>4371</v>
      </c>
      <c r="D1898" s="4" t="s">
        <v>41</v>
      </c>
      <c r="E1898" s="4">
        <v>5.5340600000000004E-3</v>
      </c>
      <c r="F1898" s="4">
        <v>9.4156000000000003E-4</v>
      </c>
      <c r="G1898" s="4">
        <v>1</v>
      </c>
      <c r="H1898" s="4">
        <v>1</v>
      </c>
      <c r="I1898" s="4">
        <v>1</v>
      </c>
      <c r="J1898" s="4">
        <v>1</v>
      </c>
      <c r="K1898" s="4" t="s">
        <v>4365</v>
      </c>
      <c r="L1898" s="4" t="s">
        <v>4372</v>
      </c>
      <c r="M1898" s="4" t="s">
        <v>41</v>
      </c>
      <c r="N1898" s="4">
        <v>0</v>
      </c>
      <c r="O1898" s="4">
        <v>2292.11024</v>
      </c>
      <c r="P1898" s="4" t="s">
        <v>30</v>
      </c>
      <c r="Q1898" s="4" t="s">
        <v>30</v>
      </c>
      <c r="R1898" s="4">
        <v>7.6860000000000003E-4</v>
      </c>
      <c r="S1898" s="4">
        <v>3.0760000000000002E-3</v>
      </c>
      <c r="T1898" s="4">
        <v>2.66</v>
      </c>
    </row>
    <row r="1899" spans="1:30" hidden="1" outlineLevel="1" collapsed="1" x14ac:dyDescent="0.2">
      <c r="A1899" t="s">
        <v>41</v>
      </c>
      <c r="B1899" s="4" t="s">
        <v>30</v>
      </c>
      <c r="C1899" s="4" t="s">
        <v>4373</v>
      </c>
      <c r="D1899" s="4" t="s">
        <v>41</v>
      </c>
      <c r="E1899" s="4">
        <v>2.9380799999999999E-2</v>
      </c>
      <c r="F1899" s="4">
        <v>1.57544E-3</v>
      </c>
      <c r="G1899" s="4">
        <v>1</v>
      </c>
      <c r="H1899" s="4">
        <v>1</v>
      </c>
      <c r="I1899" s="4">
        <v>1</v>
      </c>
      <c r="J1899" s="4">
        <v>1</v>
      </c>
      <c r="K1899" s="4" t="s">
        <v>4365</v>
      </c>
      <c r="L1899" s="4" t="s">
        <v>4374</v>
      </c>
      <c r="M1899" s="4" t="s">
        <v>41</v>
      </c>
      <c r="N1899" s="4">
        <v>2</v>
      </c>
      <c r="O1899" s="4">
        <v>3199.52504</v>
      </c>
      <c r="P1899" s="4" t="s">
        <v>30</v>
      </c>
      <c r="Q1899" s="4" t="s">
        <v>30</v>
      </c>
      <c r="R1899" s="4">
        <v>1.245E-3</v>
      </c>
      <c r="S1899" s="4">
        <v>1.881E-2</v>
      </c>
      <c r="T1899" s="4">
        <v>2.67</v>
      </c>
    </row>
    <row r="1900" spans="1:30" x14ac:dyDescent="0.2">
      <c r="A1900" s="3" t="s">
        <v>30</v>
      </c>
      <c r="B1900" s="3" t="s">
        <v>31</v>
      </c>
      <c r="C1900" s="3" t="s">
        <v>4375</v>
      </c>
      <c r="D1900" s="3" t="s">
        <v>4376</v>
      </c>
      <c r="E1900" s="3">
        <v>0</v>
      </c>
      <c r="F1900" s="3">
        <v>4.1909999999999998</v>
      </c>
      <c r="G1900" s="3">
        <v>6</v>
      </c>
      <c r="H1900" s="3">
        <v>2</v>
      </c>
      <c r="I1900" s="3">
        <v>2</v>
      </c>
      <c r="J1900" s="3">
        <v>2</v>
      </c>
      <c r="K1900" s="3">
        <v>2</v>
      </c>
      <c r="L1900" s="3">
        <v>361</v>
      </c>
      <c r="M1900" s="3">
        <v>41.3</v>
      </c>
      <c r="N1900" s="3">
        <v>4.72</v>
      </c>
      <c r="O1900" s="3">
        <v>2.92</v>
      </c>
      <c r="P1900" s="3">
        <v>2</v>
      </c>
      <c r="Q1900" s="3" t="s">
        <v>913</v>
      </c>
      <c r="R1900" s="3" t="s">
        <v>453</v>
      </c>
      <c r="S1900" s="3" t="s">
        <v>1062</v>
      </c>
      <c r="T1900" s="3" t="s">
        <v>41</v>
      </c>
      <c r="U1900" s="3" t="s">
        <v>4377</v>
      </c>
      <c r="V1900" s="3" t="s">
        <v>4375</v>
      </c>
      <c r="W1900" s="3" t="s">
        <v>4378</v>
      </c>
      <c r="X1900" s="3" t="s">
        <v>4379</v>
      </c>
      <c r="Y1900" s="3" t="s">
        <v>41</v>
      </c>
      <c r="Z1900" s="3" t="s">
        <v>41</v>
      </c>
      <c r="AA1900" s="3">
        <v>0</v>
      </c>
      <c r="AB1900" s="3" t="s">
        <v>30</v>
      </c>
      <c r="AC1900" s="3">
        <v>1</v>
      </c>
      <c r="AD1900" s="3" t="s">
        <v>41</v>
      </c>
    </row>
    <row r="1901" spans="1:30" hidden="1" outlineLevel="1" collapsed="1" x14ac:dyDescent="0.2">
      <c r="A1901" t="s">
        <v>41</v>
      </c>
      <c r="B1901" s="2" t="s">
        <v>43</v>
      </c>
      <c r="C1901" s="2" t="s">
        <v>44</v>
      </c>
      <c r="D1901" s="2" t="s">
        <v>29</v>
      </c>
      <c r="E1901" s="2" t="s">
        <v>45</v>
      </c>
      <c r="F1901" s="2" t="s">
        <v>46</v>
      </c>
      <c r="G1901" s="2" t="s">
        <v>28</v>
      </c>
      <c r="H1901" s="2" t="s">
        <v>47</v>
      </c>
      <c r="I1901" s="2" t="s">
        <v>8</v>
      </c>
      <c r="J1901" s="2" t="s">
        <v>9</v>
      </c>
      <c r="K1901" s="2" t="s">
        <v>48</v>
      </c>
      <c r="L1901" s="2" t="s">
        <v>49</v>
      </c>
      <c r="M1901" s="2" t="s">
        <v>50</v>
      </c>
      <c r="N1901" s="2" t="s">
        <v>51</v>
      </c>
      <c r="O1901" s="2" t="s">
        <v>52</v>
      </c>
      <c r="P1901" s="2" t="s">
        <v>27</v>
      </c>
      <c r="Q1901" s="2" t="s">
        <v>53</v>
      </c>
      <c r="R1901" s="2" t="s">
        <v>54</v>
      </c>
      <c r="S1901" s="2" t="s">
        <v>55</v>
      </c>
      <c r="T1901" s="2" t="s">
        <v>56</v>
      </c>
    </row>
    <row r="1902" spans="1:30" hidden="1" outlineLevel="1" collapsed="1" x14ac:dyDescent="0.2">
      <c r="A1902" t="s">
        <v>41</v>
      </c>
      <c r="B1902" s="4" t="s">
        <v>30</v>
      </c>
      <c r="C1902" s="4" t="s">
        <v>4380</v>
      </c>
      <c r="D1902" s="4" t="s">
        <v>41</v>
      </c>
      <c r="E1902" s="4">
        <v>6.5694600000000001E-3</v>
      </c>
      <c r="F1902" s="4">
        <v>9.4156000000000003E-4</v>
      </c>
      <c r="G1902" s="4">
        <v>1</v>
      </c>
      <c r="H1902" s="4">
        <v>1</v>
      </c>
      <c r="I1902" s="4">
        <v>1</v>
      </c>
      <c r="J1902" s="4">
        <v>1</v>
      </c>
      <c r="K1902" s="4" t="s">
        <v>4375</v>
      </c>
      <c r="L1902" s="4" t="s">
        <v>4381</v>
      </c>
      <c r="M1902" s="4" t="s">
        <v>41</v>
      </c>
      <c r="N1902" s="4">
        <v>1</v>
      </c>
      <c r="O1902" s="4">
        <v>1631.79835</v>
      </c>
      <c r="P1902" s="4" t="s">
        <v>30</v>
      </c>
      <c r="Q1902" s="4" t="s">
        <v>30</v>
      </c>
      <c r="R1902" s="4">
        <v>7.6860000000000003E-4</v>
      </c>
      <c r="S1902" s="4">
        <v>3.7090000000000001E-3</v>
      </c>
      <c r="T1902" s="4">
        <v>2.92</v>
      </c>
    </row>
    <row r="1903" spans="1:30" hidden="1" outlineLevel="1" collapsed="1" x14ac:dyDescent="0.2">
      <c r="A1903" t="s">
        <v>41</v>
      </c>
      <c r="B1903" s="4" t="s">
        <v>30</v>
      </c>
      <c r="C1903" s="4" t="s">
        <v>4382</v>
      </c>
      <c r="D1903" s="4" t="s">
        <v>41</v>
      </c>
      <c r="E1903" s="4">
        <v>2.7261799999999999E-2</v>
      </c>
      <c r="F1903" s="4">
        <v>1.57544E-3</v>
      </c>
      <c r="G1903" s="4">
        <v>1</v>
      </c>
      <c r="H1903" s="4">
        <v>1</v>
      </c>
      <c r="I1903" s="4">
        <v>1</v>
      </c>
      <c r="J1903" s="4">
        <v>1</v>
      </c>
      <c r="K1903" s="4" t="s">
        <v>4375</v>
      </c>
      <c r="L1903" s="4" t="s">
        <v>4383</v>
      </c>
      <c r="M1903" s="4" t="s">
        <v>41</v>
      </c>
      <c r="N1903" s="4">
        <v>1</v>
      </c>
      <c r="O1903" s="4">
        <v>985.60406</v>
      </c>
      <c r="P1903" s="4" t="s">
        <v>30</v>
      </c>
      <c r="Q1903" s="4" t="s">
        <v>30</v>
      </c>
      <c r="R1903" s="4">
        <v>1.245E-3</v>
      </c>
      <c r="S1903" s="4">
        <v>1.7350000000000001E-2</v>
      </c>
      <c r="T1903" s="4">
        <v>1.39</v>
      </c>
    </row>
    <row r="1904" spans="1:30" x14ac:dyDescent="0.2">
      <c r="A1904" s="3" t="s">
        <v>30</v>
      </c>
      <c r="B1904" s="3" t="s">
        <v>31</v>
      </c>
      <c r="C1904" s="3" t="s">
        <v>4384</v>
      </c>
      <c r="D1904" s="3" t="s">
        <v>4385</v>
      </c>
      <c r="E1904" s="3">
        <v>0</v>
      </c>
      <c r="F1904" s="3">
        <v>4.1890000000000001</v>
      </c>
      <c r="G1904" s="3">
        <v>4</v>
      </c>
      <c r="H1904" s="3">
        <v>2</v>
      </c>
      <c r="I1904" s="3">
        <v>2</v>
      </c>
      <c r="J1904" s="3">
        <v>2</v>
      </c>
      <c r="K1904" s="3">
        <v>2</v>
      </c>
      <c r="L1904" s="3">
        <v>778</v>
      </c>
      <c r="M1904" s="3">
        <v>85.3</v>
      </c>
      <c r="N1904" s="3">
        <v>8.07</v>
      </c>
      <c r="O1904" s="3">
        <v>0</v>
      </c>
      <c r="P1904" s="3">
        <v>2</v>
      </c>
      <c r="Q1904" s="3" t="s">
        <v>4386</v>
      </c>
      <c r="R1904" s="3" t="s">
        <v>4098</v>
      </c>
      <c r="S1904" s="3" t="s">
        <v>1062</v>
      </c>
      <c r="T1904" s="3" t="s">
        <v>4387</v>
      </c>
      <c r="U1904" s="3" t="s">
        <v>4388</v>
      </c>
      <c r="V1904" s="3" t="s">
        <v>4384</v>
      </c>
      <c r="W1904" s="3" t="s">
        <v>4389</v>
      </c>
      <c r="X1904" s="3" t="s">
        <v>4390</v>
      </c>
      <c r="Y1904" s="3" t="s">
        <v>4391</v>
      </c>
      <c r="Z1904" s="3" t="s">
        <v>4237</v>
      </c>
      <c r="AA1904" s="3">
        <v>4</v>
      </c>
      <c r="AB1904" s="3" t="s">
        <v>30</v>
      </c>
      <c r="AC1904" s="3">
        <v>1</v>
      </c>
      <c r="AD1904" s="3" t="s">
        <v>41</v>
      </c>
    </row>
    <row r="1905" spans="1:30" hidden="1" outlineLevel="1" collapsed="1" x14ac:dyDescent="0.2">
      <c r="A1905" t="s">
        <v>41</v>
      </c>
      <c r="B1905" s="2" t="s">
        <v>43</v>
      </c>
      <c r="C1905" s="2" t="s">
        <v>44</v>
      </c>
      <c r="D1905" s="2" t="s">
        <v>29</v>
      </c>
      <c r="E1905" s="2" t="s">
        <v>45</v>
      </c>
      <c r="F1905" s="2" t="s">
        <v>46</v>
      </c>
      <c r="G1905" s="2" t="s">
        <v>28</v>
      </c>
      <c r="H1905" s="2" t="s">
        <v>47</v>
      </c>
      <c r="I1905" s="2" t="s">
        <v>8</v>
      </c>
      <c r="J1905" s="2" t="s">
        <v>9</v>
      </c>
      <c r="K1905" s="2" t="s">
        <v>48</v>
      </c>
      <c r="L1905" s="2" t="s">
        <v>49</v>
      </c>
      <c r="M1905" s="2" t="s">
        <v>50</v>
      </c>
      <c r="N1905" s="2" t="s">
        <v>51</v>
      </c>
      <c r="O1905" s="2" t="s">
        <v>52</v>
      </c>
      <c r="P1905" s="2" t="s">
        <v>27</v>
      </c>
      <c r="Q1905" s="2" t="s">
        <v>53</v>
      </c>
      <c r="R1905" s="2" t="s">
        <v>54</v>
      </c>
      <c r="S1905" s="2" t="s">
        <v>55</v>
      </c>
      <c r="T1905" s="2" t="s">
        <v>56</v>
      </c>
    </row>
    <row r="1906" spans="1:30" hidden="1" outlineLevel="1" collapsed="1" x14ac:dyDescent="0.2">
      <c r="A1906" t="s">
        <v>41</v>
      </c>
      <c r="B1906" s="4" t="s">
        <v>30</v>
      </c>
      <c r="C1906" s="4" t="s">
        <v>4392</v>
      </c>
      <c r="D1906" s="4" t="s">
        <v>41</v>
      </c>
      <c r="E1906" s="4">
        <v>5.4213100000000004E-3</v>
      </c>
      <c r="F1906" s="4">
        <v>9.4156000000000003E-4</v>
      </c>
      <c r="G1906" s="4">
        <v>1</v>
      </c>
      <c r="H1906" s="4">
        <v>1</v>
      </c>
      <c r="I1906" s="4">
        <v>1</v>
      </c>
      <c r="J1906" s="4">
        <v>1</v>
      </c>
      <c r="K1906" s="4" t="s">
        <v>4384</v>
      </c>
      <c r="L1906" s="4" t="s">
        <v>4393</v>
      </c>
      <c r="M1906" s="4" t="s">
        <v>41</v>
      </c>
      <c r="N1906" s="4">
        <v>0</v>
      </c>
      <c r="O1906" s="4">
        <v>1724.75107</v>
      </c>
      <c r="P1906" s="4" t="s">
        <v>30</v>
      </c>
      <c r="Q1906" s="4" t="s">
        <v>30</v>
      </c>
      <c r="R1906" s="4">
        <v>7.6860000000000003E-4</v>
      </c>
      <c r="S1906" s="4">
        <v>3.0019999999999999E-3</v>
      </c>
      <c r="T1906" s="4">
        <v>1.3</v>
      </c>
    </row>
    <row r="1907" spans="1:30" hidden="1" outlineLevel="1" collapsed="1" x14ac:dyDescent="0.2">
      <c r="A1907" t="s">
        <v>41</v>
      </c>
      <c r="B1907" s="4" t="s">
        <v>30</v>
      </c>
      <c r="C1907" s="4" t="s">
        <v>4394</v>
      </c>
      <c r="D1907" s="4" t="s">
        <v>41</v>
      </c>
      <c r="E1907" s="4">
        <v>3.32041E-2</v>
      </c>
      <c r="F1907" s="4">
        <v>1.57544E-3</v>
      </c>
      <c r="G1907" s="4">
        <v>1</v>
      </c>
      <c r="H1907" s="4">
        <v>1</v>
      </c>
      <c r="I1907" s="4">
        <v>1</v>
      </c>
      <c r="J1907" s="4">
        <v>1</v>
      </c>
      <c r="K1907" s="4" t="s">
        <v>4384</v>
      </c>
      <c r="L1907" s="4" t="s">
        <v>4395</v>
      </c>
      <c r="M1907" s="4" t="s">
        <v>41</v>
      </c>
      <c r="N1907" s="4">
        <v>1</v>
      </c>
      <c r="O1907" s="4">
        <v>1367.76414</v>
      </c>
      <c r="P1907" s="4" t="s">
        <v>30</v>
      </c>
      <c r="Q1907" s="4" t="s">
        <v>30</v>
      </c>
      <c r="R1907" s="4">
        <v>1.245E-3</v>
      </c>
      <c r="S1907" s="4">
        <v>2.1559999999999999E-2</v>
      </c>
      <c r="T1907" s="4">
        <v>1.8</v>
      </c>
    </row>
    <row r="1908" spans="1:30" x14ac:dyDescent="0.2">
      <c r="A1908" s="3" t="s">
        <v>30</v>
      </c>
      <c r="B1908" s="3" t="s">
        <v>31</v>
      </c>
      <c r="C1908" s="3" t="s">
        <v>4396</v>
      </c>
      <c r="D1908" s="3" t="s">
        <v>4397</v>
      </c>
      <c r="E1908" s="3">
        <v>0</v>
      </c>
      <c r="F1908" s="3">
        <v>4.1319999999999997</v>
      </c>
      <c r="G1908" s="3">
        <v>11</v>
      </c>
      <c r="H1908" s="3">
        <v>2</v>
      </c>
      <c r="I1908" s="3">
        <v>2</v>
      </c>
      <c r="J1908" s="3">
        <v>2</v>
      </c>
      <c r="K1908" s="3">
        <v>2</v>
      </c>
      <c r="L1908" s="3">
        <v>132</v>
      </c>
      <c r="M1908" s="3">
        <v>14</v>
      </c>
      <c r="N1908" s="3">
        <v>10.67</v>
      </c>
      <c r="O1908" s="3">
        <v>0</v>
      </c>
      <c r="P1908" s="3">
        <v>2</v>
      </c>
      <c r="Q1908" s="3" t="s">
        <v>2872</v>
      </c>
      <c r="R1908" s="3" t="s">
        <v>35</v>
      </c>
      <c r="S1908" s="3" t="s">
        <v>1062</v>
      </c>
      <c r="T1908" s="3" t="s">
        <v>4398</v>
      </c>
      <c r="U1908" s="3" t="s">
        <v>4399</v>
      </c>
      <c r="V1908" s="3" t="s">
        <v>4396</v>
      </c>
      <c r="W1908" s="3" t="s">
        <v>4400</v>
      </c>
      <c r="X1908" s="3" t="s">
        <v>4401</v>
      </c>
      <c r="Y1908" s="3" t="s">
        <v>4402</v>
      </c>
      <c r="Z1908" s="3" t="s">
        <v>4403</v>
      </c>
      <c r="AA1908" s="3">
        <v>12</v>
      </c>
      <c r="AB1908" s="3" t="s">
        <v>30</v>
      </c>
      <c r="AC1908" s="3">
        <v>1</v>
      </c>
      <c r="AD1908" s="3" t="s">
        <v>41</v>
      </c>
    </row>
    <row r="1909" spans="1:30" hidden="1" outlineLevel="1" collapsed="1" x14ac:dyDescent="0.2">
      <c r="A1909" t="s">
        <v>41</v>
      </c>
      <c r="B1909" s="2" t="s">
        <v>43</v>
      </c>
      <c r="C1909" s="2" t="s">
        <v>44</v>
      </c>
      <c r="D1909" s="2" t="s">
        <v>29</v>
      </c>
      <c r="E1909" s="2" t="s">
        <v>45</v>
      </c>
      <c r="F1909" s="2" t="s">
        <v>46</v>
      </c>
      <c r="G1909" s="2" t="s">
        <v>28</v>
      </c>
      <c r="H1909" s="2" t="s">
        <v>47</v>
      </c>
      <c r="I1909" s="2" t="s">
        <v>8</v>
      </c>
      <c r="J1909" s="2" t="s">
        <v>9</v>
      </c>
      <c r="K1909" s="2" t="s">
        <v>48</v>
      </c>
      <c r="L1909" s="2" t="s">
        <v>49</v>
      </c>
      <c r="M1909" s="2" t="s">
        <v>50</v>
      </c>
      <c r="N1909" s="2" t="s">
        <v>51</v>
      </c>
      <c r="O1909" s="2" t="s">
        <v>52</v>
      </c>
      <c r="P1909" s="2" t="s">
        <v>27</v>
      </c>
      <c r="Q1909" s="2" t="s">
        <v>53</v>
      </c>
      <c r="R1909" s="2" t="s">
        <v>54</v>
      </c>
      <c r="S1909" s="2" t="s">
        <v>55</v>
      </c>
      <c r="T1909" s="2" t="s">
        <v>56</v>
      </c>
    </row>
    <row r="1910" spans="1:30" hidden="1" outlineLevel="1" collapsed="1" x14ac:dyDescent="0.2">
      <c r="A1910" t="s">
        <v>41</v>
      </c>
      <c r="B1910" s="4" t="s">
        <v>30</v>
      </c>
      <c r="C1910" s="4" t="s">
        <v>4404</v>
      </c>
      <c r="D1910" s="4" t="s">
        <v>41</v>
      </c>
      <c r="E1910" s="4">
        <v>6.0089599999999998E-3</v>
      </c>
      <c r="F1910" s="4">
        <v>9.4156000000000003E-4</v>
      </c>
      <c r="G1910" s="4">
        <v>1</v>
      </c>
      <c r="H1910" s="4">
        <v>2</v>
      </c>
      <c r="I1910" s="4">
        <v>1</v>
      </c>
      <c r="J1910" s="4">
        <v>1</v>
      </c>
      <c r="K1910" s="4" t="s">
        <v>4396</v>
      </c>
      <c r="L1910" s="4" t="s">
        <v>4405</v>
      </c>
      <c r="M1910" s="4" t="s">
        <v>41</v>
      </c>
      <c r="N1910" s="4">
        <v>1</v>
      </c>
      <c r="O1910" s="4">
        <v>1309.7487599999999</v>
      </c>
      <c r="P1910" s="4" t="s">
        <v>30</v>
      </c>
      <c r="Q1910" s="4" t="s">
        <v>30</v>
      </c>
      <c r="R1910" s="4">
        <v>7.6860000000000003E-4</v>
      </c>
      <c r="S1910" s="4">
        <v>3.3570000000000002E-3</v>
      </c>
      <c r="T1910" s="4">
        <v>1.91</v>
      </c>
    </row>
    <row r="1911" spans="1:30" hidden="1" outlineLevel="1" collapsed="1" x14ac:dyDescent="0.2">
      <c r="A1911" t="s">
        <v>41</v>
      </c>
      <c r="B1911" s="4" t="s">
        <v>30</v>
      </c>
      <c r="C1911" s="4" t="s">
        <v>4406</v>
      </c>
      <c r="D1911" s="4" t="s">
        <v>41</v>
      </c>
      <c r="E1911" s="4">
        <v>3.3887300000000002E-2</v>
      </c>
      <c r="F1911" s="4">
        <v>1.57544E-3</v>
      </c>
      <c r="G1911" s="4">
        <v>1</v>
      </c>
      <c r="H1911" s="4">
        <v>2</v>
      </c>
      <c r="I1911" s="4">
        <v>1</v>
      </c>
      <c r="J1911" s="4">
        <v>1</v>
      </c>
      <c r="K1911" s="4" t="s">
        <v>4396</v>
      </c>
      <c r="L1911" s="4" t="s">
        <v>4407</v>
      </c>
      <c r="M1911" s="4" t="s">
        <v>41</v>
      </c>
      <c r="N1911" s="4">
        <v>1</v>
      </c>
      <c r="O1911" s="4">
        <v>1203.68443</v>
      </c>
      <c r="P1911" s="4" t="s">
        <v>30</v>
      </c>
      <c r="Q1911" s="4" t="s">
        <v>30</v>
      </c>
      <c r="R1911" s="4">
        <v>1.245E-3</v>
      </c>
      <c r="S1911" s="4">
        <v>2.1999999999999999E-2</v>
      </c>
      <c r="T1911" s="4">
        <v>1.55</v>
      </c>
    </row>
    <row r="1912" spans="1:30" x14ac:dyDescent="0.2">
      <c r="A1912" s="3" t="s">
        <v>30</v>
      </c>
      <c r="B1912" s="3" t="s">
        <v>31</v>
      </c>
      <c r="C1912" s="3" t="s">
        <v>4408</v>
      </c>
      <c r="D1912" s="3" t="s">
        <v>4409</v>
      </c>
      <c r="E1912" s="3">
        <v>0</v>
      </c>
      <c r="F1912" s="3">
        <v>4.1180000000000003</v>
      </c>
      <c r="G1912" s="3">
        <v>7</v>
      </c>
      <c r="H1912" s="3">
        <v>1</v>
      </c>
      <c r="I1912" s="3">
        <v>1</v>
      </c>
      <c r="J1912" s="3">
        <v>1</v>
      </c>
      <c r="K1912" s="3">
        <v>1</v>
      </c>
      <c r="L1912" s="3">
        <v>244</v>
      </c>
      <c r="M1912" s="3">
        <v>27.4</v>
      </c>
      <c r="N1912" s="3">
        <v>5.29</v>
      </c>
      <c r="O1912" s="3">
        <v>2.94</v>
      </c>
      <c r="P1912" s="3">
        <v>1</v>
      </c>
      <c r="Q1912" s="3" t="s">
        <v>2614</v>
      </c>
      <c r="R1912" s="3" t="s">
        <v>35</v>
      </c>
      <c r="S1912" s="3" t="s">
        <v>36</v>
      </c>
      <c r="T1912" s="3" t="s">
        <v>4410</v>
      </c>
      <c r="U1912" s="3" t="s">
        <v>4411</v>
      </c>
      <c r="V1912" s="3" t="s">
        <v>4408</v>
      </c>
      <c r="W1912" s="3" t="s">
        <v>4412</v>
      </c>
      <c r="X1912" s="3" t="s">
        <v>4413</v>
      </c>
      <c r="Y1912" s="3" t="s">
        <v>41</v>
      </c>
      <c r="Z1912" s="3" t="s">
        <v>41</v>
      </c>
      <c r="AA1912" s="3">
        <v>0</v>
      </c>
      <c r="AB1912" s="3" t="s">
        <v>30</v>
      </c>
      <c r="AC1912" s="3">
        <v>1</v>
      </c>
      <c r="AD1912" s="3" t="s">
        <v>41</v>
      </c>
    </row>
    <row r="1913" spans="1:30" hidden="1" outlineLevel="1" collapsed="1" x14ac:dyDescent="0.2">
      <c r="A1913" t="s">
        <v>41</v>
      </c>
      <c r="B1913" s="2" t="s">
        <v>43</v>
      </c>
      <c r="C1913" s="2" t="s">
        <v>44</v>
      </c>
      <c r="D1913" s="2" t="s">
        <v>29</v>
      </c>
      <c r="E1913" s="2" t="s">
        <v>45</v>
      </c>
      <c r="F1913" s="2" t="s">
        <v>46</v>
      </c>
      <c r="G1913" s="2" t="s">
        <v>28</v>
      </c>
      <c r="H1913" s="2" t="s">
        <v>47</v>
      </c>
      <c r="I1913" s="2" t="s">
        <v>8</v>
      </c>
      <c r="J1913" s="2" t="s">
        <v>9</v>
      </c>
      <c r="K1913" s="2" t="s">
        <v>48</v>
      </c>
      <c r="L1913" s="2" t="s">
        <v>49</v>
      </c>
      <c r="M1913" s="2" t="s">
        <v>50</v>
      </c>
      <c r="N1913" s="2" t="s">
        <v>51</v>
      </c>
      <c r="O1913" s="2" t="s">
        <v>52</v>
      </c>
      <c r="P1913" s="2" t="s">
        <v>27</v>
      </c>
      <c r="Q1913" s="2" t="s">
        <v>53</v>
      </c>
      <c r="R1913" s="2" t="s">
        <v>54</v>
      </c>
      <c r="S1913" s="2" t="s">
        <v>55</v>
      </c>
      <c r="T1913" s="2" t="s">
        <v>56</v>
      </c>
    </row>
    <row r="1914" spans="1:30" hidden="1" outlineLevel="1" collapsed="1" x14ac:dyDescent="0.2">
      <c r="A1914" t="s">
        <v>41</v>
      </c>
      <c r="B1914" s="4" t="s">
        <v>30</v>
      </c>
      <c r="C1914" s="4" t="s">
        <v>4414</v>
      </c>
      <c r="D1914" s="4" t="s">
        <v>41</v>
      </c>
      <c r="E1914" s="4">
        <v>1.8364400000000001E-4</v>
      </c>
      <c r="F1914" s="4">
        <v>9.4156000000000003E-4</v>
      </c>
      <c r="G1914" s="4">
        <v>1</v>
      </c>
      <c r="H1914" s="4">
        <v>1</v>
      </c>
      <c r="I1914" s="4">
        <v>1</v>
      </c>
      <c r="J1914" s="4">
        <v>1</v>
      </c>
      <c r="K1914" s="4" t="s">
        <v>4408</v>
      </c>
      <c r="L1914" s="4" t="s">
        <v>4415</v>
      </c>
      <c r="M1914" s="4" t="s">
        <v>41</v>
      </c>
      <c r="N1914" s="4">
        <v>0</v>
      </c>
      <c r="O1914" s="4">
        <v>1553.72894</v>
      </c>
      <c r="P1914" s="4" t="s">
        <v>30</v>
      </c>
      <c r="Q1914" s="4" t="s">
        <v>30</v>
      </c>
      <c r="R1914" s="4">
        <v>7.6860000000000003E-4</v>
      </c>
      <c r="S1914" s="4">
        <v>7.6190000000000001E-5</v>
      </c>
      <c r="T1914" s="4">
        <v>2.94</v>
      </c>
    </row>
    <row r="1915" spans="1:30" x14ac:dyDescent="0.2">
      <c r="A1915" s="3" t="s">
        <v>30</v>
      </c>
      <c r="B1915" s="3" t="s">
        <v>31</v>
      </c>
      <c r="C1915" s="3" t="s">
        <v>4416</v>
      </c>
      <c r="D1915" s="3" t="s">
        <v>4417</v>
      </c>
      <c r="E1915" s="3">
        <v>0</v>
      </c>
      <c r="F1915" s="3">
        <v>4.1109999999999998</v>
      </c>
      <c r="G1915" s="3">
        <v>8</v>
      </c>
      <c r="H1915" s="3">
        <v>2</v>
      </c>
      <c r="I1915" s="3">
        <v>2</v>
      </c>
      <c r="J1915" s="3">
        <v>2</v>
      </c>
      <c r="K1915" s="3">
        <v>2</v>
      </c>
      <c r="L1915" s="3">
        <v>420</v>
      </c>
      <c r="M1915" s="3">
        <v>46.3</v>
      </c>
      <c r="N1915" s="3">
        <v>8.1</v>
      </c>
      <c r="O1915" s="3">
        <v>4.96</v>
      </c>
      <c r="P1915" s="3">
        <v>2</v>
      </c>
      <c r="Q1915" s="3" t="s">
        <v>4014</v>
      </c>
      <c r="R1915" s="3" t="s">
        <v>1423</v>
      </c>
      <c r="S1915" s="3" t="s">
        <v>36</v>
      </c>
      <c r="T1915" s="3" t="s">
        <v>4418</v>
      </c>
      <c r="U1915" s="3" t="s">
        <v>4419</v>
      </c>
      <c r="V1915" s="3" t="s">
        <v>4416</v>
      </c>
      <c r="W1915" s="3" t="s">
        <v>4420</v>
      </c>
      <c r="X1915" s="3" t="s">
        <v>4421</v>
      </c>
      <c r="Y1915" s="3" t="s">
        <v>4422</v>
      </c>
      <c r="Z1915" s="3" t="s">
        <v>4423</v>
      </c>
      <c r="AA1915" s="3">
        <v>5</v>
      </c>
      <c r="AB1915" s="3" t="s">
        <v>30</v>
      </c>
      <c r="AC1915" s="3">
        <v>1</v>
      </c>
      <c r="AD1915" s="3" t="s">
        <v>41</v>
      </c>
    </row>
    <row r="1916" spans="1:30" hidden="1" outlineLevel="1" collapsed="1" x14ac:dyDescent="0.2">
      <c r="A1916" t="s">
        <v>41</v>
      </c>
      <c r="B1916" s="2" t="s">
        <v>43</v>
      </c>
      <c r="C1916" s="2" t="s">
        <v>44</v>
      </c>
      <c r="D1916" s="2" t="s">
        <v>29</v>
      </c>
      <c r="E1916" s="2" t="s">
        <v>45</v>
      </c>
      <c r="F1916" s="2" t="s">
        <v>46</v>
      </c>
      <c r="G1916" s="2" t="s">
        <v>28</v>
      </c>
      <c r="H1916" s="2" t="s">
        <v>47</v>
      </c>
      <c r="I1916" s="2" t="s">
        <v>8</v>
      </c>
      <c r="J1916" s="2" t="s">
        <v>9</v>
      </c>
      <c r="K1916" s="2" t="s">
        <v>48</v>
      </c>
      <c r="L1916" s="2" t="s">
        <v>49</v>
      </c>
      <c r="M1916" s="2" t="s">
        <v>50</v>
      </c>
      <c r="N1916" s="2" t="s">
        <v>51</v>
      </c>
      <c r="O1916" s="2" t="s">
        <v>52</v>
      </c>
      <c r="P1916" s="2" t="s">
        <v>27</v>
      </c>
      <c r="Q1916" s="2" t="s">
        <v>53</v>
      </c>
      <c r="R1916" s="2" t="s">
        <v>54</v>
      </c>
      <c r="S1916" s="2" t="s">
        <v>55</v>
      </c>
      <c r="T1916" s="2" t="s">
        <v>56</v>
      </c>
    </row>
    <row r="1917" spans="1:30" hidden="1" outlineLevel="1" collapsed="1" x14ac:dyDescent="0.2">
      <c r="A1917" t="s">
        <v>41</v>
      </c>
      <c r="B1917" s="4" t="s">
        <v>30</v>
      </c>
      <c r="C1917" s="4" t="s">
        <v>4424</v>
      </c>
      <c r="D1917" s="4" t="s">
        <v>41</v>
      </c>
      <c r="E1917" s="4">
        <v>1.03289E-2</v>
      </c>
      <c r="F1917" s="4">
        <v>9.4156000000000003E-4</v>
      </c>
      <c r="G1917" s="4">
        <v>1</v>
      </c>
      <c r="H1917" s="4">
        <v>1</v>
      </c>
      <c r="I1917" s="4">
        <v>1</v>
      </c>
      <c r="J1917" s="4">
        <v>1</v>
      </c>
      <c r="K1917" s="4" t="s">
        <v>4416</v>
      </c>
      <c r="L1917" s="4" t="s">
        <v>4425</v>
      </c>
      <c r="M1917" s="4" t="s">
        <v>41</v>
      </c>
      <c r="N1917" s="4">
        <v>1</v>
      </c>
      <c r="O1917" s="4">
        <v>2070.0389799999998</v>
      </c>
      <c r="P1917" s="4" t="s">
        <v>30</v>
      </c>
      <c r="Q1917" s="4" t="s">
        <v>30</v>
      </c>
      <c r="R1917" s="4">
        <v>7.6860000000000003E-4</v>
      </c>
      <c r="S1917" s="4">
        <v>6.0650000000000001E-3</v>
      </c>
      <c r="T1917" s="4">
        <v>2.82</v>
      </c>
    </row>
    <row r="1918" spans="1:30" hidden="1" outlineLevel="1" collapsed="1" x14ac:dyDescent="0.2">
      <c r="A1918" t="s">
        <v>41</v>
      </c>
      <c r="B1918" s="4" t="s">
        <v>30</v>
      </c>
      <c r="C1918" s="4" t="s">
        <v>4426</v>
      </c>
      <c r="D1918" s="4" t="s">
        <v>41</v>
      </c>
      <c r="E1918" s="4">
        <v>2.04733E-2</v>
      </c>
      <c r="F1918" s="4">
        <v>9.4156000000000003E-4</v>
      </c>
      <c r="G1918" s="4">
        <v>1</v>
      </c>
      <c r="H1918" s="4">
        <v>1</v>
      </c>
      <c r="I1918" s="4">
        <v>1</v>
      </c>
      <c r="J1918" s="4">
        <v>1</v>
      </c>
      <c r="K1918" s="4" t="s">
        <v>4416</v>
      </c>
      <c r="L1918" s="4" t="s">
        <v>4427</v>
      </c>
      <c r="M1918" s="4" t="s">
        <v>41</v>
      </c>
      <c r="N1918" s="4">
        <v>0</v>
      </c>
      <c r="O1918" s="4">
        <v>1528.64852</v>
      </c>
      <c r="P1918" s="4" t="s">
        <v>30</v>
      </c>
      <c r="Q1918" s="4" t="s">
        <v>30</v>
      </c>
      <c r="R1918" s="4">
        <v>7.6860000000000003E-4</v>
      </c>
      <c r="S1918" s="4">
        <v>1.277E-2</v>
      </c>
      <c r="T1918" s="4">
        <v>2.14</v>
      </c>
    </row>
    <row r="1919" spans="1:30" x14ac:dyDescent="0.2">
      <c r="A1919" s="3" t="s">
        <v>30</v>
      </c>
      <c r="B1919" s="3" t="s">
        <v>31</v>
      </c>
      <c r="C1919" s="3" t="s">
        <v>4428</v>
      </c>
      <c r="D1919" s="3" t="s">
        <v>4429</v>
      </c>
      <c r="E1919" s="3">
        <v>0</v>
      </c>
      <c r="F1919" s="3">
        <v>4.0940000000000003</v>
      </c>
      <c r="G1919" s="3">
        <v>6</v>
      </c>
      <c r="H1919" s="3">
        <v>1</v>
      </c>
      <c r="I1919" s="3">
        <v>1</v>
      </c>
      <c r="J1919" s="3">
        <v>1</v>
      </c>
      <c r="K1919" s="3">
        <v>1</v>
      </c>
      <c r="L1919" s="3">
        <v>352</v>
      </c>
      <c r="M1919" s="3">
        <v>37.6</v>
      </c>
      <c r="N1919" s="3">
        <v>9.0299999999999994</v>
      </c>
      <c r="O1919" s="3">
        <v>2.92</v>
      </c>
      <c r="P1919" s="3">
        <v>1</v>
      </c>
      <c r="Q1919" s="3" t="s">
        <v>4430</v>
      </c>
      <c r="R1919" s="3" t="s">
        <v>2538</v>
      </c>
      <c r="S1919" s="3" t="s">
        <v>1062</v>
      </c>
      <c r="T1919" s="3" t="s">
        <v>4431</v>
      </c>
      <c r="U1919" s="3" t="s">
        <v>4432</v>
      </c>
      <c r="V1919" s="3" t="s">
        <v>4428</v>
      </c>
      <c r="W1919" s="3" t="s">
        <v>4433</v>
      </c>
      <c r="X1919" s="3" t="s">
        <v>4434</v>
      </c>
      <c r="Y1919" s="3" t="s">
        <v>41</v>
      </c>
      <c r="Z1919" s="3" t="s">
        <v>41</v>
      </c>
      <c r="AA1919" s="3">
        <v>0</v>
      </c>
      <c r="AB1919" s="3" t="s">
        <v>30</v>
      </c>
      <c r="AC1919" s="3">
        <v>1</v>
      </c>
      <c r="AD1919" s="3" t="s">
        <v>41</v>
      </c>
    </row>
    <row r="1920" spans="1:30" hidden="1" outlineLevel="1" collapsed="1" x14ac:dyDescent="0.2">
      <c r="A1920" t="s">
        <v>41</v>
      </c>
      <c r="B1920" s="2" t="s">
        <v>43</v>
      </c>
      <c r="C1920" s="2" t="s">
        <v>44</v>
      </c>
      <c r="D1920" s="2" t="s">
        <v>29</v>
      </c>
      <c r="E1920" s="2" t="s">
        <v>45</v>
      </c>
      <c r="F1920" s="2" t="s">
        <v>46</v>
      </c>
      <c r="G1920" s="2" t="s">
        <v>28</v>
      </c>
      <c r="H1920" s="2" t="s">
        <v>47</v>
      </c>
      <c r="I1920" s="2" t="s">
        <v>8</v>
      </c>
      <c r="J1920" s="2" t="s">
        <v>9</v>
      </c>
      <c r="K1920" s="2" t="s">
        <v>48</v>
      </c>
      <c r="L1920" s="2" t="s">
        <v>49</v>
      </c>
      <c r="M1920" s="2" t="s">
        <v>50</v>
      </c>
      <c r="N1920" s="2" t="s">
        <v>51</v>
      </c>
      <c r="O1920" s="2" t="s">
        <v>52</v>
      </c>
      <c r="P1920" s="2" t="s">
        <v>27</v>
      </c>
      <c r="Q1920" s="2" t="s">
        <v>53</v>
      </c>
      <c r="R1920" s="2" t="s">
        <v>54</v>
      </c>
      <c r="S1920" s="2" t="s">
        <v>55</v>
      </c>
      <c r="T1920" s="2" t="s">
        <v>56</v>
      </c>
    </row>
    <row r="1921" spans="1:30" hidden="1" outlineLevel="1" collapsed="1" x14ac:dyDescent="0.2">
      <c r="A1921" t="s">
        <v>41</v>
      </c>
      <c r="B1921" s="4" t="s">
        <v>30</v>
      </c>
      <c r="C1921" s="4" t="s">
        <v>4435</v>
      </c>
      <c r="D1921" s="4" t="s">
        <v>41</v>
      </c>
      <c r="E1921" s="4">
        <v>1.92688E-4</v>
      </c>
      <c r="F1921" s="4">
        <v>9.4156000000000003E-4</v>
      </c>
      <c r="G1921" s="4">
        <v>1</v>
      </c>
      <c r="H1921" s="4">
        <v>1</v>
      </c>
      <c r="I1921" s="4">
        <v>1</v>
      </c>
      <c r="J1921" s="4">
        <v>1</v>
      </c>
      <c r="K1921" s="4" t="s">
        <v>4428</v>
      </c>
      <c r="L1921" s="4" t="s">
        <v>4436</v>
      </c>
      <c r="M1921" s="4" t="s">
        <v>41</v>
      </c>
      <c r="N1921" s="4">
        <v>0</v>
      </c>
      <c r="O1921" s="4">
        <v>2228.1015900000002</v>
      </c>
      <c r="P1921" s="4" t="s">
        <v>30</v>
      </c>
      <c r="Q1921" s="4" t="s">
        <v>30</v>
      </c>
      <c r="R1921" s="4">
        <v>7.6860000000000003E-4</v>
      </c>
      <c r="S1921" s="4">
        <v>8.0550000000000006E-5</v>
      </c>
      <c r="T1921" s="4">
        <v>2.92</v>
      </c>
    </row>
    <row r="1922" spans="1:30" x14ac:dyDescent="0.2">
      <c r="A1922" s="3" t="s">
        <v>30</v>
      </c>
      <c r="B1922" s="3" t="s">
        <v>31</v>
      </c>
      <c r="C1922" s="3" t="s">
        <v>4437</v>
      </c>
      <c r="D1922" s="3" t="s">
        <v>4438</v>
      </c>
      <c r="E1922" s="3">
        <v>0</v>
      </c>
      <c r="F1922" s="3">
        <v>4.085</v>
      </c>
      <c r="G1922" s="3">
        <v>5</v>
      </c>
      <c r="H1922" s="3">
        <v>2</v>
      </c>
      <c r="I1922" s="3">
        <v>2</v>
      </c>
      <c r="J1922" s="3">
        <v>2</v>
      </c>
      <c r="K1922" s="3">
        <v>2</v>
      </c>
      <c r="L1922" s="3">
        <v>403</v>
      </c>
      <c r="M1922" s="3">
        <v>45.6</v>
      </c>
      <c r="N1922" s="3">
        <v>9.25</v>
      </c>
      <c r="O1922" s="3">
        <v>2.09</v>
      </c>
      <c r="P1922" s="3">
        <v>2</v>
      </c>
      <c r="Q1922" s="3" t="s">
        <v>41</v>
      </c>
      <c r="R1922" s="3" t="s">
        <v>41</v>
      </c>
      <c r="S1922" s="3" t="s">
        <v>41</v>
      </c>
      <c r="T1922" s="3" t="s">
        <v>41</v>
      </c>
      <c r="U1922" s="3" t="s">
        <v>41</v>
      </c>
      <c r="V1922" s="3" t="s">
        <v>4437</v>
      </c>
      <c r="W1922" s="3" t="s">
        <v>41</v>
      </c>
      <c r="X1922" s="3" t="s">
        <v>41</v>
      </c>
      <c r="Y1922" s="3" t="s">
        <v>41</v>
      </c>
      <c r="Z1922" s="3" t="s">
        <v>41</v>
      </c>
      <c r="AA1922" s="3">
        <v>0</v>
      </c>
      <c r="AB1922" s="3" t="s">
        <v>30</v>
      </c>
      <c r="AC1922" s="3">
        <v>1</v>
      </c>
      <c r="AD1922" s="3" t="s">
        <v>41</v>
      </c>
    </row>
    <row r="1923" spans="1:30" hidden="1" outlineLevel="1" collapsed="1" x14ac:dyDescent="0.2">
      <c r="A1923" t="s">
        <v>41</v>
      </c>
      <c r="B1923" s="2" t="s">
        <v>43</v>
      </c>
      <c r="C1923" s="2" t="s">
        <v>44</v>
      </c>
      <c r="D1923" s="2" t="s">
        <v>29</v>
      </c>
      <c r="E1923" s="2" t="s">
        <v>45</v>
      </c>
      <c r="F1923" s="2" t="s">
        <v>46</v>
      </c>
      <c r="G1923" s="2" t="s">
        <v>28</v>
      </c>
      <c r="H1923" s="2" t="s">
        <v>47</v>
      </c>
      <c r="I1923" s="2" t="s">
        <v>8</v>
      </c>
      <c r="J1923" s="2" t="s">
        <v>9</v>
      </c>
      <c r="K1923" s="2" t="s">
        <v>48</v>
      </c>
      <c r="L1923" s="2" t="s">
        <v>49</v>
      </c>
      <c r="M1923" s="2" t="s">
        <v>50</v>
      </c>
      <c r="N1923" s="2" t="s">
        <v>51</v>
      </c>
      <c r="O1923" s="2" t="s">
        <v>52</v>
      </c>
      <c r="P1923" s="2" t="s">
        <v>27</v>
      </c>
      <c r="Q1923" s="2" t="s">
        <v>53</v>
      </c>
      <c r="R1923" s="2" t="s">
        <v>54</v>
      </c>
      <c r="S1923" s="2" t="s">
        <v>55</v>
      </c>
      <c r="T1923" s="2" t="s">
        <v>56</v>
      </c>
    </row>
    <row r="1924" spans="1:30" hidden="1" outlineLevel="1" collapsed="1" x14ac:dyDescent="0.2">
      <c r="A1924" t="s">
        <v>41</v>
      </c>
      <c r="B1924" s="4" t="s">
        <v>30</v>
      </c>
      <c r="C1924" s="4" t="s">
        <v>4439</v>
      </c>
      <c r="D1924" s="4" t="s">
        <v>41</v>
      </c>
      <c r="E1924" s="4">
        <v>1.9921700000000001E-2</v>
      </c>
      <c r="F1924" s="4">
        <v>9.4156000000000003E-4</v>
      </c>
      <c r="G1924" s="4">
        <v>1</v>
      </c>
      <c r="H1924" s="4">
        <v>1</v>
      </c>
      <c r="I1924" s="4">
        <v>1</v>
      </c>
      <c r="J1924" s="4">
        <v>1</v>
      </c>
      <c r="K1924" s="4" t="s">
        <v>4437</v>
      </c>
      <c r="L1924" s="4" t="s">
        <v>4440</v>
      </c>
      <c r="M1924" s="4" t="s">
        <v>41</v>
      </c>
      <c r="N1924" s="4">
        <v>0</v>
      </c>
      <c r="O1924" s="4">
        <v>1424.7492199999999</v>
      </c>
      <c r="P1924" s="4" t="s">
        <v>30</v>
      </c>
      <c r="Q1924" s="4" t="s">
        <v>30</v>
      </c>
      <c r="R1924" s="4">
        <v>7.6860000000000003E-4</v>
      </c>
      <c r="S1924" s="4">
        <v>1.2359999999999999E-2</v>
      </c>
      <c r="T1924" s="4">
        <v>2.09</v>
      </c>
    </row>
    <row r="1925" spans="1:30" hidden="1" outlineLevel="1" collapsed="1" x14ac:dyDescent="0.2">
      <c r="A1925" t="s">
        <v>41</v>
      </c>
      <c r="B1925" s="4" t="s">
        <v>30</v>
      </c>
      <c r="C1925" s="4" t="s">
        <v>4441</v>
      </c>
      <c r="D1925" s="4" t="s">
        <v>41</v>
      </c>
      <c r="E1925" s="4">
        <v>1.12911E-2</v>
      </c>
      <c r="F1925" s="4">
        <v>9.4156000000000003E-4</v>
      </c>
      <c r="G1925" s="4">
        <v>1</v>
      </c>
      <c r="H1925" s="4">
        <v>1</v>
      </c>
      <c r="I1925" s="4">
        <v>1</v>
      </c>
      <c r="J1925" s="4">
        <v>1</v>
      </c>
      <c r="K1925" s="4" t="s">
        <v>4437</v>
      </c>
      <c r="L1925" s="4" t="s">
        <v>4442</v>
      </c>
      <c r="M1925" s="4" t="s">
        <v>41</v>
      </c>
      <c r="N1925" s="4">
        <v>0</v>
      </c>
      <c r="O1925" s="4">
        <v>961.49490000000003</v>
      </c>
      <c r="P1925" s="4" t="s">
        <v>30</v>
      </c>
      <c r="Q1925" s="4" t="s">
        <v>30</v>
      </c>
      <c r="R1925" s="4">
        <v>7.6860000000000003E-4</v>
      </c>
      <c r="S1925" s="4">
        <v>6.6480000000000003E-3</v>
      </c>
      <c r="T1925" s="4">
        <v>1.33</v>
      </c>
    </row>
    <row r="1926" spans="1:30" x14ac:dyDescent="0.2">
      <c r="A1926" s="3" t="s">
        <v>30</v>
      </c>
      <c r="B1926" s="3" t="s">
        <v>31</v>
      </c>
      <c r="C1926" s="3" t="s">
        <v>4443</v>
      </c>
      <c r="D1926" s="3" t="s">
        <v>4444</v>
      </c>
      <c r="E1926" s="3">
        <v>0</v>
      </c>
      <c r="F1926" s="3">
        <v>4.0629999999999997</v>
      </c>
      <c r="G1926" s="3">
        <v>12</v>
      </c>
      <c r="H1926" s="3">
        <v>3</v>
      </c>
      <c r="I1926" s="3">
        <v>3</v>
      </c>
      <c r="J1926" s="3">
        <v>3</v>
      </c>
      <c r="K1926" s="3">
        <v>3</v>
      </c>
      <c r="L1926" s="3">
        <v>295</v>
      </c>
      <c r="M1926" s="3">
        <v>34.1</v>
      </c>
      <c r="N1926" s="3">
        <v>8.2899999999999991</v>
      </c>
      <c r="O1926" s="3">
        <v>0</v>
      </c>
      <c r="P1926" s="3">
        <v>3</v>
      </c>
      <c r="Q1926" s="3" t="s">
        <v>2740</v>
      </c>
      <c r="R1926" s="3" t="s">
        <v>520</v>
      </c>
      <c r="S1926" s="3" t="s">
        <v>41</v>
      </c>
      <c r="T1926" s="3" t="s">
        <v>4445</v>
      </c>
      <c r="U1926" s="3" t="s">
        <v>4446</v>
      </c>
      <c r="V1926" s="3" t="s">
        <v>4443</v>
      </c>
      <c r="W1926" s="3" t="s">
        <v>4447</v>
      </c>
      <c r="X1926" s="3" t="s">
        <v>4448</v>
      </c>
      <c r="Y1926" s="3" t="s">
        <v>41</v>
      </c>
      <c r="Z1926" s="3" t="s">
        <v>41</v>
      </c>
      <c r="AA1926" s="3">
        <v>0</v>
      </c>
      <c r="AB1926" s="3" t="s">
        <v>30</v>
      </c>
      <c r="AC1926" s="3">
        <v>1</v>
      </c>
      <c r="AD1926" s="3" t="s">
        <v>41</v>
      </c>
    </row>
    <row r="1927" spans="1:30" hidden="1" outlineLevel="1" collapsed="1" x14ac:dyDescent="0.2">
      <c r="A1927" t="s">
        <v>41</v>
      </c>
      <c r="B1927" s="2" t="s">
        <v>43</v>
      </c>
      <c r="C1927" s="2" t="s">
        <v>44</v>
      </c>
      <c r="D1927" s="2" t="s">
        <v>29</v>
      </c>
      <c r="E1927" s="2" t="s">
        <v>45</v>
      </c>
      <c r="F1927" s="2" t="s">
        <v>46</v>
      </c>
      <c r="G1927" s="2" t="s">
        <v>28</v>
      </c>
      <c r="H1927" s="2" t="s">
        <v>47</v>
      </c>
      <c r="I1927" s="2" t="s">
        <v>8</v>
      </c>
      <c r="J1927" s="2" t="s">
        <v>9</v>
      </c>
      <c r="K1927" s="2" t="s">
        <v>48</v>
      </c>
      <c r="L1927" s="2" t="s">
        <v>49</v>
      </c>
      <c r="M1927" s="2" t="s">
        <v>50</v>
      </c>
      <c r="N1927" s="2" t="s">
        <v>51</v>
      </c>
      <c r="O1927" s="2" t="s">
        <v>52</v>
      </c>
      <c r="P1927" s="2" t="s">
        <v>27</v>
      </c>
      <c r="Q1927" s="2" t="s">
        <v>53</v>
      </c>
      <c r="R1927" s="2" t="s">
        <v>54</v>
      </c>
      <c r="S1927" s="2" t="s">
        <v>55</v>
      </c>
      <c r="T1927" s="2" t="s">
        <v>56</v>
      </c>
    </row>
    <row r="1928" spans="1:30" hidden="1" outlineLevel="1" collapsed="1" x14ac:dyDescent="0.2">
      <c r="A1928" t="s">
        <v>41</v>
      </c>
      <c r="B1928" s="4" t="s">
        <v>30</v>
      </c>
      <c r="C1928" s="4" t="s">
        <v>4449</v>
      </c>
      <c r="D1928" s="4" t="s">
        <v>41</v>
      </c>
      <c r="E1928" s="4">
        <v>2.7261799999999999E-2</v>
      </c>
      <c r="F1928" s="4">
        <v>1.57544E-3</v>
      </c>
      <c r="G1928" s="4">
        <v>1</v>
      </c>
      <c r="H1928" s="4">
        <v>1</v>
      </c>
      <c r="I1928" s="4">
        <v>1</v>
      </c>
      <c r="J1928" s="4">
        <v>1</v>
      </c>
      <c r="K1928" s="4" t="s">
        <v>4443</v>
      </c>
      <c r="L1928" s="4" t="s">
        <v>4450</v>
      </c>
      <c r="M1928" s="4" t="s">
        <v>41</v>
      </c>
      <c r="N1928" s="4">
        <v>1</v>
      </c>
      <c r="O1928" s="4">
        <v>1225.6575499999999</v>
      </c>
      <c r="P1928" s="4" t="s">
        <v>30</v>
      </c>
      <c r="Q1928" s="4" t="s">
        <v>30</v>
      </c>
      <c r="R1928" s="4">
        <v>1.245E-3</v>
      </c>
      <c r="S1928" s="4">
        <v>1.7350000000000001E-2</v>
      </c>
      <c r="T1928" s="4">
        <v>1.07</v>
      </c>
    </row>
    <row r="1929" spans="1:30" hidden="1" outlineLevel="1" collapsed="1" x14ac:dyDescent="0.2">
      <c r="A1929" t="s">
        <v>41</v>
      </c>
      <c r="B1929" s="4" t="s">
        <v>30</v>
      </c>
      <c r="C1929" s="4" t="s">
        <v>4451</v>
      </c>
      <c r="D1929" s="4" t="s">
        <v>41</v>
      </c>
      <c r="E1929" s="4">
        <v>8.9610700000000001E-2</v>
      </c>
      <c r="F1929" s="4">
        <v>8.0658499999999994E-3</v>
      </c>
      <c r="G1929" s="4">
        <v>1</v>
      </c>
      <c r="H1929" s="4">
        <v>1</v>
      </c>
      <c r="I1929" s="4">
        <v>1</v>
      </c>
      <c r="J1929" s="4">
        <v>1</v>
      </c>
      <c r="K1929" s="4" t="s">
        <v>4443</v>
      </c>
      <c r="L1929" s="4" t="s">
        <v>4452</v>
      </c>
      <c r="M1929" s="4" t="s">
        <v>41</v>
      </c>
      <c r="N1929" s="4">
        <v>1</v>
      </c>
      <c r="O1929" s="4">
        <v>1228.68958</v>
      </c>
      <c r="P1929" s="4" t="s">
        <v>30</v>
      </c>
      <c r="Q1929" s="4" t="s">
        <v>30</v>
      </c>
      <c r="R1929" s="4">
        <v>5.7679999999999997E-3</v>
      </c>
      <c r="S1929" s="4">
        <v>6.3890000000000002E-2</v>
      </c>
      <c r="T1929" s="4">
        <v>1.38</v>
      </c>
    </row>
    <row r="1930" spans="1:30" hidden="1" outlineLevel="1" collapsed="1" x14ac:dyDescent="0.2">
      <c r="A1930" t="s">
        <v>41</v>
      </c>
      <c r="B1930" s="4" t="s">
        <v>30</v>
      </c>
      <c r="C1930" s="4" t="s">
        <v>4453</v>
      </c>
      <c r="D1930" s="4" t="s">
        <v>41</v>
      </c>
      <c r="E1930" s="4">
        <v>0.107642</v>
      </c>
      <c r="F1930" s="4">
        <v>9.1506199999999999E-3</v>
      </c>
      <c r="G1930" s="4">
        <v>1</v>
      </c>
      <c r="H1930" s="4">
        <v>1</v>
      </c>
      <c r="I1930" s="4">
        <v>1</v>
      </c>
      <c r="J1930" s="4">
        <v>1</v>
      </c>
      <c r="K1930" s="4" t="s">
        <v>4443</v>
      </c>
      <c r="L1930" s="4" t="s">
        <v>4454</v>
      </c>
      <c r="M1930" s="4" t="s">
        <v>41</v>
      </c>
      <c r="N1930" s="4">
        <v>0</v>
      </c>
      <c r="O1930" s="4">
        <v>1674.75404</v>
      </c>
      <c r="P1930" s="4" t="s">
        <v>30</v>
      </c>
      <c r="Q1930" s="4" t="s">
        <v>30</v>
      </c>
      <c r="R1930" s="4">
        <v>6.8910000000000004E-3</v>
      </c>
      <c r="S1930" s="4">
        <v>7.8060000000000004E-2</v>
      </c>
      <c r="T1930" s="4">
        <v>1.35</v>
      </c>
    </row>
    <row r="1931" spans="1:30" x14ac:dyDescent="0.2">
      <c r="A1931" s="3" t="s">
        <v>30</v>
      </c>
      <c r="B1931" s="3" t="s">
        <v>31</v>
      </c>
      <c r="C1931" s="3" t="s">
        <v>4455</v>
      </c>
      <c r="D1931" s="3" t="s">
        <v>4456</v>
      </c>
      <c r="E1931" s="3">
        <v>0</v>
      </c>
      <c r="F1931" s="3">
        <v>4.0209999999999999</v>
      </c>
      <c r="G1931" s="3">
        <v>6</v>
      </c>
      <c r="H1931" s="3">
        <v>2</v>
      </c>
      <c r="I1931" s="3">
        <v>2</v>
      </c>
      <c r="J1931" s="3">
        <v>2</v>
      </c>
      <c r="K1931" s="3">
        <v>2</v>
      </c>
      <c r="L1931" s="3">
        <v>511</v>
      </c>
      <c r="M1931" s="3">
        <v>54.8</v>
      </c>
      <c r="N1931" s="3">
        <v>5.71</v>
      </c>
      <c r="O1931" s="3">
        <v>1.89</v>
      </c>
      <c r="P1931" s="3">
        <v>2</v>
      </c>
      <c r="Q1931" s="3" t="s">
        <v>2633</v>
      </c>
      <c r="R1931" s="3" t="s">
        <v>4457</v>
      </c>
      <c r="S1931" s="3" t="s">
        <v>1491</v>
      </c>
      <c r="T1931" s="3" t="s">
        <v>2519</v>
      </c>
      <c r="U1931" s="3" t="s">
        <v>4458</v>
      </c>
      <c r="V1931" s="3" t="s">
        <v>4455</v>
      </c>
      <c r="W1931" s="3" t="s">
        <v>4459</v>
      </c>
      <c r="X1931" s="3" t="s">
        <v>4460</v>
      </c>
      <c r="Y1931" s="3" t="s">
        <v>4058</v>
      </c>
      <c r="Z1931" s="3" t="s">
        <v>41</v>
      </c>
      <c r="AA1931" s="3">
        <v>3</v>
      </c>
      <c r="AB1931" s="3" t="s">
        <v>30</v>
      </c>
      <c r="AC1931" s="3">
        <v>1</v>
      </c>
      <c r="AD1931" s="3" t="s">
        <v>41</v>
      </c>
    </row>
    <row r="1932" spans="1:30" hidden="1" outlineLevel="1" collapsed="1" x14ac:dyDescent="0.2">
      <c r="A1932" t="s">
        <v>41</v>
      </c>
      <c r="B1932" s="2" t="s">
        <v>43</v>
      </c>
      <c r="C1932" s="2" t="s">
        <v>44</v>
      </c>
      <c r="D1932" s="2" t="s">
        <v>29</v>
      </c>
      <c r="E1932" s="2" t="s">
        <v>45</v>
      </c>
      <c r="F1932" s="2" t="s">
        <v>46</v>
      </c>
      <c r="G1932" s="2" t="s">
        <v>28</v>
      </c>
      <c r="H1932" s="2" t="s">
        <v>47</v>
      </c>
      <c r="I1932" s="2" t="s">
        <v>8</v>
      </c>
      <c r="J1932" s="2" t="s">
        <v>9</v>
      </c>
      <c r="K1932" s="2" t="s">
        <v>48</v>
      </c>
      <c r="L1932" s="2" t="s">
        <v>49</v>
      </c>
      <c r="M1932" s="2" t="s">
        <v>50</v>
      </c>
      <c r="N1932" s="2" t="s">
        <v>51</v>
      </c>
      <c r="O1932" s="2" t="s">
        <v>52</v>
      </c>
      <c r="P1932" s="2" t="s">
        <v>27</v>
      </c>
      <c r="Q1932" s="2" t="s">
        <v>53</v>
      </c>
      <c r="R1932" s="2" t="s">
        <v>54</v>
      </c>
      <c r="S1932" s="2" t="s">
        <v>55</v>
      </c>
      <c r="T1932" s="2" t="s">
        <v>56</v>
      </c>
    </row>
    <row r="1933" spans="1:30" hidden="1" outlineLevel="1" collapsed="1" x14ac:dyDescent="0.2">
      <c r="A1933" t="s">
        <v>41</v>
      </c>
      <c r="B1933" s="4" t="s">
        <v>30</v>
      </c>
      <c r="C1933" s="4" t="s">
        <v>4461</v>
      </c>
      <c r="D1933" s="4" t="s">
        <v>41</v>
      </c>
      <c r="E1933" s="4">
        <v>5.6880400000000001E-3</v>
      </c>
      <c r="F1933" s="4">
        <v>9.4156000000000003E-4</v>
      </c>
      <c r="G1933" s="4">
        <v>1</v>
      </c>
      <c r="H1933" s="4">
        <v>1</v>
      </c>
      <c r="I1933" s="4">
        <v>1</v>
      </c>
      <c r="J1933" s="4">
        <v>1</v>
      </c>
      <c r="K1933" s="4" t="s">
        <v>4455</v>
      </c>
      <c r="L1933" s="4" t="s">
        <v>4462</v>
      </c>
      <c r="M1933" s="4" t="s">
        <v>41</v>
      </c>
      <c r="N1933" s="4">
        <v>1</v>
      </c>
      <c r="O1933" s="4">
        <v>1576.7999299999999</v>
      </c>
      <c r="P1933" s="4" t="s">
        <v>30</v>
      </c>
      <c r="Q1933" s="4" t="s">
        <v>30</v>
      </c>
      <c r="R1933" s="4">
        <v>7.6860000000000003E-4</v>
      </c>
      <c r="S1933" s="4">
        <v>3.1719999999999999E-3</v>
      </c>
      <c r="T1933" s="4">
        <v>1.9</v>
      </c>
    </row>
    <row r="1934" spans="1:30" hidden="1" outlineLevel="1" collapsed="1" x14ac:dyDescent="0.2">
      <c r="A1934" t="s">
        <v>41</v>
      </c>
      <c r="B1934" s="4" t="s">
        <v>30</v>
      </c>
      <c r="C1934" s="4" t="s">
        <v>4463</v>
      </c>
      <c r="D1934" s="4" t="s">
        <v>41</v>
      </c>
      <c r="E1934" s="4">
        <v>4.5034400000000002E-2</v>
      </c>
      <c r="F1934" s="4">
        <v>2.21053E-3</v>
      </c>
      <c r="G1934" s="4">
        <v>1</v>
      </c>
      <c r="H1934" s="4">
        <v>1</v>
      </c>
      <c r="I1934" s="4">
        <v>1</v>
      </c>
      <c r="J1934" s="4">
        <v>1</v>
      </c>
      <c r="K1934" s="4" t="s">
        <v>4455</v>
      </c>
      <c r="L1934" s="4" t="s">
        <v>4464</v>
      </c>
      <c r="M1934" s="4" t="s">
        <v>41</v>
      </c>
      <c r="N1934" s="4">
        <v>0</v>
      </c>
      <c r="O1934" s="4">
        <v>1585.8155200000001</v>
      </c>
      <c r="P1934" s="4" t="s">
        <v>30</v>
      </c>
      <c r="Q1934" s="4" t="s">
        <v>30</v>
      </c>
      <c r="R1934" s="4">
        <v>1.714E-3</v>
      </c>
      <c r="S1934" s="4">
        <v>3.006E-2</v>
      </c>
      <c r="T1934" s="4">
        <v>1.89</v>
      </c>
    </row>
    <row r="1935" spans="1:30" x14ac:dyDescent="0.2">
      <c r="A1935" s="3" t="s">
        <v>30</v>
      </c>
      <c r="B1935" s="3" t="s">
        <v>31</v>
      </c>
      <c r="C1935" s="3" t="s">
        <v>4465</v>
      </c>
      <c r="D1935" s="3" t="s">
        <v>4466</v>
      </c>
      <c r="E1935" s="3">
        <v>0</v>
      </c>
      <c r="F1935" s="3">
        <v>4.008</v>
      </c>
      <c r="G1935" s="3">
        <v>1</v>
      </c>
      <c r="H1935" s="3">
        <v>2</v>
      </c>
      <c r="I1935" s="3">
        <v>2</v>
      </c>
      <c r="J1935" s="3">
        <v>2</v>
      </c>
      <c r="K1935" s="3">
        <v>2</v>
      </c>
      <c r="L1935" s="3">
        <v>2195</v>
      </c>
      <c r="M1935" s="3">
        <v>241.5</v>
      </c>
      <c r="N1935" s="3">
        <v>5.38</v>
      </c>
      <c r="O1935" s="3">
        <v>2.93</v>
      </c>
      <c r="P1935" s="3">
        <v>2</v>
      </c>
      <c r="Q1935" s="3" t="s">
        <v>1861</v>
      </c>
      <c r="R1935" s="3" t="s">
        <v>4467</v>
      </c>
      <c r="S1935" s="3" t="s">
        <v>36</v>
      </c>
      <c r="T1935" s="3" t="s">
        <v>4468</v>
      </c>
      <c r="U1935" s="3" t="s">
        <v>4469</v>
      </c>
      <c r="V1935" s="3" t="s">
        <v>4465</v>
      </c>
      <c r="W1935" s="3" t="s">
        <v>4470</v>
      </c>
      <c r="X1935" s="3" t="s">
        <v>4471</v>
      </c>
      <c r="Y1935" s="3" t="s">
        <v>4472</v>
      </c>
      <c r="Z1935" s="3" t="s">
        <v>41</v>
      </c>
      <c r="AA1935" s="3">
        <v>1</v>
      </c>
      <c r="AB1935" s="3" t="s">
        <v>30</v>
      </c>
      <c r="AC1935" s="3">
        <v>1</v>
      </c>
      <c r="AD1935" s="3" t="s">
        <v>41</v>
      </c>
    </row>
    <row r="1936" spans="1:30" hidden="1" outlineLevel="1" collapsed="1" x14ac:dyDescent="0.2">
      <c r="A1936" t="s">
        <v>41</v>
      </c>
      <c r="B1936" s="2" t="s">
        <v>43</v>
      </c>
      <c r="C1936" s="2" t="s">
        <v>44</v>
      </c>
      <c r="D1936" s="2" t="s">
        <v>29</v>
      </c>
      <c r="E1936" s="2" t="s">
        <v>45</v>
      </c>
      <c r="F1936" s="2" t="s">
        <v>46</v>
      </c>
      <c r="G1936" s="2" t="s">
        <v>28</v>
      </c>
      <c r="H1936" s="2" t="s">
        <v>47</v>
      </c>
      <c r="I1936" s="2" t="s">
        <v>8</v>
      </c>
      <c r="J1936" s="2" t="s">
        <v>9</v>
      </c>
      <c r="K1936" s="2" t="s">
        <v>48</v>
      </c>
      <c r="L1936" s="2" t="s">
        <v>49</v>
      </c>
      <c r="M1936" s="2" t="s">
        <v>50</v>
      </c>
      <c r="N1936" s="2" t="s">
        <v>51</v>
      </c>
      <c r="O1936" s="2" t="s">
        <v>52</v>
      </c>
      <c r="P1936" s="2" t="s">
        <v>27</v>
      </c>
      <c r="Q1936" s="2" t="s">
        <v>53</v>
      </c>
      <c r="R1936" s="2" t="s">
        <v>54</v>
      </c>
      <c r="S1936" s="2" t="s">
        <v>55</v>
      </c>
      <c r="T1936" s="2" t="s">
        <v>56</v>
      </c>
    </row>
    <row r="1937" spans="1:30" hidden="1" outlineLevel="1" collapsed="1" x14ac:dyDescent="0.2">
      <c r="A1937" t="s">
        <v>41</v>
      </c>
      <c r="B1937" s="4" t="s">
        <v>30</v>
      </c>
      <c r="C1937" s="4" t="s">
        <v>4473</v>
      </c>
      <c r="D1937" s="4" t="s">
        <v>41</v>
      </c>
      <c r="E1937" s="4">
        <v>3.4350499999999999E-2</v>
      </c>
      <c r="F1937" s="4">
        <v>1.57544E-3</v>
      </c>
      <c r="G1937" s="4">
        <v>1</v>
      </c>
      <c r="H1937" s="4">
        <v>1</v>
      </c>
      <c r="I1937" s="4">
        <v>1</v>
      </c>
      <c r="J1937" s="4">
        <v>1</v>
      </c>
      <c r="K1937" s="4" t="s">
        <v>4465</v>
      </c>
      <c r="L1937" s="4" t="s">
        <v>4474</v>
      </c>
      <c r="M1937" s="4" t="s">
        <v>41</v>
      </c>
      <c r="N1937" s="4">
        <v>0</v>
      </c>
      <c r="O1937" s="4">
        <v>1369.72227</v>
      </c>
      <c r="P1937" s="4" t="s">
        <v>30</v>
      </c>
      <c r="Q1937" s="4" t="s">
        <v>30</v>
      </c>
      <c r="R1937" s="4">
        <v>1.245E-3</v>
      </c>
      <c r="S1937" s="4">
        <v>2.2440000000000002E-2</v>
      </c>
      <c r="T1937" s="4">
        <v>1.61</v>
      </c>
    </row>
    <row r="1938" spans="1:30" hidden="1" outlineLevel="1" collapsed="1" x14ac:dyDescent="0.2">
      <c r="A1938" t="s">
        <v>41</v>
      </c>
      <c r="B1938" s="4" t="s">
        <v>30</v>
      </c>
      <c r="C1938" s="4" t="s">
        <v>4475</v>
      </c>
      <c r="D1938" s="4" t="s">
        <v>41</v>
      </c>
      <c r="E1938" s="4">
        <v>7.63943E-3</v>
      </c>
      <c r="F1938" s="4">
        <v>9.4156000000000003E-4</v>
      </c>
      <c r="G1938" s="4">
        <v>1</v>
      </c>
      <c r="H1938" s="4">
        <v>1</v>
      </c>
      <c r="I1938" s="4">
        <v>1</v>
      </c>
      <c r="J1938" s="4">
        <v>1</v>
      </c>
      <c r="K1938" s="4" t="s">
        <v>4465</v>
      </c>
      <c r="L1938" s="4" t="s">
        <v>4476</v>
      </c>
      <c r="M1938" s="4" t="s">
        <v>41</v>
      </c>
      <c r="N1938" s="4">
        <v>0</v>
      </c>
      <c r="O1938" s="4">
        <v>2216.0690500000001</v>
      </c>
      <c r="P1938" s="4" t="s">
        <v>30</v>
      </c>
      <c r="Q1938" s="4" t="s">
        <v>30</v>
      </c>
      <c r="R1938" s="4">
        <v>7.6860000000000003E-4</v>
      </c>
      <c r="S1938" s="4">
        <v>4.3769999999999998E-3</v>
      </c>
      <c r="T1938" s="4">
        <v>2.93</v>
      </c>
    </row>
    <row r="1939" spans="1:30" x14ac:dyDescent="0.2">
      <c r="A1939" s="3" t="s">
        <v>30</v>
      </c>
      <c r="B1939" s="3" t="s">
        <v>31</v>
      </c>
      <c r="C1939" s="3" t="s">
        <v>4477</v>
      </c>
      <c r="D1939" s="3" t="s">
        <v>4478</v>
      </c>
      <c r="E1939" s="3">
        <v>0</v>
      </c>
      <c r="F1939" s="3">
        <v>4.0049999999999999</v>
      </c>
      <c r="G1939" s="3">
        <v>5</v>
      </c>
      <c r="H1939" s="3">
        <v>3</v>
      </c>
      <c r="I1939" s="3">
        <v>3</v>
      </c>
      <c r="J1939" s="3">
        <v>3</v>
      </c>
      <c r="K1939" s="3">
        <v>3</v>
      </c>
      <c r="L1939" s="3">
        <v>511</v>
      </c>
      <c r="M1939" s="3">
        <v>56.9</v>
      </c>
      <c r="N1939" s="3">
        <v>8.94</v>
      </c>
      <c r="O1939" s="3">
        <v>1.64</v>
      </c>
      <c r="P1939" s="3">
        <v>3</v>
      </c>
      <c r="Q1939" s="3" t="s">
        <v>1422</v>
      </c>
      <c r="R1939" s="3" t="s">
        <v>35</v>
      </c>
      <c r="S1939" s="3" t="s">
        <v>1766</v>
      </c>
      <c r="T1939" s="3" t="s">
        <v>2888</v>
      </c>
      <c r="U1939" s="3" t="s">
        <v>4479</v>
      </c>
      <c r="V1939" s="3" t="s">
        <v>4477</v>
      </c>
      <c r="W1939" s="3" t="s">
        <v>4480</v>
      </c>
      <c r="X1939" s="3" t="s">
        <v>4481</v>
      </c>
      <c r="Y1939" s="3" t="s">
        <v>4482</v>
      </c>
      <c r="Z1939" s="3" t="s">
        <v>41</v>
      </c>
      <c r="AA1939" s="3">
        <v>2</v>
      </c>
      <c r="AB1939" s="3" t="s">
        <v>30</v>
      </c>
      <c r="AC1939" s="3">
        <v>1</v>
      </c>
      <c r="AD1939" s="3" t="s">
        <v>41</v>
      </c>
    </row>
    <row r="1940" spans="1:30" hidden="1" outlineLevel="1" collapsed="1" x14ac:dyDescent="0.2">
      <c r="A1940" t="s">
        <v>41</v>
      </c>
      <c r="B1940" s="2" t="s">
        <v>43</v>
      </c>
      <c r="C1940" s="2" t="s">
        <v>44</v>
      </c>
      <c r="D1940" s="2" t="s">
        <v>29</v>
      </c>
      <c r="E1940" s="2" t="s">
        <v>45</v>
      </c>
      <c r="F1940" s="2" t="s">
        <v>46</v>
      </c>
      <c r="G1940" s="2" t="s">
        <v>28</v>
      </c>
      <c r="H1940" s="2" t="s">
        <v>47</v>
      </c>
      <c r="I1940" s="2" t="s">
        <v>8</v>
      </c>
      <c r="J1940" s="2" t="s">
        <v>9</v>
      </c>
      <c r="K1940" s="2" t="s">
        <v>48</v>
      </c>
      <c r="L1940" s="2" t="s">
        <v>49</v>
      </c>
      <c r="M1940" s="2" t="s">
        <v>50</v>
      </c>
      <c r="N1940" s="2" t="s">
        <v>51</v>
      </c>
      <c r="O1940" s="2" t="s">
        <v>52</v>
      </c>
      <c r="P1940" s="2" t="s">
        <v>27</v>
      </c>
      <c r="Q1940" s="2" t="s">
        <v>53</v>
      </c>
      <c r="R1940" s="2" t="s">
        <v>54</v>
      </c>
      <c r="S1940" s="2" t="s">
        <v>55</v>
      </c>
      <c r="T1940" s="2" t="s">
        <v>56</v>
      </c>
    </row>
    <row r="1941" spans="1:30" hidden="1" outlineLevel="1" collapsed="1" x14ac:dyDescent="0.2">
      <c r="A1941" t="s">
        <v>41</v>
      </c>
      <c r="B1941" s="4" t="s">
        <v>30</v>
      </c>
      <c r="C1941" s="4" t="s">
        <v>4483</v>
      </c>
      <c r="D1941" s="4" t="s">
        <v>41</v>
      </c>
      <c r="E1941" s="4">
        <v>0.11119800000000001</v>
      </c>
      <c r="F1941" s="4">
        <v>9.1506199999999999E-3</v>
      </c>
      <c r="G1941" s="4">
        <v>1</v>
      </c>
      <c r="H1941" s="4">
        <v>1</v>
      </c>
      <c r="I1941" s="4">
        <v>1</v>
      </c>
      <c r="J1941" s="4">
        <v>1</v>
      </c>
      <c r="K1941" s="4" t="s">
        <v>4477</v>
      </c>
      <c r="L1941" s="4" t="s">
        <v>4484</v>
      </c>
      <c r="M1941" s="4" t="s">
        <v>41</v>
      </c>
      <c r="N1941" s="4">
        <v>0</v>
      </c>
      <c r="O1941" s="4">
        <v>802.44173999999998</v>
      </c>
      <c r="P1941" s="4" t="s">
        <v>30</v>
      </c>
      <c r="Q1941" s="4" t="s">
        <v>30</v>
      </c>
      <c r="R1941" s="4">
        <v>6.8910000000000004E-3</v>
      </c>
      <c r="S1941" s="4">
        <v>8.09E-2</v>
      </c>
      <c r="T1941" s="4">
        <v>1.1599999999999999</v>
      </c>
    </row>
    <row r="1942" spans="1:30" hidden="1" outlineLevel="1" collapsed="1" x14ac:dyDescent="0.2">
      <c r="A1942" t="s">
        <v>41</v>
      </c>
      <c r="B1942" s="4" t="s">
        <v>30</v>
      </c>
      <c r="C1942" s="4" t="s">
        <v>4485</v>
      </c>
      <c r="D1942" s="4" t="s">
        <v>41</v>
      </c>
      <c r="E1942" s="4">
        <v>6.1361400000000003E-2</v>
      </c>
      <c r="F1942" s="4">
        <v>3.95853E-3</v>
      </c>
      <c r="G1942" s="4">
        <v>1</v>
      </c>
      <c r="H1942" s="4">
        <v>1</v>
      </c>
      <c r="I1942" s="4">
        <v>1</v>
      </c>
      <c r="J1942" s="4">
        <v>1</v>
      </c>
      <c r="K1942" s="4" t="s">
        <v>4477</v>
      </c>
      <c r="L1942" s="4" t="s">
        <v>4486</v>
      </c>
      <c r="M1942" s="4" t="s">
        <v>41</v>
      </c>
      <c r="N1942" s="4">
        <v>0</v>
      </c>
      <c r="O1942" s="4">
        <v>1141.61464</v>
      </c>
      <c r="P1942" s="4" t="s">
        <v>30</v>
      </c>
      <c r="Q1942" s="4" t="s">
        <v>30</v>
      </c>
      <c r="R1942" s="4">
        <v>3.026E-3</v>
      </c>
      <c r="S1942" s="4">
        <v>4.2130000000000001E-2</v>
      </c>
      <c r="T1942" s="4">
        <v>1.07</v>
      </c>
    </row>
    <row r="1943" spans="1:30" hidden="1" outlineLevel="1" collapsed="1" x14ac:dyDescent="0.2">
      <c r="A1943" t="s">
        <v>41</v>
      </c>
      <c r="B1943" s="4" t="s">
        <v>30</v>
      </c>
      <c r="C1943" s="4" t="s">
        <v>4487</v>
      </c>
      <c r="D1943" s="4" t="s">
        <v>41</v>
      </c>
      <c r="E1943" s="4">
        <v>4.3538800000000002E-2</v>
      </c>
      <c r="F1943" s="4">
        <v>2.21053E-3</v>
      </c>
      <c r="G1943" s="4">
        <v>1</v>
      </c>
      <c r="H1943" s="4">
        <v>1</v>
      </c>
      <c r="I1943" s="4">
        <v>1</v>
      </c>
      <c r="J1943" s="4">
        <v>1</v>
      </c>
      <c r="K1943" s="4" t="s">
        <v>4477</v>
      </c>
      <c r="L1943" s="4" t="s">
        <v>4488</v>
      </c>
      <c r="M1943" s="4" t="s">
        <v>41</v>
      </c>
      <c r="N1943" s="4">
        <v>0</v>
      </c>
      <c r="O1943" s="4">
        <v>977.55134999999996</v>
      </c>
      <c r="P1943" s="4" t="s">
        <v>30</v>
      </c>
      <c r="Q1943" s="4" t="s">
        <v>30</v>
      </c>
      <c r="R1943" s="4">
        <v>1.714E-3</v>
      </c>
      <c r="S1943" s="4">
        <v>2.9020000000000001E-2</v>
      </c>
      <c r="T1943" s="4">
        <v>1.64</v>
      </c>
    </row>
    <row r="1944" spans="1:30" x14ac:dyDescent="0.2">
      <c r="A1944" s="3" t="s">
        <v>30</v>
      </c>
      <c r="B1944" s="3" t="s">
        <v>31</v>
      </c>
      <c r="C1944" s="3" t="s">
        <v>4489</v>
      </c>
      <c r="D1944" s="3" t="s">
        <v>4490</v>
      </c>
      <c r="E1944" s="3">
        <v>0</v>
      </c>
      <c r="F1944" s="3">
        <v>3.9569999999999999</v>
      </c>
      <c r="G1944" s="3">
        <v>2</v>
      </c>
      <c r="H1944" s="3">
        <v>2</v>
      </c>
      <c r="I1944" s="3">
        <v>2</v>
      </c>
      <c r="J1944" s="3">
        <v>3</v>
      </c>
      <c r="K1944" s="3">
        <v>2</v>
      </c>
      <c r="L1944" s="3">
        <v>1359</v>
      </c>
      <c r="M1944" s="3">
        <v>156.6</v>
      </c>
      <c r="N1944" s="3">
        <v>6.71</v>
      </c>
      <c r="O1944" s="3">
        <v>2.35</v>
      </c>
      <c r="P1944" s="3">
        <v>2</v>
      </c>
      <c r="Q1944" s="3" t="s">
        <v>4491</v>
      </c>
      <c r="R1944" s="3" t="s">
        <v>35</v>
      </c>
      <c r="S1944" s="3" t="s">
        <v>1062</v>
      </c>
      <c r="T1944" s="3" t="s">
        <v>4492</v>
      </c>
      <c r="U1944" s="3" t="s">
        <v>4493</v>
      </c>
      <c r="V1944" s="3" t="s">
        <v>4489</v>
      </c>
      <c r="W1944" s="3" t="s">
        <v>4494</v>
      </c>
      <c r="X1944" s="3" t="s">
        <v>4495</v>
      </c>
      <c r="Y1944" s="3" t="s">
        <v>41</v>
      </c>
      <c r="Z1944" s="3" t="s">
        <v>41</v>
      </c>
      <c r="AA1944" s="3">
        <v>0</v>
      </c>
      <c r="AB1944" s="3" t="s">
        <v>30</v>
      </c>
      <c r="AC1944" s="3">
        <v>1</v>
      </c>
      <c r="AD1944" s="3" t="s">
        <v>41</v>
      </c>
    </row>
    <row r="1945" spans="1:30" hidden="1" outlineLevel="1" collapsed="1" x14ac:dyDescent="0.2">
      <c r="A1945" t="s">
        <v>41</v>
      </c>
      <c r="B1945" s="2" t="s">
        <v>43</v>
      </c>
      <c r="C1945" s="2" t="s">
        <v>44</v>
      </c>
      <c r="D1945" s="2" t="s">
        <v>29</v>
      </c>
      <c r="E1945" s="2" t="s">
        <v>45</v>
      </c>
      <c r="F1945" s="2" t="s">
        <v>46</v>
      </c>
      <c r="G1945" s="2" t="s">
        <v>28</v>
      </c>
      <c r="H1945" s="2" t="s">
        <v>47</v>
      </c>
      <c r="I1945" s="2" t="s">
        <v>8</v>
      </c>
      <c r="J1945" s="2" t="s">
        <v>9</v>
      </c>
      <c r="K1945" s="2" t="s">
        <v>48</v>
      </c>
      <c r="L1945" s="2" t="s">
        <v>49</v>
      </c>
      <c r="M1945" s="2" t="s">
        <v>50</v>
      </c>
      <c r="N1945" s="2" t="s">
        <v>51</v>
      </c>
      <c r="O1945" s="2" t="s">
        <v>52</v>
      </c>
      <c r="P1945" s="2" t="s">
        <v>27</v>
      </c>
      <c r="Q1945" s="2" t="s">
        <v>53</v>
      </c>
      <c r="R1945" s="2" t="s">
        <v>54</v>
      </c>
      <c r="S1945" s="2" t="s">
        <v>55</v>
      </c>
      <c r="T1945" s="2" t="s">
        <v>56</v>
      </c>
    </row>
    <row r="1946" spans="1:30" hidden="1" outlineLevel="1" collapsed="1" x14ac:dyDescent="0.2">
      <c r="A1946" t="s">
        <v>41</v>
      </c>
      <c r="B1946" s="4" t="s">
        <v>30</v>
      </c>
      <c r="C1946" s="4" t="s">
        <v>4496</v>
      </c>
      <c r="D1946" s="4" t="s">
        <v>41</v>
      </c>
      <c r="E1946" s="4">
        <v>2.4613800000000002E-2</v>
      </c>
      <c r="F1946" s="4">
        <v>9.4156000000000003E-4</v>
      </c>
      <c r="G1946" s="4">
        <v>1</v>
      </c>
      <c r="H1946" s="4">
        <v>1</v>
      </c>
      <c r="I1946" s="4">
        <v>1</v>
      </c>
      <c r="J1946" s="4">
        <v>1</v>
      </c>
      <c r="K1946" s="4" t="s">
        <v>4489</v>
      </c>
      <c r="L1946" s="4" t="s">
        <v>4497</v>
      </c>
      <c r="M1946" s="4" t="s">
        <v>41</v>
      </c>
      <c r="N1946" s="4">
        <v>2</v>
      </c>
      <c r="O1946" s="4">
        <v>1754.9759200000001</v>
      </c>
      <c r="P1946" s="4" t="s">
        <v>30</v>
      </c>
      <c r="Q1946" s="4" t="s">
        <v>30</v>
      </c>
      <c r="R1946" s="4">
        <v>7.6860000000000003E-4</v>
      </c>
      <c r="S1946" s="4">
        <v>1.554E-2</v>
      </c>
      <c r="T1946" s="4">
        <v>2.31</v>
      </c>
    </row>
    <row r="1947" spans="1:30" hidden="1" outlineLevel="1" collapsed="1" x14ac:dyDescent="0.2">
      <c r="A1947" t="s">
        <v>41</v>
      </c>
      <c r="B1947" s="4" t="s">
        <v>30</v>
      </c>
      <c r="C1947" s="4" t="s">
        <v>4498</v>
      </c>
      <c r="D1947" s="4" t="s">
        <v>41</v>
      </c>
      <c r="E1947" s="4">
        <v>1.1927E-2</v>
      </c>
      <c r="F1947" s="4">
        <v>9.4156000000000003E-4</v>
      </c>
      <c r="G1947" s="4">
        <v>1</v>
      </c>
      <c r="H1947" s="4">
        <v>1</v>
      </c>
      <c r="I1947" s="4">
        <v>1</v>
      </c>
      <c r="J1947" s="4">
        <v>2</v>
      </c>
      <c r="K1947" s="4" t="s">
        <v>4489</v>
      </c>
      <c r="L1947" s="4" t="s">
        <v>4499</v>
      </c>
      <c r="M1947" s="4" t="s">
        <v>41</v>
      </c>
      <c r="N1947" s="4">
        <v>1</v>
      </c>
      <c r="O1947" s="4">
        <v>1436.7128299999999</v>
      </c>
      <c r="P1947" s="4" t="s">
        <v>30</v>
      </c>
      <c r="Q1947" s="4" t="s">
        <v>30</v>
      </c>
      <c r="R1947" s="4">
        <v>7.6860000000000003E-4</v>
      </c>
      <c r="S1947" s="4">
        <v>7.1040000000000001E-3</v>
      </c>
      <c r="T1947" s="4">
        <v>2.35</v>
      </c>
    </row>
    <row r="1948" spans="1:30" x14ac:dyDescent="0.2">
      <c r="A1948" s="3" t="s">
        <v>30</v>
      </c>
      <c r="B1948" s="3" t="s">
        <v>31</v>
      </c>
      <c r="C1948" s="3" t="s">
        <v>4500</v>
      </c>
      <c r="D1948" s="3" t="s">
        <v>4501</v>
      </c>
      <c r="E1948" s="3">
        <v>0</v>
      </c>
      <c r="F1948" s="3">
        <v>3.9449999999999998</v>
      </c>
      <c r="G1948" s="3">
        <v>3</v>
      </c>
      <c r="H1948" s="3">
        <v>1</v>
      </c>
      <c r="I1948" s="3">
        <v>1</v>
      </c>
      <c r="J1948" s="3">
        <v>1</v>
      </c>
      <c r="K1948" s="3">
        <v>1</v>
      </c>
      <c r="L1948" s="3">
        <v>405</v>
      </c>
      <c r="M1948" s="3">
        <v>45.2</v>
      </c>
      <c r="N1948" s="3">
        <v>9.01</v>
      </c>
      <c r="O1948" s="3">
        <v>2.63</v>
      </c>
      <c r="P1948" s="3">
        <v>1</v>
      </c>
      <c r="Q1948" s="3" t="s">
        <v>4502</v>
      </c>
      <c r="R1948" s="3" t="s">
        <v>35</v>
      </c>
      <c r="S1948" s="3" t="s">
        <v>36</v>
      </c>
      <c r="T1948" s="3" t="s">
        <v>4503</v>
      </c>
      <c r="U1948" s="3" t="s">
        <v>4504</v>
      </c>
      <c r="V1948" s="3" t="s">
        <v>4500</v>
      </c>
      <c r="W1948" s="3" t="s">
        <v>4505</v>
      </c>
      <c r="X1948" s="3" t="s">
        <v>4506</v>
      </c>
      <c r="Y1948" s="3" t="s">
        <v>4507</v>
      </c>
      <c r="Z1948" s="3" t="s">
        <v>4403</v>
      </c>
      <c r="AA1948" s="3">
        <v>13</v>
      </c>
      <c r="AB1948" s="3" t="s">
        <v>30</v>
      </c>
      <c r="AC1948" s="3">
        <v>1</v>
      </c>
      <c r="AD1948" s="3" t="s">
        <v>41</v>
      </c>
    </row>
    <row r="1949" spans="1:30" hidden="1" outlineLevel="1" collapsed="1" x14ac:dyDescent="0.2">
      <c r="A1949" t="s">
        <v>41</v>
      </c>
      <c r="B1949" s="2" t="s">
        <v>43</v>
      </c>
      <c r="C1949" s="2" t="s">
        <v>44</v>
      </c>
      <c r="D1949" s="2" t="s">
        <v>29</v>
      </c>
      <c r="E1949" s="2" t="s">
        <v>45</v>
      </c>
      <c r="F1949" s="2" t="s">
        <v>46</v>
      </c>
      <c r="G1949" s="2" t="s">
        <v>28</v>
      </c>
      <c r="H1949" s="2" t="s">
        <v>47</v>
      </c>
      <c r="I1949" s="2" t="s">
        <v>8</v>
      </c>
      <c r="J1949" s="2" t="s">
        <v>9</v>
      </c>
      <c r="K1949" s="2" t="s">
        <v>48</v>
      </c>
      <c r="L1949" s="2" t="s">
        <v>49</v>
      </c>
      <c r="M1949" s="2" t="s">
        <v>50</v>
      </c>
      <c r="N1949" s="2" t="s">
        <v>51</v>
      </c>
      <c r="O1949" s="2" t="s">
        <v>52</v>
      </c>
      <c r="P1949" s="2" t="s">
        <v>27</v>
      </c>
      <c r="Q1949" s="2" t="s">
        <v>53</v>
      </c>
      <c r="R1949" s="2" t="s">
        <v>54</v>
      </c>
      <c r="S1949" s="2" t="s">
        <v>55</v>
      </c>
      <c r="T1949" s="2" t="s">
        <v>56</v>
      </c>
    </row>
    <row r="1950" spans="1:30" hidden="1" outlineLevel="1" collapsed="1" x14ac:dyDescent="0.2">
      <c r="A1950" t="s">
        <v>41</v>
      </c>
      <c r="B1950" s="4" t="s">
        <v>30</v>
      </c>
      <c r="C1950" s="4" t="s">
        <v>4508</v>
      </c>
      <c r="D1950" s="4" t="s">
        <v>41</v>
      </c>
      <c r="E1950" s="4">
        <v>2.6427200000000002E-4</v>
      </c>
      <c r="F1950" s="4">
        <v>9.4156000000000003E-4</v>
      </c>
      <c r="G1950" s="4">
        <v>1</v>
      </c>
      <c r="H1950" s="4">
        <v>1</v>
      </c>
      <c r="I1950" s="4">
        <v>1</v>
      </c>
      <c r="J1950" s="4">
        <v>1</v>
      </c>
      <c r="K1950" s="4" t="s">
        <v>4500</v>
      </c>
      <c r="L1950" s="4" t="s">
        <v>4509</v>
      </c>
      <c r="M1950" s="4" t="s">
        <v>41</v>
      </c>
      <c r="N1950" s="4">
        <v>1</v>
      </c>
      <c r="O1950" s="4">
        <v>1376.7783899999999</v>
      </c>
      <c r="P1950" s="4" t="s">
        <v>30</v>
      </c>
      <c r="Q1950" s="4" t="s">
        <v>30</v>
      </c>
      <c r="R1950" s="4">
        <v>7.6860000000000003E-4</v>
      </c>
      <c r="S1950" s="4">
        <v>1.136E-4</v>
      </c>
      <c r="T1950" s="4">
        <v>2.63</v>
      </c>
    </row>
    <row r="1951" spans="1:30" x14ac:dyDescent="0.2">
      <c r="A1951" s="3" t="s">
        <v>30</v>
      </c>
      <c r="B1951" s="3" t="s">
        <v>31</v>
      </c>
      <c r="C1951" s="3" t="s">
        <v>4510</v>
      </c>
      <c r="D1951" s="3" t="s">
        <v>4511</v>
      </c>
      <c r="E1951" s="3">
        <v>0</v>
      </c>
      <c r="F1951" s="3">
        <v>3.8929999999999998</v>
      </c>
      <c r="G1951" s="3">
        <v>8</v>
      </c>
      <c r="H1951" s="3">
        <v>2</v>
      </c>
      <c r="I1951" s="3">
        <v>2</v>
      </c>
      <c r="J1951" s="3">
        <v>2</v>
      </c>
      <c r="K1951" s="3">
        <v>2</v>
      </c>
      <c r="L1951" s="3">
        <v>411</v>
      </c>
      <c r="M1951" s="3">
        <v>46.5</v>
      </c>
      <c r="N1951" s="3">
        <v>4.46</v>
      </c>
      <c r="O1951" s="3">
        <v>2.4900000000000002</v>
      </c>
      <c r="P1951" s="3">
        <v>2</v>
      </c>
      <c r="Q1951" s="3" t="s">
        <v>4512</v>
      </c>
      <c r="R1951" s="3" t="s">
        <v>35</v>
      </c>
      <c r="S1951" s="3" t="s">
        <v>36</v>
      </c>
      <c r="T1951" s="3" t="s">
        <v>4212</v>
      </c>
      <c r="U1951" s="3" t="s">
        <v>4513</v>
      </c>
      <c r="V1951" s="3" t="s">
        <v>4510</v>
      </c>
      <c r="W1951" s="3" t="s">
        <v>4514</v>
      </c>
      <c r="X1951" s="3" t="s">
        <v>4515</v>
      </c>
      <c r="Y1951" s="3" t="s">
        <v>41</v>
      </c>
      <c r="Z1951" s="3" t="s">
        <v>41</v>
      </c>
      <c r="AA1951" s="3">
        <v>0</v>
      </c>
      <c r="AB1951" s="3" t="s">
        <v>30</v>
      </c>
      <c r="AC1951" s="3">
        <v>1</v>
      </c>
      <c r="AD1951" s="3" t="s">
        <v>41</v>
      </c>
    </row>
    <row r="1952" spans="1:30" hidden="1" outlineLevel="1" collapsed="1" x14ac:dyDescent="0.2">
      <c r="A1952" t="s">
        <v>41</v>
      </c>
      <c r="B1952" s="2" t="s">
        <v>43</v>
      </c>
      <c r="C1952" s="2" t="s">
        <v>44</v>
      </c>
      <c r="D1952" s="2" t="s">
        <v>29</v>
      </c>
      <c r="E1952" s="2" t="s">
        <v>45</v>
      </c>
      <c r="F1952" s="2" t="s">
        <v>46</v>
      </c>
      <c r="G1952" s="2" t="s">
        <v>28</v>
      </c>
      <c r="H1952" s="2" t="s">
        <v>47</v>
      </c>
      <c r="I1952" s="2" t="s">
        <v>8</v>
      </c>
      <c r="J1952" s="2" t="s">
        <v>9</v>
      </c>
      <c r="K1952" s="2" t="s">
        <v>48</v>
      </c>
      <c r="L1952" s="2" t="s">
        <v>49</v>
      </c>
      <c r="M1952" s="2" t="s">
        <v>50</v>
      </c>
      <c r="N1952" s="2" t="s">
        <v>51</v>
      </c>
      <c r="O1952" s="2" t="s">
        <v>52</v>
      </c>
      <c r="P1952" s="2" t="s">
        <v>27</v>
      </c>
      <c r="Q1952" s="2" t="s">
        <v>53</v>
      </c>
      <c r="R1952" s="2" t="s">
        <v>54</v>
      </c>
      <c r="S1952" s="2" t="s">
        <v>55</v>
      </c>
      <c r="T1952" s="2" t="s">
        <v>56</v>
      </c>
    </row>
    <row r="1953" spans="1:30" hidden="1" outlineLevel="1" collapsed="1" x14ac:dyDescent="0.2">
      <c r="A1953" t="s">
        <v>41</v>
      </c>
      <c r="B1953" s="4" t="s">
        <v>30</v>
      </c>
      <c r="C1953" s="4" t="s">
        <v>4516</v>
      </c>
      <c r="D1953" s="4" t="s">
        <v>41</v>
      </c>
      <c r="E1953" s="4">
        <v>1.6793300000000001E-2</v>
      </c>
      <c r="F1953" s="4">
        <v>9.4156000000000003E-4</v>
      </c>
      <c r="G1953" s="4">
        <v>1</v>
      </c>
      <c r="H1953" s="4">
        <v>1</v>
      </c>
      <c r="I1953" s="4">
        <v>1</v>
      </c>
      <c r="J1953" s="4">
        <v>1</v>
      </c>
      <c r="K1953" s="4" t="s">
        <v>4510</v>
      </c>
      <c r="L1953" s="4" t="s">
        <v>4517</v>
      </c>
      <c r="M1953" s="4" t="s">
        <v>41</v>
      </c>
      <c r="N1953" s="4">
        <v>0</v>
      </c>
      <c r="O1953" s="4">
        <v>1113.57863</v>
      </c>
      <c r="P1953" s="4" t="s">
        <v>30</v>
      </c>
      <c r="Q1953" s="4" t="s">
        <v>30</v>
      </c>
      <c r="R1953" s="4">
        <v>7.6860000000000003E-4</v>
      </c>
      <c r="S1953" s="4">
        <v>1.03E-2</v>
      </c>
      <c r="T1953" s="4">
        <v>1.6</v>
      </c>
    </row>
    <row r="1954" spans="1:30" hidden="1" outlineLevel="1" collapsed="1" x14ac:dyDescent="0.2">
      <c r="A1954" t="s">
        <v>41</v>
      </c>
      <c r="B1954" s="4" t="s">
        <v>30</v>
      </c>
      <c r="C1954" s="4" t="s">
        <v>4518</v>
      </c>
      <c r="D1954" s="4" t="s">
        <v>41</v>
      </c>
      <c r="E1954" s="4">
        <v>2.0058200000000002E-2</v>
      </c>
      <c r="F1954" s="4">
        <v>9.4156000000000003E-4</v>
      </c>
      <c r="G1954" s="4">
        <v>1</v>
      </c>
      <c r="H1954" s="4">
        <v>1</v>
      </c>
      <c r="I1954" s="4">
        <v>1</v>
      </c>
      <c r="J1954" s="4">
        <v>1</v>
      </c>
      <c r="K1954" s="4" t="s">
        <v>4510</v>
      </c>
      <c r="L1954" s="4" t="s">
        <v>4519</v>
      </c>
      <c r="M1954" s="4" t="s">
        <v>41</v>
      </c>
      <c r="N1954" s="4">
        <v>0</v>
      </c>
      <c r="O1954" s="4">
        <v>2313.1754900000001</v>
      </c>
      <c r="P1954" s="4" t="s">
        <v>30</v>
      </c>
      <c r="Q1954" s="4" t="s">
        <v>30</v>
      </c>
      <c r="R1954" s="4">
        <v>7.6860000000000003E-4</v>
      </c>
      <c r="S1954" s="4">
        <v>1.242E-2</v>
      </c>
      <c r="T1954" s="4">
        <v>2.4900000000000002</v>
      </c>
    </row>
    <row r="1955" spans="1:30" x14ac:dyDescent="0.2">
      <c r="A1955" s="3" t="s">
        <v>30</v>
      </c>
      <c r="B1955" s="3" t="s">
        <v>31</v>
      </c>
      <c r="C1955" s="3" t="s">
        <v>4520</v>
      </c>
      <c r="D1955" s="3" t="s">
        <v>4521</v>
      </c>
      <c r="E1955" s="3">
        <v>0</v>
      </c>
      <c r="F1955" s="3">
        <v>3.8849999999999998</v>
      </c>
      <c r="G1955" s="3">
        <v>5</v>
      </c>
      <c r="H1955" s="3">
        <v>2</v>
      </c>
      <c r="I1955" s="3">
        <v>2</v>
      </c>
      <c r="J1955" s="3">
        <v>2</v>
      </c>
      <c r="K1955" s="3">
        <v>2</v>
      </c>
      <c r="L1955" s="3">
        <v>568</v>
      </c>
      <c r="M1955" s="3">
        <v>61.6</v>
      </c>
      <c r="N1955" s="3">
        <v>5.72</v>
      </c>
      <c r="O1955" s="3">
        <v>2.79</v>
      </c>
      <c r="P1955" s="3">
        <v>2</v>
      </c>
      <c r="Q1955" s="3" t="s">
        <v>1592</v>
      </c>
      <c r="R1955" s="3" t="s">
        <v>4065</v>
      </c>
      <c r="S1955" s="3" t="s">
        <v>36</v>
      </c>
      <c r="T1955" s="3" t="s">
        <v>4066</v>
      </c>
      <c r="U1955" s="3" t="s">
        <v>4522</v>
      </c>
      <c r="V1955" s="3" t="s">
        <v>4520</v>
      </c>
      <c r="W1955" s="3" t="s">
        <v>4523</v>
      </c>
      <c r="X1955" s="3" t="s">
        <v>4524</v>
      </c>
      <c r="Y1955" s="3" t="s">
        <v>4525</v>
      </c>
      <c r="Z1955" s="3" t="s">
        <v>41</v>
      </c>
      <c r="AA1955" s="3">
        <v>3</v>
      </c>
      <c r="AB1955" s="3" t="s">
        <v>30</v>
      </c>
      <c r="AC1955" s="3">
        <v>1</v>
      </c>
      <c r="AD1955" s="3" t="s">
        <v>41</v>
      </c>
    </row>
    <row r="1956" spans="1:30" hidden="1" outlineLevel="1" collapsed="1" x14ac:dyDescent="0.2">
      <c r="A1956" t="s">
        <v>41</v>
      </c>
      <c r="B1956" s="2" t="s">
        <v>43</v>
      </c>
      <c r="C1956" s="2" t="s">
        <v>44</v>
      </c>
      <c r="D1956" s="2" t="s">
        <v>29</v>
      </c>
      <c r="E1956" s="2" t="s">
        <v>45</v>
      </c>
      <c r="F1956" s="2" t="s">
        <v>46</v>
      </c>
      <c r="G1956" s="2" t="s">
        <v>28</v>
      </c>
      <c r="H1956" s="2" t="s">
        <v>47</v>
      </c>
      <c r="I1956" s="2" t="s">
        <v>8</v>
      </c>
      <c r="J1956" s="2" t="s">
        <v>9</v>
      </c>
      <c r="K1956" s="2" t="s">
        <v>48</v>
      </c>
      <c r="L1956" s="2" t="s">
        <v>49</v>
      </c>
      <c r="M1956" s="2" t="s">
        <v>50</v>
      </c>
      <c r="N1956" s="2" t="s">
        <v>51</v>
      </c>
      <c r="O1956" s="2" t="s">
        <v>52</v>
      </c>
      <c r="P1956" s="2" t="s">
        <v>27</v>
      </c>
      <c r="Q1956" s="2" t="s">
        <v>53</v>
      </c>
      <c r="R1956" s="2" t="s">
        <v>54</v>
      </c>
      <c r="S1956" s="2" t="s">
        <v>55</v>
      </c>
      <c r="T1956" s="2" t="s">
        <v>56</v>
      </c>
    </row>
    <row r="1957" spans="1:30" hidden="1" outlineLevel="1" collapsed="1" x14ac:dyDescent="0.2">
      <c r="A1957" t="s">
        <v>41</v>
      </c>
      <c r="B1957" s="4" t="s">
        <v>30</v>
      </c>
      <c r="C1957" s="4" t="s">
        <v>4526</v>
      </c>
      <c r="D1957" s="4" t="s">
        <v>41</v>
      </c>
      <c r="E1957" s="4">
        <v>3.3995800000000001E-3</v>
      </c>
      <c r="F1957" s="4">
        <v>9.4156000000000003E-4</v>
      </c>
      <c r="G1957" s="4">
        <v>1</v>
      </c>
      <c r="H1957" s="4">
        <v>1</v>
      </c>
      <c r="I1957" s="4">
        <v>1</v>
      </c>
      <c r="J1957" s="4">
        <v>1</v>
      </c>
      <c r="K1957" s="4" t="s">
        <v>4520</v>
      </c>
      <c r="L1957" s="4" t="s">
        <v>4527</v>
      </c>
      <c r="M1957" s="4" t="s">
        <v>41</v>
      </c>
      <c r="N1957" s="4">
        <v>2</v>
      </c>
      <c r="O1957" s="4">
        <v>2380.1925299999998</v>
      </c>
      <c r="P1957" s="4" t="s">
        <v>30</v>
      </c>
      <c r="Q1957" s="4" t="s">
        <v>30</v>
      </c>
      <c r="R1957" s="4">
        <v>7.6860000000000003E-4</v>
      </c>
      <c r="S1957" s="4">
        <v>1.8129999999999999E-3</v>
      </c>
      <c r="T1957" s="4">
        <v>2.79</v>
      </c>
    </row>
    <row r="1958" spans="1:30" hidden="1" outlineLevel="1" collapsed="1" x14ac:dyDescent="0.2">
      <c r="A1958" t="s">
        <v>41</v>
      </c>
      <c r="B1958" s="4" t="s">
        <v>30</v>
      </c>
      <c r="C1958" s="4" t="s">
        <v>4528</v>
      </c>
      <c r="D1958" s="4" t="s">
        <v>41</v>
      </c>
      <c r="E1958" s="4">
        <v>0.100187</v>
      </c>
      <c r="F1958" s="4">
        <v>8.4442000000000007E-3</v>
      </c>
      <c r="G1958" s="4">
        <v>1</v>
      </c>
      <c r="H1958" s="4">
        <v>1</v>
      </c>
      <c r="I1958" s="4">
        <v>1</v>
      </c>
      <c r="J1958" s="4">
        <v>1</v>
      </c>
      <c r="K1958" s="4" t="s">
        <v>4520</v>
      </c>
      <c r="L1958" s="4" t="s">
        <v>4529</v>
      </c>
      <c r="M1958" s="4" t="s">
        <v>41</v>
      </c>
      <c r="N1958" s="4">
        <v>0</v>
      </c>
      <c r="O1958" s="4">
        <v>803.49852999999996</v>
      </c>
      <c r="P1958" s="4" t="s">
        <v>30</v>
      </c>
      <c r="Q1958" s="4" t="s">
        <v>30</v>
      </c>
      <c r="R1958" s="4">
        <v>6.3559999999999997E-3</v>
      </c>
      <c r="S1958" s="4">
        <v>7.1879999999999999E-2</v>
      </c>
      <c r="T1958" s="4">
        <v>1.1599999999999999</v>
      </c>
    </row>
    <row r="1959" spans="1:30" x14ac:dyDescent="0.2">
      <c r="A1959" s="3" t="s">
        <v>30</v>
      </c>
      <c r="B1959" s="3" t="s">
        <v>31</v>
      </c>
      <c r="C1959" s="3" t="s">
        <v>4530</v>
      </c>
      <c r="D1959" s="3" t="s">
        <v>4531</v>
      </c>
      <c r="E1959" s="3">
        <v>0</v>
      </c>
      <c r="F1959" s="3">
        <v>3.8610000000000002</v>
      </c>
      <c r="G1959" s="3">
        <v>3</v>
      </c>
      <c r="H1959" s="3">
        <v>2</v>
      </c>
      <c r="I1959" s="3">
        <v>2</v>
      </c>
      <c r="J1959" s="3">
        <v>2</v>
      </c>
      <c r="K1959" s="3">
        <v>2</v>
      </c>
      <c r="L1959" s="3">
        <v>995</v>
      </c>
      <c r="M1959" s="3">
        <v>113.1</v>
      </c>
      <c r="N1959" s="3">
        <v>9.2899999999999991</v>
      </c>
      <c r="O1959" s="3">
        <v>0</v>
      </c>
      <c r="P1959" s="3">
        <v>2</v>
      </c>
      <c r="Q1959" s="3" t="s">
        <v>41</v>
      </c>
      <c r="R1959" s="3" t="s">
        <v>41</v>
      </c>
      <c r="S1959" s="3" t="s">
        <v>41</v>
      </c>
      <c r="T1959" s="3" t="s">
        <v>41</v>
      </c>
      <c r="U1959" s="3" t="s">
        <v>41</v>
      </c>
      <c r="V1959" s="3" t="s">
        <v>4530</v>
      </c>
      <c r="W1959" s="3" t="s">
        <v>41</v>
      </c>
      <c r="X1959" s="3" t="s">
        <v>41</v>
      </c>
      <c r="Y1959" s="3" t="s">
        <v>41</v>
      </c>
      <c r="Z1959" s="3" t="s">
        <v>41</v>
      </c>
      <c r="AA1959" s="3">
        <v>0</v>
      </c>
      <c r="AB1959" s="3" t="s">
        <v>30</v>
      </c>
      <c r="AC1959" s="3">
        <v>1</v>
      </c>
      <c r="AD1959" s="3" t="s">
        <v>41</v>
      </c>
    </row>
    <row r="1960" spans="1:30" hidden="1" outlineLevel="1" collapsed="1" x14ac:dyDescent="0.2">
      <c r="A1960" t="s">
        <v>41</v>
      </c>
      <c r="B1960" s="2" t="s">
        <v>43</v>
      </c>
      <c r="C1960" s="2" t="s">
        <v>44</v>
      </c>
      <c r="D1960" s="2" t="s">
        <v>29</v>
      </c>
      <c r="E1960" s="2" t="s">
        <v>45</v>
      </c>
      <c r="F1960" s="2" t="s">
        <v>46</v>
      </c>
      <c r="G1960" s="2" t="s">
        <v>28</v>
      </c>
      <c r="H1960" s="2" t="s">
        <v>47</v>
      </c>
      <c r="I1960" s="2" t="s">
        <v>8</v>
      </c>
      <c r="J1960" s="2" t="s">
        <v>9</v>
      </c>
      <c r="K1960" s="2" t="s">
        <v>48</v>
      </c>
      <c r="L1960" s="2" t="s">
        <v>49</v>
      </c>
      <c r="M1960" s="2" t="s">
        <v>50</v>
      </c>
      <c r="N1960" s="2" t="s">
        <v>51</v>
      </c>
      <c r="O1960" s="2" t="s">
        <v>52</v>
      </c>
      <c r="P1960" s="2" t="s">
        <v>27</v>
      </c>
      <c r="Q1960" s="2" t="s">
        <v>53</v>
      </c>
      <c r="R1960" s="2" t="s">
        <v>54</v>
      </c>
      <c r="S1960" s="2" t="s">
        <v>55</v>
      </c>
      <c r="T1960" s="2" t="s">
        <v>56</v>
      </c>
    </row>
    <row r="1961" spans="1:30" hidden="1" outlineLevel="1" collapsed="1" x14ac:dyDescent="0.2">
      <c r="A1961" t="s">
        <v>41</v>
      </c>
      <c r="B1961" s="4" t="s">
        <v>30</v>
      </c>
      <c r="C1961" s="4" t="s">
        <v>4532</v>
      </c>
      <c r="D1961" s="4" t="s">
        <v>41</v>
      </c>
      <c r="E1961" s="4">
        <v>6.7986799999999997E-3</v>
      </c>
      <c r="F1961" s="4">
        <v>9.4156000000000003E-4</v>
      </c>
      <c r="G1961" s="4">
        <v>1</v>
      </c>
      <c r="H1961" s="4">
        <v>1</v>
      </c>
      <c r="I1961" s="4">
        <v>1</v>
      </c>
      <c r="J1961" s="4">
        <v>1</v>
      </c>
      <c r="K1961" s="4" t="s">
        <v>4530</v>
      </c>
      <c r="L1961" s="4" t="s">
        <v>4533</v>
      </c>
      <c r="M1961" s="4" t="s">
        <v>41</v>
      </c>
      <c r="N1961" s="4">
        <v>0</v>
      </c>
      <c r="O1961" s="4">
        <v>2153.04691</v>
      </c>
      <c r="P1961" s="4" t="s">
        <v>30</v>
      </c>
      <c r="Q1961" s="4" t="s">
        <v>30</v>
      </c>
      <c r="R1961" s="4">
        <v>7.6860000000000003E-4</v>
      </c>
      <c r="S1961" s="4">
        <v>3.8560000000000001E-3</v>
      </c>
      <c r="T1961" s="4">
        <v>1.67</v>
      </c>
    </row>
    <row r="1962" spans="1:30" hidden="1" outlineLevel="1" collapsed="1" x14ac:dyDescent="0.2">
      <c r="A1962" t="s">
        <v>41</v>
      </c>
      <c r="B1962" s="4" t="s">
        <v>30</v>
      </c>
      <c r="C1962" s="4" t="s">
        <v>4534</v>
      </c>
      <c r="D1962" s="4" t="s">
        <v>41</v>
      </c>
      <c r="E1962" s="4">
        <v>5.2940000000000001E-2</v>
      </c>
      <c r="F1962" s="4">
        <v>3.61743E-3</v>
      </c>
      <c r="G1962" s="4">
        <v>1</v>
      </c>
      <c r="H1962" s="4">
        <v>1</v>
      </c>
      <c r="I1962" s="4">
        <v>1</v>
      </c>
      <c r="J1962" s="4">
        <v>1</v>
      </c>
      <c r="K1962" s="4" t="s">
        <v>4530</v>
      </c>
      <c r="L1962" s="4" t="s">
        <v>4535</v>
      </c>
      <c r="M1962" s="4" t="s">
        <v>41</v>
      </c>
      <c r="N1962" s="4">
        <v>1</v>
      </c>
      <c r="O1962" s="4">
        <v>1168.7412200000001</v>
      </c>
      <c r="P1962" s="4" t="s">
        <v>30</v>
      </c>
      <c r="Q1962" s="4" t="s">
        <v>30</v>
      </c>
      <c r="R1962" s="4">
        <v>2.7789999999999998E-3</v>
      </c>
      <c r="S1962" s="4">
        <v>3.5740000000000001E-2</v>
      </c>
      <c r="T1962" s="4">
        <v>1.55</v>
      </c>
    </row>
    <row r="1963" spans="1:30" x14ac:dyDescent="0.2">
      <c r="A1963" s="3" t="s">
        <v>30</v>
      </c>
      <c r="B1963" s="3" t="s">
        <v>31</v>
      </c>
      <c r="C1963" s="3" t="s">
        <v>4536</v>
      </c>
      <c r="D1963" s="3" t="s">
        <v>4537</v>
      </c>
      <c r="E1963" s="3">
        <v>0</v>
      </c>
      <c r="F1963" s="3">
        <v>3.8410000000000002</v>
      </c>
      <c r="G1963" s="3">
        <v>3</v>
      </c>
      <c r="H1963" s="3">
        <v>1</v>
      </c>
      <c r="I1963" s="3">
        <v>1</v>
      </c>
      <c r="J1963" s="3">
        <v>1</v>
      </c>
      <c r="K1963" s="3">
        <v>1</v>
      </c>
      <c r="L1963" s="3">
        <v>583</v>
      </c>
      <c r="M1963" s="3">
        <v>67.3</v>
      </c>
      <c r="N1963" s="3">
        <v>7.97</v>
      </c>
      <c r="O1963" s="3">
        <v>2.2000000000000002</v>
      </c>
      <c r="P1963" s="3">
        <v>1</v>
      </c>
      <c r="Q1963" s="3" t="s">
        <v>1592</v>
      </c>
      <c r="R1963" s="3" t="s">
        <v>41</v>
      </c>
      <c r="S1963" s="3" t="s">
        <v>36</v>
      </c>
      <c r="T1963" s="3" t="s">
        <v>4538</v>
      </c>
      <c r="U1963" s="3" t="s">
        <v>4539</v>
      </c>
      <c r="V1963" s="3" t="s">
        <v>4536</v>
      </c>
      <c r="W1963" s="3" t="s">
        <v>4540</v>
      </c>
      <c r="X1963" s="3" t="s">
        <v>4541</v>
      </c>
      <c r="Y1963" s="3" t="s">
        <v>41</v>
      </c>
      <c r="Z1963" s="3" t="s">
        <v>41</v>
      </c>
      <c r="AA1963" s="3">
        <v>0</v>
      </c>
      <c r="AB1963" s="3" t="s">
        <v>30</v>
      </c>
      <c r="AC1963" s="3">
        <v>1</v>
      </c>
      <c r="AD1963" s="3" t="s">
        <v>41</v>
      </c>
    </row>
    <row r="1964" spans="1:30" hidden="1" outlineLevel="1" collapsed="1" x14ac:dyDescent="0.2">
      <c r="A1964" t="s">
        <v>41</v>
      </c>
      <c r="B1964" s="2" t="s">
        <v>43</v>
      </c>
      <c r="C1964" s="2" t="s">
        <v>44</v>
      </c>
      <c r="D1964" s="2" t="s">
        <v>29</v>
      </c>
      <c r="E1964" s="2" t="s">
        <v>45</v>
      </c>
      <c r="F1964" s="2" t="s">
        <v>46</v>
      </c>
      <c r="G1964" s="2" t="s">
        <v>28</v>
      </c>
      <c r="H1964" s="2" t="s">
        <v>47</v>
      </c>
      <c r="I1964" s="2" t="s">
        <v>8</v>
      </c>
      <c r="J1964" s="2" t="s">
        <v>9</v>
      </c>
      <c r="K1964" s="2" t="s">
        <v>48</v>
      </c>
      <c r="L1964" s="2" t="s">
        <v>49</v>
      </c>
      <c r="M1964" s="2" t="s">
        <v>50</v>
      </c>
      <c r="N1964" s="2" t="s">
        <v>51</v>
      </c>
      <c r="O1964" s="2" t="s">
        <v>52</v>
      </c>
      <c r="P1964" s="2" t="s">
        <v>27</v>
      </c>
      <c r="Q1964" s="2" t="s">
        <v>53</v>
      </c>
      <c r="R1964" s="2" t="s">
        <v>54</v>
      </c>
      <c r="S1964" s="2" t="s">
        <v>55</v>
      </c>
      <c r="T1964" s="2" t="s">
        <v>56</v>
      </c>
    </row>
    <row r="1965" spans="1:30" hidden="1" outlineLevel="1" collapsed="1" x14ac:dyDescent="0.2">
      <c r="A1965" t="s">
        <v>41</v>
      </c>
      <c r="B1965" s="4" t="s">
        <v>30</v>
      </c>
      <c r="C1965" s="4" t="s">
        <v>4542</v>
      </c>
      <c r="D1965" s="4" t="s">
        <v>41</v>
      </c>
      <c r="E1965" s="4">
        <v>3.3149399999999999E-4</v>
      </c>
      <c r="F1965" s="4">
        <v>9.4156000000000003E-4</v>
      </c>
      <c r="G1965" s="4">
        <v>1</v>
      </c>
      <c r="H1965" s="4">
        <v>1</v>
      </c>
      <c r="I1965" s="4">
        <v>1</v>
      </c>
      <c r="J1965" s="4">
        <v>1</v>
      </c>
      <c r="K1965" s="4" t="s">
        <v>4536</v>
      </c>
      <c r="L1965" s="4" t="s">
        <v>4543</v>
      </c>
      <c r="M1965" s="4" t="s">
        <v>41</v>
      </c>
      <c r="N1965" s="4">
        <v>0</v>
      </c>
      <c r="O1965" s="4">
        <v>1948.87437</v>
      </c>
      <c r="P1965" s="4" t="s">
        <v>30</v>
      </c>
      <c r="Q1965" s="4" t="s">
        <v>30</v>
      </c>
      <c r="R1965" s="4">
        <v>7.6860000000000003E-4</v>
      </c>
      <c r="S1965" s="4">
        <v>1.4430000000000001E-4</v>
      </c>
      <c r="T1965" s="4">
        <v>2.2000000000000002</v>
      </c>
    </row>
    <row r="1966" spans="1:30" x14ac:dyDescent="0.2">
      <c r="A1966" s="3" t="s">
        <v>30</v>
      </c>
      <c r="B1966" s="3" t="s">
        <v>31</v>
      </c>
      <c r="C1966" s="3" t="s">
        <v>4544</v>
      </c>
      <c r="D1966" s="3" t="s">
        <v>4545</v>
      </c>
      <c r="E1966" s="3">
        <v>0</v>
      </c>
      <c r="F1966" s="3">
        <v>3.778</v>
      </c>
      <c r="G1966" s="3">
        <v>12</v>
      </c>
      <c r="H1966" s="3">
        <v>2</v>
      </c>
      <c r="I1966" s="3">
        <v>2</v>
      </c>
      <c r="J1966" s="3">
        <v>2</v>
      </c>
      <c r="K1966" s="3">
        <v>2</v>
      </c>
      <c r="L1966" s="3">
        <v>218</v>
      </c>
      <c r="M1966" s="3">
        <v>25.3</v>
      </c>
      <c r="N1966" s="3">
        <v>5.77</v>
      </c>
      <c r="O1966" s="3">
        <v>0</v>
      </c>
      <c r="P1966" s="3">
        <v>2</v>
      </c>
      <c r="Q1966" s="3" t="s">
        <v>2887</v>
      </c>
      <c r="R1966" s="3" t="s">
        <v>41</v>
      </c>
      <c r="S1966" s="3" t="s">
        <v>41</v>
      </c>
      <c r="T1966" s="3" t="s">
        <v>41</v>
      </c>
      <c r="U1966" s="3" t="s">
        <v>4546</v>
      </c>
      <c r="V1966" s="3" t="s">
        <v>4544</v>
      </c>
      <c r="W1966" s="3" t="s">
        <v>4547</v>
      </c>
      <c r="X1966" s="3" t="s">
        <v>4548</v>
      </c>
      <c r="Y1966" s="3" t="s">
        <v>41</v>
      </c>
      <c r="Z1966" s="3" t="s">
        <v>41</v>
      </c>
      <c r="AA1966" s="3">
        <v>0</v>
      </c>
      <c r="AB1966" s="3" t="s">
        <v>30</v>
      </c>
      <c r="AC1966" s="3">
        <v>1</v>
      </c>
      <c r="AD1966" s="3" t="s">
        <v>41</v>
      </c>
    </row>
    <row r="1967" spans="1:30" hidden="1" outlineLevel="1" collapsed="1" x14ac:dyDescent="0.2">
      <c r="A1967" t="s">
        <v>41</v>
      </c>
      <c r="B1967" s="2" t="s">
        <v>43</v>
      </c>
      <c r="C1967" s="2" t="s">
        <v>44</v>
      </c>
      <c r="D1967" s="2" t="s">
        <v>29</v>
      </c>
      <c r="E1967" s="2" t="s">
        <v>45</v>
      </c>
      <c r="F1967" s="2" t="s">
        <v>46</v>
      </c>
      <c r="G1967" s="2" t="s">
        <v>28</v>
      </c>
      <c r="H1967" s="2" t="s">
        <v>47</v>
      </c>
      <c r="I1967" s="2" t="s">
        <v>8</v>
      </c>
      <c r="J1967" s="2" t="s">
        <v>9</v>
      </c>
      <c r="K1967" s="2" t="s">
        <v>48</v>
      </c>
      <c r="L1967" s="2" t="s">
        <v>49</v>
      </c>
      <c r="M1967" s="2" t="s">
        <v>50</v>
      </c>
      <c r="N1967" s="2" t="s">
        <v>51</v>
      </c>
      <c r="O1967" s="2" t="s">
        <v>52</v>
      </c>
      <c r="P1967" s="2" t="s">
        <v>27</v>
      </c>
      <c r="Q1967" s="2" t="s">
        <v>53</v>
      </c>
      <c r="R1967" s="2" t="s">
        <v>54</v>
      </c>
      <c r="S1967" s="2" t="s">
        <v>55</v>
      </c>
      <c r="T1967" s="2" t="s">
        <v>56</v>
      </c>
    </row>
    <row r="1968" spans="1:30" hidden="1" outlineLevel="1" collapsed="1" x14ac:dyDescent="0.2">
      <c r="A1968" t="s">
        <v>41</v>
      </c>
      <c r="B1968" s="4" t="s">
        <v>30</v>
      </c>
      <c r="C1968" s="4" t="s">
        <v>4549</v>
      </c>
      <c r="D1968" s="4" t="s">
        <v>41</v>
      </c>
      <c r="E1968" s="4">
        <v>1.1368700000000001E-2</v>
      </c>
      <c r="F1968" s="4">
        <v>9.4156000000000003E-4</v>
      </c>
      <c r="G1968" s="4">
        <v>1</v>
      </c>
      <c r="H1968" s="4">
        <v>1</v>
      </c>
      <c r="I1968" s="4">
        <v>1</v>
      </c>
      <c r="J1968" s="4">
        <v>1</v>
      </c>
      <c r="K1968" s="4" t="s">
        <v>4544</v>
      </c>
      <c r="L1968" s="4" t="s">
        <v>4550</v>
      </c>
      <c r="M1968" s="4" t="s">
        <v>41</v>
      </c>
      <c r="N1968" s="4">
        <v>2</v>
      </c>
      <c r="O1968" s="4">
        <v>1731.8620100000001</v>
      </c>
      <c r="P1968" s="4" t="s">
        <v>30</v>
      </c>
      <c r="Q1968" s="4" t="s">
        <v>30</v>
      </c>
      <c r="R1968" s="4">
        <v>7.6860000000000003E-4</v>
      </c>
      <c r="S1968" s="4">
        <v>6.7400000000000003E-3</v>
      </c>
      <c r="T1968" s="4">
        <v>2.2400000000000002</v>
      </c>
    </row>
    <row r="1969" spans="1:30" hidden="1" outlineLevel="1" collapsed="1" x14ac:dyDescent="0.2">
      <c r="A1969" t="s">
        <v>41</v>
      </c>
      <c r="B1969" s="4" t="s">
        <v>30</v>
      </c>
      <c r="C1969" s="4" t="s">
        <v>4551</v>
      </c>
      <c r="D1969" s="4" t="s">
        <v>41</v>
      </c>
      <c r="E1969" s="4">
        <v>3.7771399999999997E-2</v>
      </c>
      <c r="F1969" s="4">
        <v>1.57544E-3</v>
      </c>
      <c r="G1969" s="4">
        <v>1</v>
      </c>
      <c r="H1969" s="4">
        <v>1</v>
      </c>
      <c r="I1969" s="4">
        <v>1</v>
      </c>
      <c r="J1969" s="4">
        <v>1</v>
      </c>
      <c r="K1969" s="4" t="s">
        <v>4544</v>
      </c>
      <c r="L1969" s="4" t="s">
        <v>4552</v>
      </c>
      <c r="M1969" s="4" t="s">
        <v>41</v>
      </c>
      <c r="N1969" s="4">
        <v>1</v>
      </c>
      <c r="O1969" s="4">
        <v>1300.66443</v>
      </c>
      <c r="P1969" s="4" t="s">
        <v>30</v>
      </c>
      <c r="Q1969" s="4" t="s">
        <v>30</v>
      </c>
      <c r="R1969" s="4">
        <v>1.245E-3</v>
      </c>
      <c r="S1969" s="4">
        <v>2.4750000000000001E-2</v>
      </c>
      <c r="T1969" s="4">
        <v>1.1599999999999999</v>
      </c>
    </row>
    <row r="1970" spans="1:30" x14ac:dyDescent="0.2">
      <c r="A1970" s="3" t="s">
        <v>30</v>
      </c>
      <c r="B1970" s="3" t="s">
        <v>31</v>
      </c>
      <c r="C1970" s="3" t="s">
        <v>4553</v>
      </c>
      <c r="D1970" s="3" t="s">
        <v>4554</v>
      </c>
      <c r="E1970" s="3">
        <v>0</v>
      </c>
      <c r="F1970" s="3">
        <v>3.625</v>
      </c>
      <c r="G1970" s="3">
        <v>2</v>
      </c>
      <c r="H1970" s="3">
        <v>1</v>
      </c>
      <c r="I1970" s="3">
        <v>1</v>
      </c>
      <c r="J1970" s="3">
        <v>1</v>
      </c>
      <c r="K1970" s="3">
        <v>1</v>
      </c>
      <c r="L1970" s="3">
        <v>519</v>
      </c>
      <c r="M1970" s="3">
        <v>56.7</v>
      </c>
      <c r="N1970" s="3">
        <v>6.74</v>
      </c>
      <c r="O1970" s="3">
        <v>2.2599999999999998</v>
      </c>
      <c r="P1970" s="3">
        <v>1</v>
      </c>
      <c r="Q1970" s="3" t="s">
        <v>1377</v>
      </c>
      <c r="R1970" s="3" t="s">
        <v>1423</v>
      </c>
      <c r="S1970" s="3" t="s">
        <v>36</v>
      </c>
      <c r="T1970" s="3" t="s">
        <v>4099</v>
      </c>
      <c r="U1970" s="3" t="s">
        <v>4555</v>
      </c>
      <c r="V1970" s="3" t="s">
        <v>4553</v>
      </c>
      <c r="W1970" s="3" t="s">
        <v>4556</v>
      </c>
      <c r="X1970" s="3" t="s">
        <v>4557</v>
      </c>
      <c r="Y1970" s="3" t="s">
        <v>4103</v>
      </c>
      <c r="Z1970" s="3" t="s">
        <v>4104</v>
      </c>
      <c r="AA1970" s="3">
        <v>8</v>
      </c>
      <c r="AB1970" s="3" t="s">
        <v>30</v>
      </c>
      <c r="AC1970" s="3">
        <v>1</v>
      </c>
      <c r="AD1970" s="3" t="s">
        <v>41</v>
      </c>
    </row>
    <row r="1971" spans="1:30" hidden="1" outlineLevel="1" collapsed="1" x14ac:dyDescent="0.2">
      <c r="A1971" t="s">
        <v>41</v>
      </c>
      <c r="B1971" s="2" t="s">
        <v>43</v>
      </c>
      <c r="C1971" s="2" t="s">
        <v>44</v>
      </c>
      <c r="D1971" s="2" t="s">
        <v>29</v>
      </c>
      <c r="E1971" s="2" t="s">
        <v>45</v>
      </c>
      <c r="F1971" s="2" t="s">
        <v>46</v>
      </c>
      <c r="G1971" s="2" t="s">
        <v>28</v>
      </c>
      <c r="H1971" s="2" t="s">
        <v>47</v>
      </c>
      <c r="I1971" s="2" t="s">
        <v>8</v>
      </c>
      <c r="J1971" s="2" t="s">
        <v>9</v>
      </c>
      <c r="K1971" s="2" t="s">
        <v>48</v>
      </c>
      <c r="L1971" s="2" t="s">
        <v>49</v>
      </c>
      <c r="M1971" s="2" t="s">
        <v>50</v>
      </c>
      <c r="N1971" s="2" t="s">
        <v>51</v>
      </c>
      <c r="O1971" s="2" t="s">
        <v>52</v>
      </c>
      <c r="P1971" s="2" t="s">
        <v>27</v>
      </c>
      <c r="Q1971" s="2" t="s">
        <v>53</v>
      </c>
      <c r="R1971" s="2" t="s">
        <v>54</v>
      </c>
      <c r="S1971" s="2" t="s">
        <v>55</v>
      </c>
      <c r="T1971" s="2" t="s">
        <v>56</v>
      </c>
    </row>
    <row r="1972" spans="1:30" hidden="1" outlineLevel="1" collapsed="1" x14ac:dyDescent="0.2">
      <c r="A1972" t="s">
        <v>41</v>
      </c>
      <c r="B1972" s="4" t="s">
        <v>30</v>
      </c>
      <c r="C1972" s="4" t="s">
        <v>4558</v>
      </c>
      <c r="D1972" s="4" t="s">
        <v>41</v>
      </c>
      <c r="E1972" s="4">
        <v>5.2158200000000004E-4</v>
      </c>
      <c r="F1972" s="4">
        <v>9.4156000000000003E-4</v>
      </c>
      <c r="G1972" s="4">
        <v>1</v>
      </c>
      <c r="H1972" s="4">
        <v>1</v>
      </c>
      <c r="I1972" s="4">
        <v>1</v>
      </c>
      <c r="J1972" s="4">
        <v>1</v>
      </c>
      <c r="K1972" s="4" t="s">
        <v>4553</v>
      </c>
      <c r="L1972" s="4" t="s">
        <v>4559</v>
      </c>
      <c r="M1972" s="4" t="s">
        <v>41</v>
      </c>
      <c r="N1972" s="4">
        <v>1</v>
      </c>
      <c r="O1972" s="4">
        <v>1223.60149</v>
      </c>
      <c r="P1972" s="4" t="s">
        <v>30</v>
      </c>
      <c r="Q1972" s="4" t="s">
        <v>30</v>
      </c>
      <c r="R1972" s="4">
        <v>7.6860000000000003E-4</v>
      </c>
      <c r="S1972" s="4">
        <v>2.3709999999999999E-4</v>
      </c>
      <c r="T1972" s="4">
        <v>2.2599999999999998</v>
      </c>
    </row>
    <row r="1973" spans="1:30" x14ac:dyDescent="0.2">
      <c r="A1973" s="3" t="s">
        <v>30</v>
      </c>
      <c r="B1973" s="3" t="s">
        <v>31</v>
      </c>
      <c r="C1973" s="3" t="s">
        <v>4560</v>
      </c>
      <c r="D1973" s="3" t="s">
        <v>4561</v>
      </c>
      <c r="E1973" s="3">
        <v>0</v>
      </c>
      <c r="F1973" s="3">
        <v>3.6179999999999999</v>
      </c>
      <c r="G1973" s="3">
        <v>4</v>
      </c>
      <c r="H1973" s="3">
        <v>2</v>
      </c>
      <c r="I1973" s="3">
        <v>2</v>
      </c>
      <c r="J1973" s="3">
        <v>2</v>
      </c>
      <c r="K1973" s="3">
        <v>2</v>
      </c>
      <c r="L1973" s="3">
        <v>767</v>
      </c>
      <c r="M1973" s="3">
        <v>85.8</v>
      </c>
      <c r="N1973" s="3">
        <v>6.47</v>
      </c>
      <c r="O1973" s="3">
        <v>0</v>
      </c>
      <c r="P1973" s="3">
        <v>2</v>
      </c>
      <c r="Q1973" s="3" t="s">
        <v>1377</v>
      </c>
      <c r="R1973" s="3" t="s">
        <v>41</v>
      </c>
      <c r="S1973" s="3" t="s">
        <v>36</v>
      </c>
      <c r="T1973" s="3" t="s">
        <v>4562</v>
      </c>
      <c r="U1973" s="3" t="s">
        <v>4563</v>
      </c>
      <c r="V1973" s="3" t="s">
        <v>4560</v>
      </c>
      <c r="W1973" s="3" t="s">
        <v>4564</v>
      </c>
      <c r="X1973" s="3" t="s">
        <v>4565</v>
      </c>
      <c r="Y1973" s="3" t="s">
        <v>41</v>
      </c>
      <c r="Z1973" s="3" t="s">
        <v>41</v>
      </c>
      <c r="AA1973" s="3">
        <v>0</v>
      </c>
      <c r="AB1973" s="3" t="s">
        <v>30</v>
      </c>
      <c r="AC1973" s="3">
        <v>1</v>
      </c>
      <c r="AD1973" s="3" t="s">
        <v>41</v>
      </c>
    </row>
    <row r="1974" spans="1:30" hidden="1" outlineLevel="1" collapsed="1" x14ac:dyDescent="0.2">
      <c r="A1974" t="s">
        <v>41</v>
      </c>
      <c r="B1974" s="2" t="s">
        <v>43</v>
      </c>
      <c r="C1974" s="2" t="s">
        <v>44</v>
      </c>
      <c r="D1974" s="2" t="s">
        <v>29</v>
      </c>
      <c r="E1974" s="2" t="s">
        <v>45</v>
      </c>
      <c r="F1974" s="2" t="s">
        <v>46</v>
      </c>
      <c r="G1974" s="2" t="s">
        <v>28</v>
      </c>
      <c r="H1974" s="2" t="s">
        <v>47</v>
      </c>
      <c r="I1974" s="2" t="s">
        <v>8</v>
      </c>
      <c r="J1974" s="2" t="s">
        <v>9</v>
      </c>
      <c r="K1974" s="2" t="s">
        <v>48</v>
      </c>
      <c r="L1974" s="2" t="s">
        <v>49</v>
      </c>
      <c r="M1974" s="2" t="s">
        <v>50</v>
      </c>
      <c r="N1974" s="2" t="s">
        <v>51</v>
      </c>
      <c r="O1974" s="2" t="s">
        <v>52</v>
      </c>
      <c r="P1974" s="2" t="s">
        <v>27</v>
      </c>
      <c r="Q1974" s="2" t="s">
        <v>53</v>
      </c>
      <c r="R1974" s="2" t="s">
        <v>54</v>
      </c>
      <c r="S1974" s="2" t="s">
        <v>55</v>
      </c>
      <c r="T1974" s="2" t="s">
        <v>56</v>
      </c>
    </row>
    <row r="1975" spans="1:30" hidden="1" outlineLevel="1" collapsed="1" x14ac:dyDescent="0.2">
      <c r="A1975" t="s">
        <v>41</v>
      </c>
      <c r="B1975" s="4" t="s">
        <v>30</v>
      </c>
      <c r="C1975" s="4" t="s">
        <v>4566</v>
      </c>
      <c r="D1975" s="4" t="s">
        <v>41</v>
      </c>
      <c r="E1975" s="4">
        <v>4.0692100000000002E-2</v>
      </c>
      <c r="F1975" s="4">
        <v>1.57544E-3</v>
      </c>
      <c r="G1975" s="4">
        <v>1</v>
      </c>
      <c r="H1975" s="4">
        <v>1</v>
      </c>
      <c r="I1975" s="4">
        <v>1</v>
      </c>
      <c r="J1975" s="4">
        <v>1</v>
      </c>
      <c r="K1975" s="4" t="s">
        <v>4560</v>
      </c>
      <c r="L1975" s="4" t="s">
        <v>4567</v>
      </c>
      <c r="M1975" s="4" t="s">
        <v>41</v>
      </c>
      <c r="N1975" s="4">
        <v>0</v>
      </c>
      <c r="O1975" s="4">
        <v>1557.7867200000001</v>
      </c>
      <c r="P1975" s="4" t="s">
        <v>30</v>
      </c>
      <c r="Q1975" s="4" t="s">
        <v>30</v>
      </c>
      <c r="R1975" s="4">
        <v>1.245E-3</v>
      </c>
      <c r="S1975" s="4">
        <v>2.6929999999999999E-2</v>
      </c>
      <c r="T1975" s="4">
        <v>1.9</v>
      </c>
    </row>
    <row r="1976" spans="1:30" hidden="1" outlineLevel="1" collapsed="1" x14ac:dyDescent="0.2">
      <c r="A1976" t="s">
        <v>41</v>
      </c>
      <c r="B1976" s="4" t="s">
        <v>30</v>
      </c>
      <c r="C1976" s="4" t="s">
        <v>4568</v>
      </c>
      <c r="D1976" s="4" t="s">
        <v>41</v>
      </c>
      <c r="E1976" s="4">
        <v>1.4746799999999999E-2</v>
      </c>
      <c r="F1976" s="4">
        <v>9.4156000000000003E-4</v>
      </c>
      <c r="G1976" s="4">
        <v>1</v>
      </c>
      <c r="H1976" s="4">
        <v>1</v>
      </c>
      <c r="I1976" s="4">
        <v>1</v>
      </c>
      <c r="J1976" s="4">
        <v>1</v>
      </c>
      <c r="K1976" s="4" t="s">
        <v>4560</v>
      </c>
      <c r="L1976" s="4" t="s">
        <v>4569</v>
      </c>
      <c r="M1976" s="4" t="s">
        <v>41</v>
      </c>
      <c r="N1976" s="4">
        <v>0</v>
      </c>
      <c r="O1976" s="4">
        <v>1710.0061000000001</v>
      </c>
      <c r="P1976" s="4" t="s">
        <v>30</v>
      </c>
      <c r="Q1976" s="4" t="s">
        <v>30</v>
      </c>
      <c r="R1976" s="4">
        <v>7.6860000000000003E-4</v>
      </c>
      <c r="S1976" s="4">
        <v>8.94E-3</v>
      </c>
      <c r="T1976" s="4">
        <v>1.65</v>
      </c>
    </row>
    <row r="1977" spans="1:30" x14ac:dyDescent="0.2">
      <c r="A1977" s="3" t="s">
        <v>30</v>
      </c>
      <c r="B1977" s="3" t="s">
        <v>31</v>
      </c>
      <c r="C1977" s="3" t="s">
        <v>4570</v>
      </c>
      <c r="D1977" s="3" t="s">
        <v>4571</v>
      </c>
      <c r="E1977" s="3">
        <v>0</v>
      </c>
      <c r="F1977" s="3">
        <v>3.597</v>
      </c>
      <c r="G1977" s="3">
        <v>4</v>
      </c>
      <c r="H1977" s="3">
        <v>2</v>
      </c>
      <c r="I1977" s="3">
        <v>2</v>
      </c>
      <c r="J1977" s="3">
        <v>2</v>
      </c>
      <c r="K1977" s="3">
        <v>2</v>
      </c>
      <c r="L1977" s="3">
        <v>702</v>
      </c>
      <c r="M1977" s="3">
        <v>79.2</v>
      </c>
      <c r="N1977" s="3">
        <v>5.14</v>
      </c>
      <c r="O1977" s="3">
        <v>2.36</v>
      </c>
      <c r="P1977" s="3">
        <v>2</v>
      </c>
      <c r="Q1977" s="3" t="s">
        <v>1919</v>
      </c>
      <c r="R1977" s="3" t="s">
        <v>35</v>
      </c>
      <c r="S1977" s="3" t="s">
        <v>36</v>
      </c>
      <c r="T1977" s="3" t="s">
        <v>4572</v>
      </c>
      <c r="U1977" s="3" t="s">
        <v>4573</v>
      </c>
      <c r="V1977" s="3" t="s">
        <v>4570</v>
      </c>
      <c r="W1977" s="3" t="s">
        <v>4574</v>
      </c>
      <c r="X1977" s="3" t="s">
        <v>4575</v>
      </c>
      <c r="Y1977" s="3" t="s">
        <v>4576</v>
      </c>
      <c r="Z1977" s="3" t="s">
        <v>41</v>
      </c>
      <c r="AA1977" s="3">
        <v>1</v>
      </c>
      <c r="AB1977" s="3" t="s">
        <v>30</v>
      </c>
      <c r="AC1977" s="3">
        <v>1</v>
      </c>
      <c r="AD1977" s="3" t="s">
        <v>41</v>
      </c>
    </row>
    <row r="1978" spans="1:30" hidden="1" outlineLevel="1" collapsed="1" x14ac:dyDescent="0.2">
      <c r="A1978" t="s">
        <v>41</v>
      </c>
      <c r="B1978" s="2" t="s">
        <v>43</v>
      </c>
      <c r="C1978" s="2" t="s">
        <v>44</v>
      </c>
      <c r="D1978" s="2" t="s">
        <v>29</v>
      </c>
      <c r="E1978" s="2" t="s">
        <v>45</v>
      </c>
      <c r="F1978" s="2" t="s">
        <v>46</v>
      </c>
      <c r="G1978" s="2" t="s">
        <v>28</v>
      </c>
      <c r="H1978" s="2" t="s">
        <v>47</v>
      </c>
      <c r="I1978" s="2" t="s">
        <v>8</v>
      </c>
      <c r="J1978" s="2" t="s">
        <v>9</v>
      </c>
      <c r="K1978" s="2" t="s">
        <v>48</v>
      </c>
      <c r="L1978" s="2" t="s">
        <v>49</v>
      </c>
      <c r="M1978" s="2" t="s">
        <v>50</v>
      </c>
      <c r="N1978" s="2" t="s">
        <v>51</v>
      </c>
      <c r="O1978" s="2" t="s">
        <v>52</v>
      </c>
      <c r="P1978" s="2" t="s">
        <v>27</v>
      </c>
      <c r="Q1978" s="2" t="s">
        <v>53</v>
      </c>
      <c r="R1978" s="2" t="s">
        <v>54</v>
      </c>
      <c r="S1978" s="2" t="s">
        <v>55</v>
      </c>
      <c r="T1978" s="2" t="s">
        <v>56</v>
      </c>
    </row>
    <row r="1979" spans="1:30" hidden="1" outlineLevel="1" collapsed="1" x14ac:dyDescent="0.2">
      <c r="A1979" t="s">
        <v>41</v>
      </c>
      <c r="B1979" s="4" t="s">
        <v>30</v>
      </c>
      <c r="C1979" s="4" t="s">
        <v>4577</v>
      </c>
      <c r="D1979" s="4" t="s">
        <v>41</v>
      </c>
      <c r="E1979" s="4">
        <v>1.69085E-2</v>
      </c>
      <c r="F1979" s="4">
        <v>9.4156000000000003E-4</v>
      </c>
      <c r="G1979" s="4">
        <v>1</v>
      </c>
      <c r="H1979" s="4">
        <v>1</v>
      </c>
      <c r="I1979" s="4">
        <v>1</v>
      </c>
      <c r="J1979" s="4">
        <v>1</v>
      </c>
      <c r="K1979" s="4" t="s">
        <v>4570</v>
      </c>
      <c r="L1979" s="4" t="s">
        <v>4578</v>
      </c>
      <c r="M1979" s="4" t="s">
        <v>41</v>
      </c>
      <c r="N1979" s="4">
        <v>2</v>
      </c>
      <c r="O1979" s="4">
        <v>2090.09755</v>
      </c>
      <c r="P1979" s="4" t="s">
        <v>30</v>
      </c>
      <c r="Q1979" s="4" t="s">
        <v>30</v>
      </c>
      <c r="R1979" s="4">
        <v>7.6860000000000003E-4</v>
      </c>
      <c r="S1979" s="4">
        <v>1.0330000000000001E-2</v>
      </c>
      <c r="T1979" s="4">
        <v>2</v>
      </c>
    </row>
    <row r="1980" spans="1:30" hidden="1" outlineLevel="1" collapsed="1" x14ac:dyDescent="0.2">
      <c r="A1980" t="s">
        <v>41</v>
      </c>
      <c r="B1980" s="4" t="s">
        <v>30</v>
      </c>
      <c r="C1980" s="4" t="s">
        <v>4579</v>
      </c>
      <c r="D1980" s="4" t="s">
        <v>41</v>
      </c>
      <c r="E1980" s="4">
        <v>3.7262999999999998E-2</v>
      </c>
      <c r="F1980" s="4">
        <v>1.57544E-3</v>
      </c>
      <c r="G1980" s="4">
        <v>1</v>
      </c>
      <c r="H1980" s="4">
        <v>1</v>
      </c>
      <c r="I1980" s="4">
        <v>1</v>
      </c>
      <c r="J1980" s="4">
        <v>1</v>
      </c>
      <c r="K1980" s="4" t="s">
        <v>4570</v>
      </c>
      <c r="L1980" s="4" t="s">
        <v>4580</v>
      </c>
      <c r="M1980" s="4" t="s">
        <v>41</v>
      </c>
      <c r="N1980" s="4">
        <v>0</v>
      </c>
      <c r="O1980" s="4">
        <v>1262.6739299999999</v>
      </c>
      <c r="P1980" s="4" t="s">
        <v>30</v>
      </c>
      <c r="Q1980" s="4" t="s">
        <v>30</v>
      </c>
      <c r="R1980" s="4">
        <v>1.245E-3</v>
      </c>
      <c r="S1980" s="4">
        <v>2.4459999999999999E-2</v>
      </c>
      <c r="T1980" s="4">
        <v>2.36</v>
      </c>
    </row>
    <row r="1981" spans="1:30" x14ac:dyDescent="0.2">
      <c r="A1981" s="3" t="s">
        <v>30</v>
      </c>
      <c r="B1981" s="3" t="s">
        <v>31</v>
      </c>
      <c r="C1981" s="3" t="s">
        <v>4581</v>
      </c>
      <c r="D1981" s="3" t="s">
        <v>4582</v>
      </c>
      <c r="E1981" s="3">
        <v>0</v>
      </c>
      <c r="F1981" s="3">
        <v>3.5950000000000002</v>
      </c>
      <c r="G1981" s="3">
        <v>4</v>
      </c>
      <c r="H1981" s="3">
        <v>2</v>
      </c>
      <c r="I1981" s="3">
        <v>2</v>
      </c>
      <c r="J1981" s="3">
        <v>2</v>
      </c>
      <c r="K1981" s="3">
        <v>2</v>
      </c>
      <c r="L1981" s="3">
        <v>635</v>
      </c>
      <c r="M1981" s="3">
        <v>70.900000000000006</v>
      </c>
      <c r="N1981" s="3">
        <v>4.72</v>
      </c>
      <c r="O1981" s="3">
        <v>1.7</v>
      </c>
      <c r="P1981" s="3">
        <v>2</v>
      </c>
      <c r="Q1981" s="3" t="s">
        <v>1669</v>
      </c>
      <c r="R1981" s="3" t="s">
        <v>520</v>
      </c>
      <c r="S1981" s="3" t="s">
        <v>2843</v>
      </c>
      <c r="T1981" s="3" t="s">
        <v>4583</v>
      </c>
      <c r="U1981" s="3" t="s">
        <v>4584</v>
      </c>
      <c r="V1981" s="3" t="s">
        <v>4581</v>
      </c>
      <c r="W1981" s="3" t="s">
        <v>4585</v>
      </c>
      <c r="X1981" s="3" t="s">
        <v>4586</v>
      </c>
      <c r="Y1981" s="3" t="s">
        <v>4587</v>
      </c>
      <c r="Z1981" s="3" t="s">
        <v>41</v>
      </c>
      <c r="AA1981" s="3">
        <v>6</v>
      </c>
      <c r="AB1981" s="3" t="s">
        <v>30</v>
      </c>
      <c r="AC1981" s="3">
        <v>1</v>
      </c>
      <c r="AD1981" s="3" t="s">
        <v>41</v>
      </c>
    </row>
    <row r="1982" spans="1:30" hidden="1" outlineLevel="1" collapsed="1" x14ac:dyDescent="0.2">
      <c r="A1982" t="s">
        <v>41</v>
      </c>
      <c r="B1982" s="2" t="s">
        <v>43</v>
      </c>
      <c r="C1982" s="2" t="s">
        <v>44</v>
      </c>
      <c r="D1982" s="2" t="s">
        <v>29</v>
      </c>
      <c r="E1982" s="2" t="s">
        <v>45</v>
      </c>
      <c r="F1982" s="2" t="s">
        <v>46</v>
      </c>
      <c r="G1982" s="2" t="s">
        <v>28</v>
      </c>
      <c r="H1982" s="2" t="s">
        <v>47</v>
      </c>
      <c r="I1982" s="2" t="s">
        <v>8</v>
      </c>
      <c r="J1982" s="2" t="s">
        <v>9</v>
      </c>
      <c r="K1982" s="2" t="s">
        <v>48</v>
      </c>
      <c r="L1982" s="2" t="s">
        <v>49</v>
      </c>
      <c r="M1982" s="2" t="s">
        <v>50</v>
      </c>
      <c r="N1982" s="2" t="s">
        <v>51</v>
      </c>
      <c r="O1982" s="2" t="s">
        <v>52</v>
      </c>
      <c r="P1982" s="2" t="s">
        <v>27</v>
      </c>
      <c r="Q1982" s="2" t="s">
        <v>53</v>
      </c>
      <c r="R1982" s="2" t="s">
        <v>54</v>
      </c>
      <c r="S1982" s="2" t="s">
        <v>55</v>
      </c>
      <c r="T1982" s="2" t="s">
        <v>56</v>
      </c>
    </row>
    <row r="1983" spans="1:30" hidden="1" outlineLevel="1" collapsed="1" x14ac:dyDescent="0.2">
      <c r="A1983" t="s">
        <v>41</v>
      </c>
      <c r="B1983" s="4" t="s">
        <v>30</v>
      </c>
      <c r="C1983" s="4" t="s">
        <v>4588</v>
      </c>
      <c r="D1983" s="4" t="s">
        <v>41</v>
      </c>
      <c r="E1983" s="4">
        <v>7.4838700000000001E-3</v>
      </c>
      <c r="F1983" s="4">
        <v>9.4156000000000003E-4</v>
      </c>
      <c r="G1983" s="4">
        <v>1</v>
      </c>
      <c r="H1983" s="4">
        <v>1</v>
      </c>
      <c r="I1983" s="4">
        <v>1</v>
      </c>
      <c r="J1983" s="4">
        <v>1</v>
      </c>
      <c r="K1983" s="4" t="s">
        <v>4581</v>
      </c>
      <c r="L1983" s="4" t="s">
        <v>4589</v>
      </c>
      <c r="M1983" s="4" t="s">
        <v>41</v>
      </c>
      <c r="N1983" s="4">
        <v>1</v>
      </c>
      <c r="O1983" s="4">
        <v>1396.81584</v>
      </c>
      <c r="P1983" s="4" t="s">
        <v>30</v>
      </c>
      <c r="Q1983" s="4" t="s">
        <v>30</v>
      </c>
      <c r="R1983" s="4">
        <v>7.6860000000000003E-4</v>
      </c>
      <c r="S1983" s="4">
        <v>4.2700000000000004E-3</v>
      </c>
      <c r="T1983" s="4">
        <v>1.48</v>
      </c>
    </row>
    <row r="1984" spans="1:30" hidden="1" outlineLevel="1" collapsed="1" x14ac:dyDescent="0.2">
      <c r="A1984" t="s">
        <v>41</v>
      </c>
      <c r="B1984" s="4" t="s">
        <v>30</v>
      </c>
      <c r="C1984" s="4" t="s">
        <v>4590</v>
      </c>
      <c r="D1984" s="4" t="s">
        <v>113</v>
      </c>
      <c r="E1984" s="4">
        <v>8.44467E-2</v>
      </c>
      <c r="F1984" s="4">
        <v>5.9830200000000004E-3</v>
      </c>
      <c r="G1984" s="4">
        <v>1</v>
      </c>
      <c r="H1984" s="4">
        <v>1</v>
      </c>
      <c r="I1984" s="4">
        <v>1</v>
      </c>
      <c r="J1984" s="4">
        <v>1</v>
      </c>
      <c r="K1984" s="4" t="s">
        <v>4581</v>
      </c>
      <c r="L1984" s="4" t="s">
        <v>4591</v>
      </c>
      <c r="M1984" s="4" t="s">
        <v>41</v>
      </c>
      <c r="N1984" s="4">
        <v>1</v>
      </c>
      <c r="O1984" s="4">
        <v>1304.65148</v>
      </c>
      <c r="P1984" s="4" t="s">
        <v>30</v>
      </c>
      <c r="Q1984" s="4" t="s">
        <v>30</v>
      </c>
      <c r="R1984" s="4">
        <v>4.1079999999999997E-3</v>
      </c>
      <c r="S1984" s="4">
        <v>5.9540000000000003E-2</v>
      </c>
      <c r="T1984" s="4">
        <v>1.7</v>
      </c>
    </row>
    <row r="1985" spans="1:30" x14ac:dyDescent="0.2">
      <c r="A1985" s="3" t="s">
        <v>30</v>
      </c>
      <c r="B1985" s="3" t="s">
        <v>31</v>
      </c>
      <c r="C1985" s="3" t="s">
        <v>4592</v>
      </c>
      <c r="D1985" s="3" t="s">
        <v>4593</v>
      </c>
      <c r="E1985" s="3">
        <v>0</v>
      </c>
      <c r="F1985" s="3">
        <v>3.5739999999999998</v>
      </c>
      <c r="G1985" s="3">
        <v>11</v>
      </c>
      <c r="H1985" s="3">
        <v>2</v>
      </c>
      <c r="I1985" s="3">
        <v>2</v>
      </c>
      <c r="J1985" s="3">
        <v>2</v>
      </c>
      <c r="K1985" s="3">
        <v>2</v>
      </c>
      <c r="L1985" s="3">
        <v>243</v>
      </c>
      <c r="M1985" s="3">
        <v>27.1</v>
      </c>
      <c r="N1985" s="3">
        <v>10.48</v>
      </c>
      <c r="O1985" s="3">
        <v>4.55</v>
      </c>
      <c r="P1985" s="3">
        <v>2</v>
      </c>
      <c r="Q1985" s="3" t="s">
        <v>1304</v>
      </c>
      <c r="R1985" s="3" t="s">
        <v>1739</v>
      </c>
      <c r="S1985" s="3" t="s">
        <v>1766</v>
      </c>
      <c r="T1985" s="3" t="s">
        <v>41</v>
      </c>
      <c r="U1985" s="3" t="s">
        <v>4594</v>
      </c>
      <c r="V1985" s="3" t="s">
        <v>4592</v>
      </c>
      <c r="W1985" s="3" t="s">
        <v>41</v>
      </c>
      <c r="X1985" s="3" t="s">
        <v>4595</v>
      </c>
      <c r="Y1985" s="3" t="s">
        <v>41</v>
      </c>
      <c r="Z1985" s="3" t="s">
        <v>41</v>
      </c>
      <c r="AA1985" s="3">
        <v>0</v>
      </c>
      <c r="AB1985" s="3" t="s">
        <v>30</v>
      </c>
      <c r="AC1985" s="3">
        <v>1</v>
      </c>
      <c r="AD1985" s="3" t="s">
        <v>41</v>
      </c>
    </row>
    <row r="1986" spans="1:30" hidden="1" outlineLevel="1" collapsed="1" x14ac:dyDescent="0.2">
      <c r="A1986" t="s">
        <v>41</v>
      </c>
      <c r="B1986" s="2" t="s">
        <v>43</v>
      </c>
      <c r="C1986" s="2" t="s">
        <v>44</v>
      </c>
      <c r="D1986" s="2" t="s">
        <v>29</v>
      </c>
      <c r="E1986" s="2" t="s">
        <v>45</v>
      </c>
      <c r="F1986" s="2" t="s">
        <v>46</v>
      </c>
      <c r="G1986" s="2" t="s">
        <v>28</v>
      </c>
      <c r="H1986" s="2" t="s">
        <v>47</v>
      </c>
      <c r="I1986" s="2" t="s">
        <v>8</v>
      </c>
      <c r="J1986" s="2" t="s">
        <v>9</v>
      </c>
      <c r="K1986" s="2" t="s">
        <v>48</v>
      </c>
      <c r="L1986" s="2" t="s">
        <v>49</v>
      </c>
      <c r="M1986" s="2" t="s">
        <v>50</v>
      </c>
      <c r="N1986" s="2" t="s">
        <v>51</v>
      </c>
      <c r="O1986" s="2" t="s">
        <v>52</v>
      </c>
      <c r="P1986" s="2" t="s">
        <v>27</v>
      </c>
      <c r="Q1986" s="2" t="s">
        <v>53</v>
      </c>
      <c r="R1986" s="2" t="s">
        <v>54</v>
      </c>
      <c r="S1986" s="2" t="s">
        <v>55</v>
      </c>
      <c r="T1986" s="2" t="s">
        <v>56</v>
      </c>
    </row>
    <row r="1987" spans="1:30" hidden="1" outlineLevel="1" collapsed="1" x14ac:dyDescent="0.2">
      <c r="A1987" t="s">
        <v>41</v>
      </c>
      <c r="B1987" s="4" t="s">
        <v>30</v>
      </c>
      <c r="C1987" s="4" t="s">
        <v>4596</v>
      </c>
      <c r="D1987" s="4" t="s">
        <v>41</v>
      </c>
      <c r="E1987" s="4">
        <v>1.5052599999999999E-2</v>
      </c>
      <c r="F1987" s="4">
        <v>9.4156000000000003E-4</v>
      </c>
      <c r="G1987" s="4">
        <v>1</v>
      </c>
      <c r="H1987" s="4">
        <v>1</v>
      </c>
      <c r="I1987" s="4">
        <v>1</v>
      </c>
      <c r="J1987" s="4">
        <v>1</v>
      </c>
      <c r="K1987" s="4" t="s">
        <v>4592</v>
      </c>
      <c r="L1987" s="4" t="s">
        <v>4597</v>
      </c>
      <c r="M1987" s="4" t="s">
        <v>41</v>
      </c>
      <c r="N1987" s="4">
        <v>0</v>
      </c>
      <c r="O1987" s="4">
        <v>1468.6563799999999</v>
      </c>
      <c r="P1987" s="4" t="s">
        <v>30</v>
      </c>
      <c r="Q1987" s="4" t="s">
        <v>30</v>
      </c>
      <c r="R1987" s="4">
        <v>7.6860000000000003E-4</v>
      </c>
      <c r="S1987" s="4">
        <v>9.0880000000000006E-3</v>
      </c>
      <c r="T1987" s="4">
        <v>2.5499999999999998</v>
      </c>
    </row>
    <row r="1988" spans="1:30" hidden="1" outlineLevel="1" collapsed="1" x14ac:dyDescent="0.2">
      <c r="A1988" t="s">
        <v>41</v>
      </c>
      <c r="B1988" s="4" t="s">
        <v>30</v>
      </c>
      <c r="C1988" s="4" t="s">
        <v>4598</v>
      </c>
      <c r="D1988" s="4" t="s">
        <v>41</v>
      </c>
      <c r="E1988" s="4">
        <v>4.4131099999999999E-2</v>
      </c>
      <c r="F1988" s="4">
        <v>2.21053E-3</v>
      </c>
      <c r="G1988" s="4">
        <v>1</v>
      </c>
      <c r="H1988" s="4">
        <v>1</v>
      </c>
      <c r="I1988" s="4">
        <v>1</v>
      </c>
      <c r="J1988" s="4">
        <v>1</v>
      </c>
      <c r="K1988" s="4" t="s">
        <v>4592</v>
      </c>
      <c r="L1988" s="4" t="s">
        <v>4599</v>
      </c>
      <c r="M1988" s="4" t="s">
        <v>41</v>
      </c>
      <c r="N1988" s="4">
        <v>1</v>
      </c>
      <c r="O1988" s="4">
        <v>1593.7074299999999</v>
      </c>
      <c r="P1988" s="4" t="s">
        <v>30</v>
      </c>
      <c r="Q1988" s="4" t="s">
        <v>30</v>
      </c>
      <c r="R1988" s="4">
        <v>1.714E-3</v>
      </c>
      <c r="S1988" s="4">
        <v>2.9319999999999999E-2</v>
      </c>
      <c r="T1988" s="4">
        <v>2</v>
      </c>
    </row>
    <row r="1989" spans="1:30" x14ac:dyDescent="0.2">
      <c r="A1989" s="3" t="s">
        <v>30</v>
      </c>
      <c r="B1989" s="3" t="s">
        <v>31</v>
      </c>
      <c r="C1989" s="3" t="s">
        <v>4600</v>
      </c>
      <c r="D1989" s="3" t="s">
        <v>4601</v>
      </c>
      <c r="E1989" s="3">
        <v>0</v>
      </c>
      <c r="F1989" s="3">
        <v>3.5590000000000002</v>
      </c>
      <c r="G1989" s="3">
        <v>3</v>
      </c>
      <c r="H1989" s="3">
        <v>1</v>
      </c>
      <c r="I1989" s="3">
        <v>1</v>
      </c>
      <c r="J1989" s="3">
        <v>1</v>
      </c>
      <c r="K1989" s="3">
        <v>1</v>
      </c>
      <c r="L1989" s="3">
        <v>545</v>
      </c>
      <c r="M1989" s="3">
        <v>61.3</v>
      </c>
      <c r="N1989" s="3">
        <v>8.7899999999999991</v>
      </c>
      <c r="O1989" s="3">
        <v>0</v>
      </c>
      <c r="P1989" s="3">
        <v>1</v>
      </c>
      <c r="Q1989" s="3" t="s">
        <v>41</v>
      </c>
      <c r="R1989" s="3" t="s">
        <v>41</v>
      </c>
      <c r="S1989" s="3" t="s">
        <v>41</v>
      </c>
      <c r="T1989" s="3" t="s">
        <v>41</v>
      </c>
      <c r="U1989" s="3" t="s">
        <v>41</v>
      </c>
      <c r="V1989" s="3" t="s">
        <v>4600</v>
      </c>
      <c r="W1989" s="3" t="s">
        <v>41</v>
      </c>
      <c r="X1989" s="3" t="s">
        <v>41</v>
      </c>
      <c r="Y1989" s="3" t="s">
        <v>41</v>
      </c>
      <c r="Z1989" s="3" t="s">
        <v>41</v>
      </c>
      <c r="AA1989" s="3">
        <v>0</v>
      </c>
      <c r="AB1989" s="3" t="s">
        <v>30</v>
      </c>
      <c r="AC1989" s="3">
        <v>1</v>
      </c>
      <c r="AD1989" s="3" t="s">
        <v>41</v>
      </c>
    </row>
    <row r="1990" spans="1:30" hidden="1" outlineLevel="1" collapsed="1" x14ac:dyDescent="0.2">
      <c r="A1990" t="s">
        <v>41</v>
      </c>
      <c r="B1990" s="2" t="s">
        <v>43</v>
      </c>
      <c r="C1990" s="2" t="s">
        <v>44</v>
      </c>
      <c r="D1990" s="2" t="s">
        <v>29</v>
      </c>
      <c r="E1990" s="2" t="s">
        <v>45</v>
      </c>
      <c r="F1990" s="2" t="s">
        <v>46</v>
      </c>
      <c r="G1990" s="2" t="s">
        <v>28</v>
      </c>
      <c r="H1990" s="2" t="s">
        <v>47</v>
      </c>
      <c r="I1990" s="2" t="s">
        <v>8</v>
      </c>
      <c r="J1990" s="2" t="s">
        <v>9</v>
      </c>
      <c r="K1990" s="2" t="s">
        <v>48</v>
      </c>
      <c r="L1990" s="2" t="s">
        <v>49</v>
      </c>
      <c r="M1990" s="2" t="s">
        <v>50</v>
      </c>
      <c r="N1990" s="2" t="s">
        <v>51</v>
      </c>
      <c r="O1990" s="2" t="s">
        <v>52</v>
      </c>
      <c r="P1990" s="2" t="s">
        <v>27</v>
      </c>
      <c r="Q1990" s="2" t="s">
        <v>53</v>
      </c>
      <c r="R1990" s="2" t="s">
        <v>54</v>
      </c>
      <c r="S1990" s="2" t="s">
        <v>55</v>
      </c>
      <c r="T1990" s="2" t="s">
        <v>56</v>
      </c>
    </row>
    <row r="1991" spans="1:30" hidden="1" outlineLevel="1" collapsed="1" x14ac:dyDescent="0.2">
      <c r="A1991" t="s">
        <v>41</v>
      </c>
      <c r="B1991" s="4" t="s">
        <v>30</v>
      </c>
      <c r="C1991" s="4" t="s">
        <v>4602</v>
      </c>
      <c r="D1991" s="4" t="s">
        <v>41</v>
      </c>
      <c r="E1991" s="4">
        <v>6.02496E-4</v>
      </c>
      <c r="F1991" s="4">
        <v>9.4156000000000003E-4</v>
      </c>
      <c r="G1991" s="4">
        <v>1</v>
      </c>
      <c r="H1991" s="4">
        <v>1</v>
      </c>
      <c r="I1991" s="4">
        <v>1</v>
      </c>
      <c r="J1991" s="4">
        <v>1</v>
      </c>
      <c r="K1991" s="4" t="s">
        <v>4600</v>
      </c>
      <c r="L1991" s="4" t="s">
        <v>4603</v>
      </c>
      <c r="M1991" s="4" t="s">
        <v>41</v>
      </c>
      <c r="N1991" s="4">
        <v>0</v>
      </c>
      <c r="O1991" s="4">
        <v>1475.77001</v>
      </c>
      <c r="P1991" s="4" t="s">
        <v>30</v>
      </c>
      <c r="Q1991" s="4" t="s">
        <v>30</v>
      </c>
      <c r="R1991" s="4">
        <v>7.6860000000000003E-4</v>
      </c>
      <c r="S1991" s="4">
        <v>2.7599999999999999E-4</v>
      </c>
      <c r="T1991" s="4">
        <v>1.52</v>
      </c>
    </row>
    <row r="1992" spans="1:30" x14ac:dyDescent="0.2">
      <c r="A1992" s="3" t="s">
        <v>30</v>
      </c>
      <c r="B1992" s="3" t="s">
        <v>31</v>
      </c>
      <c r="C1992" s="3" t="s">
        <v>4604</v>
      </c>
      <c r="D1992" s="3" t="s">
        <v>4605</v>
      </c>
      <c r="E1992" s="3">
        <v>0</v>
      </c>
      <c r="F1992" s="3">
        <v>3.5529999999999999</v>
      </c>
      <c r="G1992" s="3">
        <v>10</v>
      </c>
      <c r="H1992" s="3">
        <v>1</v>
      </c>
      <c r="I1992" s="3">
        <v>1</v>
      </c>
      <c r="J1992" s="3">
        <v>1</v>
      </c>
      <c r="K1992" s="3">
        <v>1</v>
      </c>
      <c r="L1992" s="3">
        <v>136</v>
      </c>
      <c r="M1992" s="3">
        <v>15.3</v>
      </c>
      <c r="N1992" s="3">
        <v>11.43</v>
      </c>
      <c r="O1992" s="3">
        <v>2.66</v>
      </c>
      <c r="P1992" s="3">
        <v>1</v>
      </c>
      <c r="Q1992" s="3" t="s">
        <v>4491</v>
      </c>
      <c r="R1992" s="3" t="s">
        <v>35</v>
      </c>
      <c r="S1992" s="3" t="s">
        <v>1062</v>
      </c>
      <c r="T1992" s="3" t="s">
        <v>2033</v>
      </c>
      <c r="U1992" s="3" t="s">
        <v>4606</v>
      </c>
      <c r="V1992" s="3" t="s">
        <v>4607</v>
      </c>
      <c r="W1992" s="3" t="s">
        <v>4608</v>
      </c>
      <c r="X1992" s="3" t="s">
        <v>4609</v>
      </c>
      <c r="Y1992" s="3" t="s">
        <v>4610</v>
      </c>
      <c r="Z1992" s="3" t="s">
        <v>41</v>
      </c>
      <c r="AA1992" s="3">
        <v>7</v>
      </c>
      <c r="AB1992" s="3" t="s">
        <v>30</v>
      </c>
      <c r="AC1992" s="3">
        <v>1</v>
      </c>
      <c r="AD1992" s="3" t="s">
        <v>41</v>
      </c>
    </row>
    <row r="1993" spans="1:30" hidden="1" outlineLevel="1" collapsed="1" x14ac:dyDescent="0.2">
      <c r="A1993" t="s">
        <v>41</v>
      </c>
      <c r="B1993" s="2" t="s">
        <v>43</v>
      </c>
      <c r="C1993" s="2" t="s">
        <v>44</v>
      </c>
      <c r="D1993" s="2" t="s">
        <v>29</v>
      </c>
      <c r="E1993" s="2" t="s">
        <v>45</v>
      </c>
      <c r="F1993" s="2" t="s">
        <v>46</v>
      </c>
      <c r="G1993" s="2" t="s">
        <v>28</v>
      </c>
      <c r="H1993" s="2" t="s">
        <v>47</v>
      </c>
      <c r="I1993" s="2" t="s">
        <v>8</v>
      </c>
      <c r="J1993" s="2" t="s">
        <v>9</v>
      </c>
      <c r="K1993" s="2" t="s">
        <v>48</v>
      </c>
      <c r="L1993" s="2" t="s">
        <v>49</v>
      </c>
      <c r="M1993" s="2" t="s">
        <v>50</v>
      </c>
      <c r="N1993" s="2" t="s">
        <v>51</v>
      </c>
      <c r="O1993" s="2" t="s">
        <v>52</v>
      </c>
      <c r="P1993" s="2" t="s">
        <v>27</v>
      </c>
      <c r="Q1993" s="2" t="s">
        <v>53</v>
      </c>
      <c r="R1993" s="2" t="s">
        <v>54</v>
      </c>
      <c r="S1993" s="2" t="s">
        <v>55</v>
      </c>
      <c r="T1993" s="2" t="s">
        <v>56</v>
      </c>
    </row>
    <row r="1994" spans="1:30" hidden="1" outlineLevel="1" collapsed="1" x14ac:dyDescent="0.2">
      <c r="A1994" t="s">
        <v>41</v>
      </c>
      <c r="B1994" s="4" t="s">
        <v>30</v>
      </c>
      <c r="C1994" s="4" t="s">
        <v>4611</v>
      </c>
      <c r="D1994" s="4" t="s">
        <v>41</v>
      </c>
      <c r="E1994" s="4">
        <v>6.06648E-4</v>
      </c>
      <c r="F1994" s="4">
        <v>9.4156000000000003E-4</v>
      </c>
      <c r="G1994" s="4">
        <v>1</v>
      </c>
      <c r="H1994" s="4">
        <v>1</v>
      </c>
      <c r="I1994" s="4">
        <v>1</v>
      </c>
      <c r="J1994" s="4">
        <v>1</v>
      </c>
      <c r="K1994" s="4" t="s">
        <v>4604</v>
      </c>
      <c r="L1994" s="4" t="s">
        <v>4612</v>
      </c>
      <c r="M1994" s="4" t="s">
        <v>41</v>
      </c>
      <c r="N1994" s="4">
        <v>1</v>
      </c>
      <c r="O1994" s="4">
        <v>1321.73351</v>
      </c>
      <c r="P1994" s="4" t="s">
        <v>30</v>
      </c>
      <c r="Q1994" s="4" t="s">
        <v>30</v>
      </c>
      <c r="R1994" s="4">
        <v>7.6860000000000003E-4</v>
      </c>
      <c r="S1994" s="4">
        <v>2.7980000000000002E-4</v>
      </c>
      <c r="T1994" s="4">
        <v>2.66</v>
      </c>
    </row>
    <row r="1995" spans="1:30" x14ac:dyDescent="0.2">
      <c r="A1995" s="3" t="s">
        <v>30</v>
      </c>
      <c r="B1995" s="3" t="s">
        <v>31</v>
      </c>
      <c r="C1995" s="3" t="s">
        <v>4613</v>
      </c>
      <c r="D1995" s="3" t="s">
        <v>4614</v>
      </c>
      <c r="E1995" s="3">
        <v>0</v>
      </c>
      <c r="F1995" s="3">
        <v>3.5449999999999999</v>
      </c>
      <c r="G1995" s="3">
        <v>3</v>
      </c>
      <c r="H1995" s="3">
        <v>2</v>
      </c>
      <c r="I1995" s="3">
        <v>2</v>
      </c>
      <c r="J1995" s="3">
        <v>2</v>
      </c>
      <c r="K1995" s="3">
        <v>2</v>
      </c>
      <c r="L1995" s="3">
        <v>740</v>
      </c>
      <c r="M1995" s="3">
        <v>81.3</v>
      </c>
      <c r="N1995" s="3">
        <v>8.7899999999999991</v>
      </c>
      <c r="O1995" s="3">
        <v>0</v>
      </c>
      <c r="P1995" s="3">
        <v>2</v>
      </c>
      <c r="Q1995" s="3" t="s">
        <v>3173</v>
      </c>
      <c r="R1995" s="3" t="s">
        <v>4467</v>
      </c>
      <c r="S1995" s="3" t="s">
        <v>41</v>
      </c>
      <c r="T1995" s="3" t="s">
        <v>4615</v>
      </c>
      <c r="U1995" s="3" t="s">
        <v>4616</v>
      </c>
      <c r="V1995" s="3" t="s">
        <v>4613</v>
      </c>
      <c r="W1995" s="3" t="s">
        <v>4617</v>
      </c>
      <c r="X1995" s="3" t="s">
        <v>4618</v>
      </c>
      <c r="Y1995" s="3" t="s">
        <v>41</v>
      </c>
      <c r="Z1995" s="3" t="s">
        <v>41</v>
      </c>
      <c r="AA1995" s="3">
        <v>0</v>
      </c>
      <c r="AB1995" s="3" t="s">
        <v>30</v>
      </c>
      <c r="AC1995" s="3">
        <v>1</v>
      </c>
      <c r="AD1995" s="3" t="s">
        <v>41</v>
      </c>
    </row>
    <row r="1996" spans="1:30" hidden="1" outlineLevel="1" collapsed="1" x14ac:dyDescent="0.2">
      <c r="A1996" t="s">
        <v>41</v>
      </c>
      <c r="B1996" s="2" t="s">
        <v>43</v>
      </c>
      <c r="C1996" s="2" t="s">
        <v>44</v>
      </c>
      <c r="D1996" s="2" t="s">
        <v>29</v>
      </c>
      <c r="E1996" s="2" t="s">
        <v>45</v>
      </c>
      <c r="F1996" s="2" t="s">
        <v>46</v>
      </c>
      <c r="G1996" s="2" t="s">
        <v>28</v>
      </c>
      <c r="H1996" s="2" t="s">
        <v>47</v>
      </c>
      <c r="I1996" s="2" t="s">
        <v>8</v>
      </c>
      <c r="J1996" s="2" t="s">
        <v>9</v>
      </c>
      <c r="K1996" s="2" t="s">
        <v>48</v>
      </c>
      <c r="L1996" s="2" t="s">
        <v>49</v>
      </c>
      <c r="M1996" s="2" t="s">
        <v>50</v>
      </c>
      <c r="N1996" s="2" t="s">
        <v>51</v>
      </c>
      <c r="O1996" s="2" t="s">
        <v>52</v>
      </c>
      <c r="P1996" s="2" t="s">
        <v>27</v>
      </c>
      <c r="Q1996" s="2" t="s">
        <v>53</v>
      </c>
      <c r="R1996" s="2" t="s">
        <v>54</v>
      </c>
      <c r="S1996" s="2" t="s">
        <v>55</v>
      </c>
      <c r="T1996" s="2" t="s">
        <v>56</v>
      </c>
    </row>
    <row r="1997" spans="1:30" hidden="1" outlineLevel="1" collapsed="1" x14ac:dyDescent="0.2">
      <c r="A1997" t="s">
        <v>41</v>
      </c>
      <c r="B1997" s="4" t="s">
        <v>30</v>
      </c>
      <c r="C1997" s="4" t="s">
        <v>4619</v>
      </c>
      <c r="D1997" s="4" t="s">
        <v>41</v>
      </c>
      <c r="E1997" s="4">
        <v>4.4131099999999999E-2</v>
      </c>
      <c r="F1997" s="4">
        <v>2.21053E-3</v>
      </c>
      <c r="G1997" s="4">
        <v>1</v>
      </c>
      <c r="H1997" s="4">
        <v>1</v>
      </c>
      <c r="I1997" s="4">
        <v>1</v>
      </c>
      <c r="J1997" s="4">
        <v>1</v>
      </c>
      <c r="K1997" s="4" t="s">
        <v>4613</v>
      </c>
      <c r="L1997" s="4" t="s">
        <v>4620</v>
      </c>
      <c r="M1997" s="4" t="s">
        <v>41</v>
      </c>
      <c r="N1997" s="4">
        <v>0</v>
      </c>
      <c r="O1997" s="4">
        <v>1236.64302</v>
      </c>
      <c r="P1997" s="4" t="s">
        <v>30</v>
      </c>
      <c r="Q1997" s="4" t="s">
        <v>30</v>
      </c>
      <c r="R1997" s="4">
        <v>1.714E-3</v>
      </c>
      <c r="S1997" s="4">
        <v>2.9489999999999999E-2</v>
      </c>
      <c r="T1997" s="4">
        <v>1.25</v>
      </c>
    </row>
    <row r="1998" spans="1:30" hidden="1" outlineLevel="1" collapsed="1" x14ac:dyDescent="0.2">
      <c r="A1998" t="s">
        <v>41</v>
      </c>
      <c r="B1998" s="4" t="s">
        <v>30</v>
      </c>
      <c r="C1998" s="4" t="s">
        <v>4621</v>
      </c>
      <c r="D1998" s="4" t="s">
        <v>41</v>
      </c>
      <c r="E1998" s="4">
        <v>1.5899300000000002E-2</v>
      </c>
      <c r="F1998" s="4">
        <v>9.4156000000000003E-4</v>
      </c>
      <c r="G1998" s="4">
        <v>1</v>
      </c>
      <c r="H1998" s="4">
        <v>1</v>
      </c>
      <c r="I1998" s="4">
        <v>1</v>
      </c>
      <c r="J1998" s="4">
        <v>1</v>
      </c>
      <c r="K1998" s="4" t="s">
        <v>4613</v>
      </c>
      <c r="L1998" s="4" t="s">
        <v>4622</v>
      </c>
      <c r="M1998" s="4" t="s">
        <v>41</v>
      </c>
      <c r="N1998" s="4">
        <v>0</v>
      </c>
      <c r="O1998" s="4">
        <v>1502.8437899999999</v>
      </c>
      <c r="P1998" s="4" t="s">
        <v>30</v>
      </c>
      <c r="Q1998" s="4" t="s">
        <v>30</v>
      </c>
      <c r="R1998" s="4">
        <v>7.6860000000000003E-4</v>
      </c>
      <c r="S1998" s="4">
        <v>9.6659999999999992E-3</v>
      </c>
      <c r="T1998" s="4">
        <v>1.9</v>
      </c>
    </row>
    <row r="1999" spans="1:30" x14ac:dyDescent="0.2">
      <c r="A1999" s="3" t="s">
        <v>30</v>
      </c>
      <c r="B1999" s="3" t="s">
        <v>31</v>
      </c>
      <c r="C1999" s="3" t="s">
        <v>4623</v>
      </c>
      <c r="D1999" s="3" t="s">
        <v>4624</v>
      </c>
      <c r="E1999" s="3">
        <v>0</v>
      </c>
      <c r="F1999" s="3">
        <v>3.528</v>
      </c>
      <c r="G1999" s="3">
        <v>2</v>
      </c>
      <c r="H1999" s="3">
        <v>2</v>
      </c>
      <c r="I1999" s="3">
        <v>2</v>
      </c>
      <c r="J1999" s="3">
        <v>2</v>
      </c>
      <c r="K1999" s="3">
        <v>2</v>
      </c>
      <c r="L1999" s="3">
        <v>1379</v>
      </c>
      <c r="M1999" s="3">
        <v>157.30000000000001</v>
      </c>
      <c r="N1999" s="3">
        <v>5.19</v>
      </c>
      <c r="O1999" s="3">
        <v>2.36</v>
      </c>
      <c r="P1999" s="3">
        <v>2</v>
      </c>
      <c r="Q1999" s="3" t="s">
        <v>1919</v>
      </c>
      <c r="R1999" s="3" t="s">
        <v>978</v>
      </c>
      <c r="S1999" s="3" t="s">
        <v>36</v>
      </c>
      <c r="T1999" s="3" t="s">
        <v>4625</v>
      </c>
      <c r="U1999" s="3" t="s">
        <v>4626</v>
      </c>
      <c r="V1999" s="3" t="s">
        <v>4623</v>
      </c>
      <c r="W1999" s="3" t="s">
        <v>4627</v>
      </c>
      <c r="X1999" s="3" t="s">
        <v>4628</v>
      </c>
      <c r="Y1999" s="3" t="s">
        <v>41</v>
      </c>
      <c r="Z1999" s="3" t="s">
        <v>41</v>
      </c>
      <c r="AA1999" s="3">
        <v>0</v>
      </c>
      <c r="AB1999" s="3" t="s">
        <v>30</v>
      </c>
      <c r="AC1999" s="3">
        <v>1</v>
      </c>
      <c r="AD1999" s="3" t="s">
        <v>41</v>
      </c>
    </row>
    <row r="2000" spans="1:30" hidden="1" outlineLevel="1" collapsed="1" x14ac:dyDescent="0.2">
      <c r="A2000" t="s">
        <v>41</v>
      </c>
      <c r="B2000" s="2" t="s">
        <v>43</v>
      </c>
      <c r="C2000" s="2" t="s">
        <v>44</v>
      </c>
      <c r="D2000" s="2" t="s">
        <v>29</v>
      </c>
      <c r="E2000" s="2" t="s">
        <v>45</v>
      </c>
      <c r="F2000" s="2" t="s">
        <v>46</v>
      </c>
      <c r="G2000" s="2" t="s">
        <v>28</v>
      </c>
      <c r="H2000" s="2" t="s">
        <v>47</v>
      </c>
      <c r="I2000" s="2" t="s">
        <v>8</v>
      </c>
      <c r="J2000" s="2" t="s">
        <v>9</v>
      </c>
      <c r="K2000" s="2" t="s">
        <v>48</v>
      </c>
      <c r="L2000" s="2" t="s">
        <v>49</v>
      </c>
      <c r="M2000" s="2" t="s">
        <v>50</v>
      </c>
      <c r="N2000" s="2" t="s">
        <v>51</v>
      </c>
      <c r="O2000" s="2" t="s">
        <v>52</v>
      </c>
      <c r="P2000" s="2" t="s">
        <v>27</v>
      </c>
      <c r="Q2000" s="2" t="s">
        <v>53</v>
      </c>
      <c r="R2000" s="2" t="s">
        <v>54</v>
      </c>
      <c r="S2000" s="2" t="s">
        <v>55</v>
      </c>
      <c r="T2000" s="2" t="s">
        <v>56</v>
      </c>
    </row>
    <row r="2001" spans="1:30" hidden="1" outlineLevel="1" collapsed="1" x14ac:dyDescent="0.2">
      <c r="A2001" t="s">
        <v>41</v>
      </c>
      <c r="B2001" s="4" t="s">
        <v>30</v>
      </c>
      <c r="C2001" s="4" t="s">
        <v>4629</v>
      </c>
      <c r="D2001" s="4" t="s">
        <v>41</v>
      </c>
      <c r="E2001" s="4">
        <v>5.7383900000000002E-2</v>
      </c>
      <c r="F2001" s="4">
        <v>3.95853E-3</v>
      </c>
      <c r="G2001" s="4">
        <v>1</v>
      </c>
      <c r="H2001" s="4">
        <v>1</v>
      </c>
      <c r="I2001" s="4">
        <v>1</v>
      </c>
      <c r="J2001" s="4">
        <v>1</v>
      </c>
      <c r="K2001" s="4" t="s">
        <v>4623</v>
      </c>
      <c r="L2001" s="4" t="s">
        <v>4630</v>
      </c>
      <c r="M2001" s="4" t="s">
        <v>41</v>
      </c>
      <c r="N2001" s="4">
        <v>1</v>
      </c>
      <c r="O2001" s="4">
        <v>1467.8053399999999</v>
      </c>
      <c r="P2001" s="4" t="s">
        <v>30</v>
      </c>
      <c r="Q2001" s="4" t="s">
        <v>30</v>
      </c>
      <c r="R2001" s="4">
        <v>3.026E-3</v>
      </c>
      <c r="S2001" s="4">
        <v>3.9019999999999999E-2</v>
      </c>
      <c r="T2001" s="4">
        <v>1.76</v>
      </c>
    </row>
    <row r="2002" spans="1:30" hidden="1" outlineLevel="1" collapsed="1" x14ac:dyDescent="0.2">
      <c r="A2002" t="s">
        <v>41</v>
      </c>
      <c r="B2002" s="4" t="s">
        <v>30</v>
      </c>
      <c r="C2002" s="4" t="s">
        <v>4631</v>
      </c>
      <c r="D2002" s="4" t="s">
        <v>41</v>
      </c>
      <c r="E2002" s="4">
        <v>1.2685200000000001E-2</v>
      </c>
      <c r="F2002" s="4">
        <v>9.4156000000000003E-4</v>
      </c>
      <c r="G2002" s="4">
        <v>1</v>
      </c>
      <c r="H2002" s="4">
        <v>1</v>
      </c>
      <c r="I2002" s="4">
        <v>1</v>
      </c>
      <c r="J2002" s="4">
        <v>1</v>
      </c>
      <c r="K2002" s="4" t="s">
        <v>4623</v>
      </c>
      <c r="L2002" s="4" t="s">
        <v>4632</v>
      </c>
      <c r="M2002" s="4" t="s">
        <v>41</v>
      </c>
      <c r="N2002" s="4">
        <v>0</v>
      </c>
      <c r="O2002" s="4">
        <v>1105.5120099999999</v>
      </c>
      <c r="P2002" s="4" t="s">
        <v>30</v>
      </c>
      <c r="Q2002" s="4" t="s">
        <v>30</v>
      </c>
      <c r="R2002" s="4">
        <v>7.6860000000000003E-4</v>
      </c>
      <c r="S2002" s="4">
        <v>7.5950000000000002E-3</v>
      </c>
      <c r="T2002" s="4">
        <v>2.36</v>
      </c>
    </row>
    <row r="2003" spans="1:30" x14ac:dyDescent="0.2">
      <c r="A2003" s="3" t="s">
        <v>30</v>
      </c>
      <c r="B2003" s="3" t="s">
        <v>31</v>
      </c>
      <c r="C2003" s="3" t="s">
        <v>4633</v>
      </c>
      <c r="D2003" s="3" t="s">
        <v>4634</v>
      </c>
      <c r="E2003" s="3">
        <v>0</v>
      </c>
      <c r="F2003" s="3">
        <v>3.5230000000000001</v>
      </c>
      <c r="G2003" s="3">
        <v>4</v>
      </c>
      <c r="H2003" s="3">
        <v>2</v>
      </c>
      <c r="I2003" s="3">
        <v>2</v>
      </c>
      <c r="J2003" s="3">
        <v>2</v>
      </c>
      <c r="K2003" s="3">
        <v>2</v>
      </c>
      <c r="L2003" s="3">
        <v>821</v>
      </c>
      <c r="M2003" s="3">
        <v>95.3</v>
      </c>
      <c r="N2003" s="3">
        <v>4.91</v>
      </c>
      <c r="O2003" s="3">
        <v>4.67</v>
      </c>
      <c r="P2003" s="3">
        <v>2</v>
      </c>
      <c r="Q2003" s="3" t="s">
        <v>2740</v>
      </c>
      <c r="R2003" s="3" t="s">
        <v>1305</v>
      </c>
      <c r="S2003" s="3" t="s">
        <v>41</v>
      </c>
      <c r="T2003" s="3" t="s">
        <v>4635</v>
      </c>
      <c r="U2003" s="3" t="s">
        <v>4636</v>
      </c>
      <c r="V2003" s="3" t="s">
        <v>4633</v>
      </c>
      <c r="W2003" s="3" t="s">
        <v>4637</v>
      </c>
      <c r="X2003" s="3" t="s">
        <v>4638</v>
      </c>
      <c r="Y2003" s="3" t="s">
        <v>41</v>
      </c>
      <c r="Z2003" s="3" t="s">
        <v>41</v>
      </c>
      <c r="AA2003" s="3">
        <v>0</v>
      </c>
      <c r="AB2003" s="3" t="s">
        <v>30</v>
      </c>
      <c r="AC2003" s="3">
        <v>1</v>
      </c>
      <c r="AD2003" s="3" t="s">
        <v>41</v>
      </c>
    </row>
    <row r="2004" spans="1:30" hidden="1" outlineLevel="1" collapsed="1" x14ac:dyDescent="0.2">
      <c r="A2004" t="s">
        <v>41</v>
      </c>
      <c r="B2004" s="2" t="s">
        <v>43</v>
      </c>
      <c r="C2004" s="2" t="s">
        <v>44</v>
      </c>
      <c r="D2004" s="2" t="s">
        <v>29</v>
      </c>
      <c r="E2004" s="2" t="s">
        <v>45</v>
      </c>
      <c r="F2004" s="2" t="s">
        <v>46</v>
      </c>
      <c r="G2004" s="2" t="s">
        <v>28</v>
      </c>
      <c r="H2004" s="2" t="s">
        <v>47</v>
      </c>
      <c r="I2004" s="2" t="s">
        <v>8</v>
      </c>
      <c r="J2004" s="2" t="s">
        <v>9</v>
      </c>
      <c r="K2004" s="2" t="s">
        <v>48</v>
      </c>
      <c r="L2004" s="2" t="s">
        <v>49</v>
      </c>
      <c r="M2004" s="2" t="s">
        <v>50</v>
      </c>
      <c r="N2004" s="2" t="s">
        <v>51</v>
      </c>
      <c r="O2004" s="2" t="s">
        <v>52</v>
      </c>
      <c r="P2004" s="2" t="s">
        <v>27</v>
      </c>
      <c r="Q2004" s="2" t="s">
        <v>53</v>
      </c>
      <c r="R2004" s="2" t="s">
        <v>54</v>
      </c>
      <c r="S2004" s="2" t="s">
        <v>55</v>
      </c>
      <c r="T2004" s="2" t="s">
        <v>56</v>
      </c>
    </row>
    <row r="2005" spans="1:30" hidden="1" outlineLevel="1" collapsed="1" x14ac:dyDescent="0.2">
      <c r="A2005" t="s">
        <v>41</v>
      </c>
      <c r="B2005" s="4" t="s">
        <v>30</v>
      </c>
      <c r="C2005" s="4" t="s">
        <v>4639</v>
      </c>
      <c r="D2005" s="4" t="s">
        <v>41</v>
      </c>
      <c r="E2005" s="4">
        <v>1.1525499999999999E-2</v>
      </c>
      <c r="F2005" s="4">
        <v>9.4156000000000003E-4</v>
      </c>
      <c r="G2005" s="4">
        <v>1</v>
      </c>
      <c r="H2005" s="4">
        <v>1</v>
      </c>
      <c r="I2005" s="4">
        <v>1</v>
      </c>
      <c r="J2005" s="4">
        <v>1</v>
      </c>
      <c r="K2005" s="4" t="s">
        <v>4633</v>
      </c>
      <c r="L2005" s="4" t="s">
        <v>4640</v>
      </c>
      <c r="M2005" s="4" t="s">
        <v>41</v>
      </c>
      <c r="N2005" s="4">
        <v>0</v>
      </c>
      <c r="O2005" s="4">
        <v>1533.68496</v>
      </c>
      <c r="P2005" s="4" t="s">
        <v>30</v>
      </c>
      <c r="Q2005" s="4" t="s">
        <v>30</v>
      </c>
      <c r="R2005" s="4">
        <v>7.6860000000000003E-4</v>
      </c>
      <c r="S2005" s="4">
        <v>6.7980000000000002E-3</v>
      </c>
      <c r="T2005" s="4">
        <v>2.2799999999999998</v>
      </c>
    </row>
    <row r="2006" spans="1:30" hidden="1" outlineLevel="1" collapsed="1" x14ac:dyDescent="0.2">
      <c r="A2006" t="s">
        <v>41</v>
      </c>
      <c r="B2006" s="4" t="s">
        <v>30</v>
      </c>
      <c r="C2006" s="4" t="s">
        <v>4641</v>
      </c>
      <c r="D2006" s="4" t="s">
        <v>41</v>
      </c>
      <c r="E2006" s="4">
        <v>6.3874600000000004E-2</v>
      </c>
      <c r="F2006" s="4">
        <v>3.95853E-3</v>
      </c>
      <c r="G2006" s="4">
        <v>1</v>
      </c>
      <c r="H2006" s="4">
        <v>1</v>
      </c>
      <c r="I2006" s="4">
        <v>1</v>
      </c>
      <c r="J2006" s="4">
        <v>1</v>
      </c>
      <c r="K2006" s="4" t="s">
        <v>4633</v>
      </c>
      <c r="L2006" s="4" t="s">
        <v>4642</v>
      </c>
      <c r="M2006" s="4" t="s">
        <v>41</v>
      </c>
      <c r="N2006" s="4">
        <v>1</v>
      </c>
      <c r="O2006" s="4">
        <v>2183.1051000000002</v>
      </c>
      <c r="P2006" s="4" t="s">
        <v>30</v>
      </c>
      <c r="Q2006" s="4" t="s">
        <v>30</v>
      </c>
      <c r="R2006" s="4">
        <v>3.026E-3</v>
      </c>
      <c r="S2006" s="4">
        <v>4.4150000000000002E-2</v>
      </c>
      <c r="T2006" s="4">
        <v>2.39</v>
      </c>
    </row>
    <row r="2007" spans="1:30" x14ac:dyDescent="0.2">
      <c r="A2007" s="3" t="s">
        <v>30</v>
      </c>
      <c r="B2007" s="3" t="s">
        <v>31</v>
      </c>
      <c r="C2007" s="3" t="s">
        <v>4643</v>
      </c>
      <c r="D2007" s="3" t="s">
        <v>4644</v>
      </c>
      <c r="E2007" s="3">
        <v>0</v>
      </c>
      <c r="F2007" s="3">
        <v>3.5049999999999999</v>
      </c>
      <c r="G2007" s="3">
        <v>6</v>
      </c>
      <c r="H2007" s="3">
        <v>2</v>
      </c>
      <c r="I2007" s="3">
        <v>2</v>
      </c>
      <c r="J2007" s="3">
        <v>2</v>
      </c>
      <c r="K2007" s="3">
        <v>2</v>
      </c>
      <c r="L2007" s="3">
        <v>630</v>
      </c>
      <c r="M2007" s="3">
        <v>73.8</v>
      </c>
      <c r="N2007" s="3">
        <v>9</v>
      </c>
      <c r="O2007" s="3">
        <v>0</v>
      </c>
      <c r="P2007" s="3">
        <v>2</v>
      </c>
      <c r="Q2007" s="3" t="s">
        <v>2887</v>
      </c>
      <c r="R2007" s="3" t="s">
        <v>1423</v>
      </c>
      <c r="S2007" s="3" t="s">
        <v>1766</v>
      </c>
      <c r="T2007" s="3" t="s">
        <v>41</v>
      </c>
      <c r="U2007" s="3" t="s">
        <v>4645</v>
      </c>
      <c r="V2007" s="3" t="s">
        <v>4643</v>
      </c>
      <c r="W2007" s="3" t="s">
        <v>4646</v>
      </c>
      <c r="X2007" s="3" t="s">
        <v>4647</v>
      </c>
      <c r="Y2007" s="3" t="s">
        <v>41</v>
      </c>
      <c r="Z2007" s="3" t="s">
        <v>41</v>
      </c>
      <c r="AA2007" s="3">
        <v>0</v>
      </c>
      <c r="AB2007" s="3" t="s">
        <v>30</v>
      </c>
      <c r="AC2007" s="3">
        <v>1</v>
      </c>
      <c r="AD2007" s="3" t="s">
        <v>41</v>
      </c>
    </row>
    <row r="2008" spans="1:30" hidden="1" outlineLevel="1" collapsed="1" x14ac:dyDescent="0.2">
      <c r="A2008" t="s">
        <v>41</v>
      </c>
      <c r="B2008" s="2" t="s">
        <v>43</v>
      </c>
      <c r="C2008" s="2" t="s">
        <v>44</v>
      </c>
      <c r="D2008" s="2" t="s">
        <v>29</v>
      </c>
      <c r="E2008" s="2" t="s">
        <v>45</v>
      </c>
      <c r="F2008" s="2" t="s">
        <v>46</v>
      </c>
      <c r="G2008" s="2" t="s">
        <v>28</v>
      </c>
      <c r="H2008" s="2" t="s">
        <v>47</v>
      </c>
      <c r="I2008" s="2" t="s">
        <v>8</v>
      </c>
      <c r="J2008" s="2" t="s">
        <v>9</v>
      </c>
      <c r="K2008" s="2" t="s">
        <v>48</v>
      </c>
      <c r="L2008" s="2" t="s">
        <v>49</v>
      </c>
      <c r="M2008" s="2" t="s">
        <v>50</v>
      </c>
      <c r="N2008" s="2" t="s">
        <v>51</v>
      </c>
      <c r="O2008" s="2" t="s">
        <v>52</v>
      </c>
      <c r="P2008" s="2" t="s">
        <v>27</v>
      </c>
      <c r="Q2008" s="2" t="s">
        <v>53</v>
      </c>
      <c r="R2008" s="2" t="s">
        <v>54</v>
      </c>
      <c r="S2008" s="2" t="s">
        <v>55</v>
      </c>
      <c r="T2008" s="2" t="s">
        <v>56</v>
      </c>
    </row>
    <row r="2009" spans="1:30" hidden="1" outlineLevel="1" collapsed="1" x14ac:dyDescent="0.2">
      <c r="A2009" t="s">
        <v>41</v>
      </c>
      <c r="B2009" s="4" t="s">
        <v>30</v>
      </c>
      <c r="C2009" s="4" t="s">
        <v>4648</v>
      </c>
      <c r="D2009" s="4" t="s">
        <v>41</v>
      </c>
      <c r="E2009" s="4">
        <v>1.22583E-2</v>
      </c>
      <c r="F2009" s="4">
        <v>9.4156000000000003E-4</v>
      </c>
      <c r="G2009" s="4">
        <v>1</v>
      </c>
      <c r="H2009" s="4">
        <v>1</v>
      </c>
      <c r="I2009" s="4">
        <v>1</v>
      </c>
      <c r="J2009" s="4">
        <v>1</v>
      </c>
      <c r="K2009" s="4" t="s">
        <v>4643</v>
      </c>
      <c r="L2009" s="4" t="s">
        <v>4649</v>
      </c>
      <c r="M2009" s="4" t="s">
        <v>41</v>
      </c>
      <c r="N2009" s="4">
        <v>0</v>
      </c>
      <c r="O2009" s="4">
        <v>2210.1087900000002</v>
      </c>
      <c r="P2009" s="4" t="s">
        <v>30</v>
      </c>
      <c r="Q2009" s="4" t="s">
        <v>30</v>
      </c>
      <c r="R2009" s="4">
        <v>7.6860000000000003E-4</v>
      </c>
      <c r="S2009" s="4">
        <v>7.267E-3</v>
      </c>
      <c r="T2009" s="4">
        <v>1.94</v>
      </c>
    </row>
    <row r="2010" spans="1:30" hidden="1" outlineLevel="1" collapsed="1" x14ac:dyDescent="0.2">
      <c r="A2010" t="s">
        <v>41</v>
      </c>
      <c r="B2010" s="4" t="s">
        <v>30</v>
      </c>
      <c r="C2010" s="4" t="s">
        <v>4650</v>
      </c>
      <c r="D2010" s="4" t="s">
        <v>41</v>
      </c>
      <c r="E2010" s="4">
        <v>6.2605800000000003E-2</v>
      </c>
      <c r="F2010" s="4">
        <v>3.95853E-3</v>
      </c>
      <c r="G2010" s="4">
        <v>1</v>
      </c>
      <c r="H2010" s="4">
        <v>1</v>
      </c>
      <c r="I2010" s="4">
        <v>1</v>
      </c>
      <c r="J2010" s="4">
        <v>1</v>
      </c>
      <c r="K2010" s="4" t="s">
        <v>4643</v>
      </c>
      <c r="L2010" s="4" t="s">
        <v>4651</v>
      </c>
      <c r="M2010" s="4" t="s">
        <v>41</v>
      </c>
      <c r="N2010" s="4">
        <v>0</v>
      </c>
      <c r="O2010" s="4">
        <v>1680.8439100000001</v>
      </c>
      <c r="P2010" s="4" t="s">
        <v>30</v>
      </c>
      <c r="Q2010" s="4" t="s">
        <v>30</v>
      </c>
      <c r="R2010" s="4">
        <v>3.026E-3</v>
      </c>
      <c r="S2010" s="4">
        <v>4.3020000000000003E-2</v>
      </c>
      <c r="T2010" s="4">
        <v>1.31</v>
      </c>
    </row>
    <row r="2011" spans="1:30" x14ac:dyDescent="0.2">
      <c r="A2011" s="3" t="s">
        <v>30</v>
      </c>
      <c r="B2011" s="3" t="s">
        <v>31</v>
      </c>
      <c r="C2011" s="3" t="s">
        <v>4652</v>
      </c>
      <c r="D2011" s="3" t="s">
        <v>4653</v>
      </c>
      <c r="E2011" s="3">
        <v>0</v>
      </c>
      <c r="F2011" s="3">
        <v>3.496</v>
      </c>
      <c r="G2011" s="3">
        <v>4</v>
      </c>
      <c r="H2011" s="3">
        <v>2</v>
      </c>
      <c r="I2011" s="3">
        <v>2</v>
      </c>
      <c r="J2011" s="3">
        <v>2</v>
      </c>
      <c r="K2011" s="3">
        <v>2</v>
      </c>
      <c r="L2011" s="3">
        <v>943</v>
      </c>
      <c r="M2011" s="3">
        <v>105.8</v>
      </c>
      <c r="N2011" s="3">
        <v>6.89</v>
      </c>
      <c r="O2011" s="3">
        <v>0</v>
      </c>
      <c r="P2011" s="3">
        <v>2</v>
      </c>
      <c r="Q2011" s="3" t="s">
        <v>2970</v>
      </c>
      <c r="R2011" s="3" t="s">
        <v>453</v>
      </c>
      <c r="S2011" s="3" t="s">
        <v>41</v>
      </c>
      <c r="T2011" s="3" t="s">
        <v>41</v>
      </c>
      <c r="U2011" s="3" t="s">
        <v>4654</v>
      </c>
      <c r="V2011" s="3" t="s">
        <v>4652</v>
      </c>
      <c r="W2011" s="3" t="s">
        <v>41</v>
      </c>
      <c r="X2011" s="3" t="s">
        <v>4655</v>
      </c>
      <c r="Y2011" s="3" t="s">
        <v>41</v>
      </c>
      <c r="Z2011" s="3" t="s">
        <v>41</v>
      </c>
      <c r="AA2011" s="3">
        <v>0</v>
      </c>
      <c r="AB2011" s="3" t="s">
        <v>30</v>
      </c>
      <c r="AC2011" s="3">
        <v>1</v>
      </c>
      <c r="AD2011" s="3" t="s">
        <v>41</v>
      </c>
    </row>
    <row r="2012" spans="1:30" hidden="1" outlineLevel="1" collapsed="1" x14ac:dyDescent="0.2">
      <c r="A2012" t="s">
        <v>41</v>
      </c>
      <c r="B2012" s="2" t="s">
        <v>43</v>
      </c>
      <c r="C2012" s="2" t="s">
        <v>44</v>
      </c>
      <c r="D2012" s="2" t="s">
        <v>29</v>
      </c>
      <c r="E2012" s="2" t="s">
        <v>45</v>
      </c>
      <c r="F2012" s="2" t="s">
        <v>46</v>
      </c>
      <c r="G2012" s="2" t="s">
        <v>28</v>
      </c>
      <c r="H2012" s="2" t="s">
        <v>47</v>
      </c>
      <c r="I2012" s="2" t="s">
        <v>8</v>
      </c>
      <c r="J2012" s="2" t="s">
        <v>9</v>
      </c>
      <c r="K2012" s="2" t="s">
        <v>48</v>
      </c>
      <c r="L2012" s="2" t="s">
        <v>49</v>
      </c>
      <c r="M2012" s="2" t="s">
        <v>50</v>
      </c>
      <c r="N2012" s="2" t="s">
        <v>51</v>
      </c>
      <c r="O2012" s="2" t="s">
        <v>52</v>
      </c>
      <c r="P2012" s="2" t="s">
        <v>27</v>
      </c>
      <c r="Q2012" s="2" t="s">
        <v>53</v>
      </c>
      <c r="R2012" s="2" t="s">
        <v>54</v>
      </c>
      <c r="S2012" s="2" t="s">
        <v>55</v>
      </c>
      <c r="T2012" s="2" t="s">
        <v>56</v>
      </c>
    </row>
    <row r="2013" spans="1:30" hidden="1" outlineLevel="1" collapsed="1" x14ac:dyDescent="0.2">
      <c r="A2013" t="s">
        <v>41</v>
      </c>
      <c r="B2013" s="4" t="s">
        <v>30</v>
      </c>
      <c r="C2013" s="4" t="s">
        <v>4656</v>
      </c>
      <c r="D2013" s="4" t="s">
        <v>41</v>
      </c>
      <c r="E2013" s="4">
        <v>9.1929899999999998E-3</v>
      </c>
      <c r="F2013" s="4">
        <v>9.4156000000000003E-4</v>
      </c>
      <c r="G2013" s="4">
        <v>1</v>
      </c>
      <c r="H2013" s="4">
        <v>1</v>
      </c>
      <c r="I2013" s="4">
        <v>1</v>
      </c>
      <c r="J2013" s="4">
        <v>1</v>
      </c>
      <c r="K2013" s="4" t="s">
        <v>4652</v>
      </c>
      <c r="L2013" s="4" t="s">
        <v>4657</v>
      </c>
      <c r="M2013" s="4" t="s">
        <v>41</v>
      </c>
      <c r="N2013" s="4">
        <v>2</v>
      </c>
      <c r="O2013" s="4">
        <v>1609.90203</v>
      </c>
      <c r="P2013" s="4" t="s">
        <v>30</v>
      </c>
      <c r="Q2013" s="4" t="s">
        <v>30</v>
      </c>
      <c r="R2013" s="4">
        <v>7.6860000000000003E-4</v>
      </c>
      <c r="S2013" s="4">
        <v>5.3229999999999996E-3</v>
      </c>
      <c r="T2013" s="4">
        <v>2.02</v>
      </c>
    </row>
    <row r="2014" spans="1:30" hidden="1" outlineLevel="1" collapsed="1" x14ac:dyDescent="0.2">
      <c r="A2014" t="s">
        <v>41</v>
      </c>
      <c r="B2014" s="4" t="s">
        <v>30</v>
      </c>
      <c r="C2014" s="4" t="s">
        <v>4658</v>
      </c>
      <c r="D2014" s="4" t="s">
        <v>41</v>
      </c>
      <c r="E2014" s="4">
        <v>8.5006200000000004E-2</v>
      </c>
      <c r="F2014" s="4">
        <v>5.9830200000000004E-3</v>
      </c>
      <c r="G2014" s="4">
        <v>1</v>
      </c>
      <c r="H2014" s="4">
        <v>1</v>
      </c>
      <c r="I2014" s="4">
        <v>1</v>
      </c>
      <c r="J2014" s="4">
        <v>1</v>
      </c>
      <c r="K2014" s="4" t="s">
        <v>4652</v>
      </c>
      <c r="L2014" s="4" t="s">
        <v>4659</v>
      </c>
      <c r="M2014" s="4" t="s">
        <v>41</v>
      </c>
      <c r="N2014" s="4">
        <v>0</v>
      </c>
      <c r="O2014" s="4">
        <v>3062.4310799999998</v>
      </c>
      <c r="P2014" s="4" t="s">
        <v>30</v>
      </c>
      <c r="Q2014" s="4" t="s">
        <v>30</v>
      </c>
      <c r="R2014" s="4">
        <v>4.535E-3</v>
      </c>
      <c r="S2014" s="4">
        <v>6.0010000000000001E-2</v>
      </c>
      <c r="T2014" s="4">
        <v>2.0499999999999998</v>
      </c>
    </row>
    <row r="2015" spans="1:30" x14ac:dyDescent="0.2">
      <c r="A2015" s="3" t="s">
        <v>30</v>
      </c>
      <c r="B2015" s="3" t="s">
        <v>31</v>
      </c>
      <c r="C2015" s="3" t="s">
        <v>4660</v>
      </c>
      <c r="D2015" s="3" t="s">
        <v>4661</v>
      </c>
      <c r="E2015" s="3">
        <v>0</v>
      </c>
      <c r="F2015" s="3">
        <v>3.476</v>
      </c>
      <c r="G2015" s="3">
        <v>2</v>
      </c>
      <c r="H2015" s="3">
        <v>2</v>
      </c>
      <c r="I2015" s="3">
        <v>2</v>
      </c>
      <c r="J2015" s="3">
        <v>2</v>
      </c>
      <c r="K2015" s="3">
        <v>2</v>
      </c>
      <c r="L2015" s="3">
        <v>1358</v>
      </c>
      <c r="M2015" s="3">
        <v>152</v>
      </c>
      <c r="N2015" s="3">
        <v>9</v>
      </c>
      <c r="O2015" s="3">
        <v>0</v>
      </c>
      <c r="P2015" s="3">
        <v>2</v>
      </c>
      <c r="Q2015" s="3" t="s">
        <v>3505</v>
      </c>
      <c r="R2015" s="3" t="s">
        <v>35</v>
      </c>
      <c r="S2015" s="3" t="s">
        <v>1062</v>
      </c>
      <c r="T2015" s="3" t="s">
        <v>4662</v>
      </c>
      <c r="U2015" s="3" t="s">
        <v>4663</v>
      </c>
      <c r="V2015" s="3" t="s">
        <v>4660</v>
      </c>
      <c r="W2015" s="3" t="s">
        <v>4664</v>
      </c>
      <c r="X2015" s="3" t="s">
        <v>4665</v>
      </c>
      <c r="Y2015" s="3" t="s">
        <v>41</v>
      </c>
      <c r="Z2015" s="3" t="s">
        <v>41</v>
      </c>
      <c r="AA2015" s="3">
        <v>0</v>
      </c>
      <c r="AB2015" s="3" t="s">
        <v>30</v>
      </c>
      <c r="AC2015" s="3">
        <v>1</v>
      </c>
      <c r="AD2015" s="3" t="s">
        <v>41</v>
      </c>
    </row>
    <row r="2016" spans="1:30" hidden="1" outlineLevel="1" collapsed="1" x14ac:dyDescent="0.2">
      <c r="A2016" t="s">
        <v>41</v>
      </c>
      <c r="B2016" s="2" t="s">
        <v>43</v>
      </c>
      <c r="C2016" s="2" t="s">
        <v>44</v>
      </c>
      <c r="D2016" s="2" t="s">
        <v>29</v>
      </c>
      <c r="E2016" s="2" t="s">
        <v>45</v>
      </c>
      <c r="F2016" s="2" t="s">
        <v>46</v>
      </c>
      <c r="G2016" s="2" t="s">
        <v>28</v>
      </c>
      <c r="H2016" s="2" t="s">
        <v>47</v>
      </c>
      <c r="I2016" s="2" t="s">
        <v>8</v>
      </c>
      <c r="J2016" s="2" t="s">
        <v>9</v>
      </c>
      <c r="K2016" s="2" t="s">
        <v>48</v>
      </c>
      <c r="L2016" s="2" t="s">
        <v>49</v>
      </c>
      <c r="M2016" s="2" t="s">
        <v>50</v>
      </c>
      <c r="N2016" s="2" t="s">
        <v>51</v>
      </c>
      <c r="O2016" s="2" t="s">
        <v>52</v>
      </c>
      <c r="P2016" s="2" t="s">
        <v>27</v>
      </c>
      <c r="Q2016" s="2" t="s">
        <v>53</v>
      </c>
      <c r="R2016" s="2" t="s">
        <v>54</v>
      </c>
      <c r="S2016" s="2" t="s">
        <v>55</v>
      </c>
      <c r="T2016" s="2" t="s">
        <v>56</v>
      </c>
    </row>
    <row r="2017" spans="1:30" hidden="1" outlineLevel="1" collapsed="1" x14ac:dyDescent="0.2">
      <c r="A2017" t="s">
        <v>41</v>
      </c>
      <c r="B2017" s="4" t="s">
        <v>30</v>
      </c>
      <c r="C2017" s="4" t="s">
        <v>4666</v>
      </c>
      <c r="D2017" s="4" t="s">
        <v>41</v>
      </c>
      <c r="E2017" s="4">
        <v>3.4584400000000001E-2</v>
      </c>
      <c r="F2017" s="4">
        <v>1.57544E-3</v>
      </c>
      <c r="G2017" s="4">
        <v>1</v>
      </c>
      <c r="H2017" s="4">
        <v>1</v>
      </c>
      <c r="I2017" s="4">
        <v>1</v>
      </c>
      <c r="J2017" s="4">
        <v>1</v>
      </c>
      <c r="K2017" s="4" t="s">
        <v>4660</v>
      </c>
      <c r="L2017" s="4" t="s">
        <v>4667</v>
      </c>
      <c r="M2017" s="4" t="s">
        <v>41</v>
      </c>
      <c r="N2017" s="4">
        <v>1</v>
      </c>
      <c r="O2017" s="4">
        <v>1289.66957</v>
      </c>
      <c r="P2017" s="4" t="s">
        <v>30</v>
      </c>
      <c r="Q2017" s="4" t="s">
        <v>30</v>
      </c>
      <c r="R2017" s="4">
        <v>1.245E-3</v>
      </c>
      <c r="S2017" s="4">
        <v>2.247E-2</v>
      </c>
      <c r="T2017" s="4">
        <v>1.56</v>
      </c>
    </row>
    <row r="2018" spans="1:30" hidden="1" outlineLevel="1" collapsed="1" x14ac:dyDescent="0.2">
      <c r="A2018" t="s">
        <v>41</v>
      </c>
      <c r="B2018" s="4" t="s">
        <v>30</v>
      </c>
      <c r="C2018" s="4" t="s">
        <v>4668</v>
      </c>
      <c r="D2018" s="4" t="s">
        <v>41</v>
      </c>
      <c r="E2018" s="4">
        <v>2.36273E-2</v>
      </c>
      <c r="F2018" s="4">
        <v>9.4156000000000003E-4</v>
      </c>
      <c r="G2018" s="4">
        <v>1</v>
      </c>
      <c r="H2018" s="4">
        <v>1</v>
      </c>
      <c r="I2018" s="4">
        <v>1</v>
      </c>
      <c r="J2018" s="4">
        <v>1</v>
      </c>
      <c r="K2018" s="4" t="s">
        <v>4660</v>
      </c>
      <c r="L2018" s="4" t="s">
        <v>4669</v>
      </c>
      <c r="M2018" s="4" t="s">
        <v>41</v>
      </c>
      <c r="N2018" s="4">
        <v>1</v>
      </c>
      <c r="O2018" s="4">
        <v>1664.89661</v>
      </c>
      <c r="P2018" s="4" t="s">
        <v>30</v>
      </c>
      <c r="Q2018" s="4" t="s">
        <v>30</v>
      </c>
      <c r="R2018" s="4">
        <v>7.6860000000000003E-4</v>
      </c>
      <c r="S2018" s="4">
        <v>1.489E-2</v>
      </c>
      <c r="T2018" s="4">
        <v>1.56</v>
      </c>
    </row>
    <row r="2019" spans="1:30" x14ac:dyDescent="0.2">
      <c r="A2019" s="3" t="s">
        <v>30</v>
      </c>
      <c r="B2019" s="3" t="s">
        <v>31</v>
      </c>
      <c r="C2019" s="3" t="s">
        <v>4670</v>
      </c>
      <c r="D2019" s="3" t="s">
        <v>4671</v>
      </c>
      <c r="E2019" s="3">
        <v>0</v>
      </c>
      <c r="F2019" s="3">
        <v>3.4660000000000002</v>
      </c>
      <c r="G2019" s="3">
        <v>4</v>
      </c>
      <c r="H2019" s="3">
        <v>1</v>
      </c>
      <c r="I2019" s="3">
        <v>1</v>
      </c>
      <c r="J2019" s="3">
        <v>1</v>
      </c>
      <c r="K2019" s="3">
        <v>1</v>
      </c>
      <c r="L2019" s="3">
        <v>371</v>
      </c>
      <c r="M2019" s="3">
        <v>43.2</v>
      </c>
      <c r="N2019" s="3">
        <v>9.82</v>
      </c>
      <c r="O2019" s="3">
        <v>2.5499999999999998</v>
      </c>
      <c r="P2019" s="3">
        <v>1</v>
      </c>
      <c r="Q2019" s="3" t="s">
        <v>1592</v>
      </c>
      <c r="R2019" s="3" t="s">
        <v>4672</v>
      </c>
      <c r="S2019" s="3" t="s">
        <v>36</v>
      </c>
      <c r="T2019" s="3" t="s">
        <v>4673</v>
      </c>
      <c r="U2019" s="3" t="s">
        <v>4674</v>
      </c>
      <c r="V2019" s="3" t="s">
        <v>4670</v>
      </c>
      <c r="W2019" s="3" t="s">
        <v>4675</v>
      </c>
      <c r="X2019" s="3" t="s">
        <v>4676</v>
      </c>
      <c r="Y2019" s="3" t="s">
        <v>41</v>
      </c>
      <c r="Z2019" s="3" t="s">
        <v>41</v>
      </c>
      <c r="AA2019" s="3">
        <v>0</v>
      </c>
      <c r="AB2019" s="3" t="s">
        <v>30</v>
      </c>
      <c r="AC2019" s="3">
        <v>1</v>
      </c>
      <c r="AD2019" s="3" t="s">
        <v>41</v>
      </c>
    </row>
    <row r="2020" spans="1:30" hidden="1" outlineLevel="1" collapsed="1" x14ac:dyDescent="0.2">
      <c r="A2020" t="s">
        <v>41</v>
      </c>
      <c r="B2020" s="2" t="s">
        <v>43</v>
      </c>
      <c r="C2020" s="2" t="s">
        <v>44</v>
      </c>
      <c r="D2020" s="2" t="s">
        <v>29</v>
      </c>
      <c r="E2020" s="2" t="s">
        <v>45</v>
      </c>
      <c r="F2020" s="2" t="s">
        <v>46</v>
      </c>
      <c r="G2020" s="2" t="s">
        <v>28</v>
      </c>
      <c r="H2020" s="2" t="s">
        <v>47</v>
      </c>
      <c r="I2020" s="2" t="s">
        <v>8</v>
      </c>
      <c r="J2020" s="2" t="s">
        <v>9</v>
      </c>
      <c r="K2020" s="2" t="s">
        <v>48</v>
      </c>
      <c r="L2020" s="2" t="s">
        <v>49</v>
      </c>
      <c r="M2020" s="2" t="s">
        <v>50</v>
      </c>
      <c r="N2020" s="2" t="s">
        <v>51</v>
      </c>
      <c r="O2020" s="2" t="s">
        <v>52</v>
      </c>
      <c r="P2020" s="2" t="s">
        <v>27</v>
      </c>
      <c r="Q2020" s="2" t="s">
        <v>53</v>
      </c>
      <c r="R2020" s="2" t="s">
        <v>54</v>
      </c>
      <c r="S2020" s="2" t="s">
        <v>55</v>
      </c>
      <c r="T2020" s="2" t="s">
        <v>56</v>
      </c>
    </row>
    <row r="2021" spans="1:30" hidden="1" outlineLevel="1" collapsed="1" x14ac:dyDescent="0.2">
      <c r="A2021" t="s">
        <v>41</v>
      </c>
      <c r="B2021" s="4" t="s">
        <v>30</v>
      </c>
      <c r="C2021" s="4" t="s">
        <v>4677</v>
      </c>
      <c r="D2021" s="4" t="s">
        <v>41</v>
      </c>
      <c r="E2021" s="4">
        <v>7.3023499999999998E-4</v>
      </c>
      <c r="F2021" s="4">
        <v>9.4156000000000003E-4</v>
      </c>
      <c r="G2021" s="4">
        <v>1</v>
      </c>
      <c r="H2021" s="4">
        <v>1</v>
      </c>
      <c r="I2021" s="4">
        <v>1</v>
      </c>
      <c r="J2021" s="4">
        <v>1</v>
      </c>
      <c r="K2021" s="4" t="s">
        <v>4670</v>
      </c>
      <c r="L2021" s="4" t="s">
        <v>4678</v>
      </c>
      <c r="M2021" s="4" t="s">
        <v>41</v>
      </c>
      <c r="N2021" s="4">
        <v>1</v>
      </c>
      <c r="O2021" s="4">
        <v>1725.84761</v>
      </c>
      <c r="P2021" s="4" t="s">
        <v>30</v>
      </c>
      <c r="Q2021" s="4" t="s">
        <v>30</v>
      </c>
      <c r="R2021" s="4">
        <v>7.6860000000000003E-4</v>
      </c>
      <c r="S2021" s="4">
        <v>3.4220000000000002E-4</v>
      </c>
      <c r="T2021" s="4">
        <v>2.5499999999999998</v>
      </c>
    </row>
    <row r="2022" spans="1:30" x14ac:dyDescent="0.2">
      <c r="A2022" s="3" t="s">
        <v>30</v>
      </c>
      <c r="B2022" s="3" t="s">
        <v>31</v>
      </c>
      <c r="C2022" s="3" t="s">
        <v>4679</v>
      </c>
      <c r="D2022" s="3" t="s">
        <v>4680</v>
      </c>
      <c r="E2022" s="3">
        <v>0</v>
      </c>
      <c r="F2022" s="3">
        <v>3.4569999999999999</v>
      </c>
      <c r="G2022" s="3">
        <v>3</v>
      </c>
      <c r="H2022" s="3">
        <v>2</v>
      </c>
      <c r="I2022" s="3">
        <v>2</v>
      </c>
      <c r="J2022" s="3">
        <v>2</v>
      </c>
      <c r="K2022" s="3">
        <v>2</v>
      </c>
      <c r="L2022" s="3">
        <v>787</v>
      </c>
      <c r="M2022" s="3">
        <v>86.4</v>
      </c>
      <c r="N2022" s="3">
        <v>6.57</v>
      </c>
      <c r="O2022" s="3">
        <v>1.77</v>
      </c>
      <c r="P2022" s="3">
        <v>2</v>
      </c>
      <c r="Q2022" s="3" t="s">
        <v>41</v>
      </c>
      <c r="R2022" s="3" t="s">
        <v>41</v>
      </c>
      <c r="S2022" s="3" t="s">
        <v>41</v>
      </c>
      <c r="T2022" s="3" t="s">
        <v>41</v>
      </c>
      <c r="U2022" s="3" t="s">
        <v>4681</v>
      </c>
      <c r="V2022" s="3" t="s">
        <v>4679</v>
      </c>
      <c r="W2022" s="3" t="s">
        <v>41</v>
      </c>
      <c r="X2022" s="3" t="s">
        <v>4682</v>
      </c>
      <c r="Y2022" s="3" t="s">
        <v>41</v>
      </c>
      <c r="Z2022" s="3" t="s">
        <v>41</v>
      </c>
      <c r="AA2022" s="3">
        <v>0</v>
      </c>
      <c r="AB2022" s="3" t="s">
        <v>30</v>
      </c>
      <c r="AC2022" s="3">
        <v>1</v>
      </c>
      <c r="AD2022" s="3" t="s">
        <v>41</v>
      </c>
    </row>
    <row r="2023" spans="1:30" hidden="1" outlineLevel="1" collapsed="1" x14ac:dyDescent="0.2">
      <c r="A2023" t="s">
        <v>41</v>
      </c>
      <c r="B2023" s="2" t="s">
        <v>43</v>
      </c>
      <c r="C2023" s="2" t="s">
        <v>44</v>
      </c>
      <c r="D2023" s="2" t="s">
        <v>29</v>
      </c>
      <c r="E2023" s="2" t="s">
        <v>45</v>
      </c>
      <c r="F2023" s="2" t="s">
        <v>46</v>
      </c>
      <c r="G2023" s="2" t="s">
        <v>28</v>
      </c>
      <c r="H2023" s="2" t="s">
        <v>47</v>
      </c>
      <c r="I2023" s="2" t="s">
        <v>8</v>
      </c>
      <c r="J2023" s="2" t="s">
        <v>9</v>
      </c>
      <c r="K2023" s="2" t="s">
        <v>48</v>
      </c>
      <c r="L2023" s="2" t="s">
        <v>49</v>
      </c>
      <c r="M2023" s="2" t="s">
        <v>50</v>
      </c>
      <c r="N2023" s="2" t="s">
        <v>51</v>
      </c>
      <c r="O2023" s="2" t="s">
        <v>52</v>
      </c>
      <c r="P2023" s="2" t="s">
        <v>27</v>
      </c>
      <c r="Q2023" s="2" t="s">
        <v>53</v>
      </c>
      <c r="R2023" s="2" t="s">
        <v>54</v>
      </c>
      <c r="S2023" s="2" t="s">
        <v>55</v>
      </c>
      <c r="T2023" s="2" t="s">
        <v>56</v>
      </c>
    </row>
    <row r="2024" spans="1:30" hidden="1" outlineLevel="1" collapsed="1" x14ac:dyDescent="0.2">
      <c r="A2024" t="s">
        <v>41</v>
      </c>
      <c r="B2024" s="4" t="s">
        <v>30</v>
      </c>
      <c r="C2024" s="4" t="s">
        <v>4683</v>
      </c>
      <c r="D2024" s="4" t="s">
        <v>41</v>
      </c>
      <c r="E2024" s="4">
        <v>4.5339400000000002E-2</v>
      </c>
      <c r="F2024" s="4">
        <v>2.21053E-3</v>
      </c>
      <c r="G2024" s="4">
        <v>1</v>
      </c>
      <c r="H2024" s="4">
        <v>1</v>
      </c>
      <c r="I2024" s="4">
        <v>1</v>
      </c>
      <c r="J2024" s="4">
        <v>1</v>
      </c>
      <c r="K2024" s="4" t="s">
        <v>4679</v>
      </c>
      <c r="L2024" s="4" t="s">
        <v>4684</v>
      </c>
      <c r="M2024" s="4" t="s">
        <v>41</v>
      </c>
      <c r="N2024" s="4">
        <v>0</v>
      </c>
      <c r="O2024" s="4">
        <v>1189.5847799999999</v>
      </c>
      <c r="P2024" s="4" t="s">
        <v>30</v>
      </c>
      <c r="Q2024" s="4" t="s">
        <v>30</v>
      </c>
      <c r="R2024" s="4">
        <v>1.714E-3</v>
      </c>
      <c r="S2024" s="4">
        <v>3.0280000000000001E-2</v>
      </c>
      <c r="T2024" s="4">
        <v>1.45</v>
      </c>
    </row>
    <row r="2025" spans="1:30" hidden="1" outlineLevel="1" collapsed="1" x14ac:dyDescent="0.2">
      <c r="A2025" t="s">
        <v>41</v>
      </c>
      <c r="B2025" s="4" t="s">
        <v>30</v>
      </c>
      <c r="C2025" s="4" t="s">
        <v>4685</v>
      </c>
      <c r="D2025" s="4" t="s">
        <v>41</v>
      </c>
      <c r="E2025" s="4">
        <v>1.8606399999999999E-2</v>
      </c>
      <c r="F2025" s="4">
        <v>9.4156000000000003E-4</v>
      </c>
      <c r="G2025" s="4">
        <v>1</v>
      </c>
      <c r="H2025" s="4">
        <v>1</v>
      </c>
      <c r="I2025" s="4">
        <v>1</v>
      </c>
      <c r="J2025" s="4">
        <v>1</v>
      </c>
      <c r="K2025" s="4" t="s">
        <v>4679</v>
      </c>
      <c r="L2025" s="4" t="s">
        <v>4686</v>
      </c>
      <c r="M2025" s="4" t="s">
        <v>41</v>
      </c>
      <c r="N2025" s="4">
        <v>0</v>
      </c>
      <c r="O2025" s="4">
        <v>1390.7172499999999</v>
      </c>
      <c r="P2025" s="4" t="s">
        <v>30</v>
      </c>
      <c r="Q2025" s="4" t="s">
        <v>30</v>
      </c>
      <c r="R2025" s="4">
        <v>7.6860000000000003E-4</v>
      </c>
      <c r="S2025" s="4">
        <v>1.1520000000000001E-2</v>
      </c>
      <c r="T2025" s="4">
        <v>1.77</v>
      </c>
    </row>
    <row r="2026" spans="1:30" x14ac:dyDescent="0.2">
      <c r="A2026" s="3" t="s">
        <v>30</v>
      </c>
      <c r="B2026" s="3" t="s">
        <v>31</v>
      </c>
      <c r="C2026" s="3" t="s">
        <v>4687</v>
      </c>
      <c r="D2026" s="3" t="s">
        <v>4688</v>
      </c>
      <c r="E2026" s="3">
        <v>0</v>
      </c>
      <c r="F2026" s="3">
        <v>3.456</v>
      </c>
      <c r="G2026" s="3">
        <v>6</v>
      </c>
      <c r="H2026" s="3">
        <v>3</v>
      </c>
      <c r="I2026" s="3">
        <v>3</v>
      </c>
      <c r="J2026" s="3">
        <v>3</v>
      </c>
      <c r="K2026" s="3">
        <v>3</v>
      </c>
      <c r="L2026" s="3">
        <v>528</v>
      </c>
      <c r="M2026" s="3">
        <v>57.6</v>
      </c>
      <c r="N2026" s="3">
        <v>7.93</v>
      </c>
      <c r="O2026" s="3">
        <v>0</v>
      </c>
      <c r="P2026" s="3">
        <v>3</v>
      </c>
      <c r="Q2026" s="3" t="s">
        <v>1592</v>
      </c>
      <c r="R2026" s="3" t="s">
        <v>4065</v>
      </c>
      <c r="S2026" s="3" t="s">
        <v>36</v>
      </c>
      <c r="T2026" s="3" t="s">
        <v>4066</v>
      </c>
      <c r="U2026" s="3" t="s">
        <v>4689</v>
      </c>
      <c r="V2026" s="3" t="s">
        <v>4687</v>
      </c>
      <c r="W2026" s="3" t="s">
        <v>4690</v>
      </c>
      <c r="X2026" s="3" t="s">
        <v>4691</v>
      </c>
      <c r="Y2026" s="3" t="s">
        <v>4692</v>
      </c>
      <c r="Z2026" s="3" t="s">
        <v>41</v>
      </c>
      <c r="AA2026" s="3">
        <v>2</v>
      </c>
      <c r="AB2026" s="3" t="s">
        <v>30</v>
      </c>
      <c r="AC2026" s="3">
        <v>1</v>
      </c>
      <c r="AD2026" s="3" t="s">
        <v>41</v>
      </c>
    </row>
    <row r="2027" spans="1:30" hidden="1" outlineLevel="1" collapsed="1" x14ac:dyDescent="0.2">
      <c r="A2027" t="s">
        <v>41</v>
      </c>
      <c r="B2027" s="2" t="s">
        <v>43</v>
      </c>
      <c r="C2027" s="2" t="s">
        <v>44</v>
      </c>
      <c r="D2027" s="2" t="s">
        <v>29</v>
      </c>
      <c r="E2027" s="2" t="s">
        <v>45</v>
      </c>
      <c r="F2027" s="2" t="s">
        <v>46</v>
      </c>
      <c r="G2027" s="2" t="s">
        <v>28</v>
      </c>
      <c r="H2027" s="2" t="s">
        <v>47</v>
      </c>
      <c r="I2027" s="2" t="s">
        <v>8</v>
      </c>
      <c r="J2027" s="2" t="s">
        <v>9</v>
      </c>
      <c r="K2027" s="2" t="s">
        <v>48</v>
      </c>
      <c r="L2027" s="2" t="s">
        <v>49</v>
      </c>
      <c r="M2027" s="2" t="s">
        <v>50</v>
      </c>
      <c r="N2027" s="2" t="s">
        <v>51</v>
      </c>
      <c r="O2027" s="2" t="s">
        <v>52</v>
      </c>
      <c r="P2027" s="2" t="s">
        <v>27</v>
      </c>
      <c r="Q2027" s="2" t="s">
        <v>53</v>
      </c>
      <c r="R2027" s="2" t="s">
        <v>54</v>
      </c>
      <c r="S2027" s="2" t="s">
        <v>55</v>
      </c>
      <c r="T2027" s="2" t="s">
        <v>56</v>
      </c>
    </row>
    <row r="2028" spans="1:30" hidden="1" outlineLevel="1" collapsed="1" x14ac:dyDescent="0.2">
      <c r="A2028" t="s">
        <v>41</v>
      </c>
      <c r="B2028" s="4" t="s">
        <v>30</v>
      </c>
      <c r="C2028" s="4" t="s">
        <v>4693</v>
      </c>
      <c r="D2028" s="4" t="s">
        <v>41</v>
      </c>
      <c r="E2028" s="4">
        <v>0.10419100000000001</v>
      </c>
      <c r="F2028" s="4">
        <v>9.1506199999999999E-3</v>
      </c>
      <c r="G2028" s="4">
        <v>1</v>
      </c>
      <c r="H2028" s="4">
        <v>1</v>
      </c>
      <c r="I2028" s="4">
        <v>1</v>
      </c>
      <c r="J2028" s="4">
        <v>1</v>
      </c>
      <c r="K2028" s="4" t="s">
        <v>4687</v>
      </c>
      <c r="L2028" s="4" t="s">
        <v>4694</v>
      </c>
      <c r="M2028" s="4" t="s">
        <v>41</v>
      </c>
      <c r="N2028" s="4">
        <v>0</v>
      </c>
      <c r="O2028" s="4">
        <v>1439.7852700000001</v>
      </c>
      <c r="P2028" s="4" t="s">
        <v>30</v>
      </c>
      <c r="Q2028" s="4" t="s">
        <v>30</v>
      </c>
      <c r="R2028" s="4">
        <v>6.8910000000000004E-3</v>
      </c>
      <c r="S2028" s="4">
        <v>7.5420000000000001E-2</v>
      </c>
      <c r="T2028" s="4">
        <v>1.46</v>
      </c>
    </row>
    <row r="2029" spans="1:30" hidden="1" outlineLevel="1" collapsed="1" x14ac:dyDescent="0.2">
      <c r="A2029" t="s">
        <v>41</v>
      </c>
      <c r="B2029" s="4" t="s">
        <v>30</v>
      </c>
      <c r="C2029" s="4" t="s">
        <v>4695</v>
      </c>
      <c r="D2029" s="4" t="s">
        <v>41</v>
      </c>
      <c r="E2029" s="4">
        <v>0.101506</v>
      </c>
      <c r="F2029" s="4">
        <v>8.4442000000000007E-3</v>
      </c>
      <c r="G2029" s="4">
        <v>1</v>
      </c>
      <c r="H2029" s="4">
        <v>1</v>
      </c>
      <c r="I2029" s="4">
        <v>1</v>
      </c>
      <c r="J2029" s="4">
        <v>1</v>
      </c>
      <c r="K2029" s="4" t="s">
        <v>4687</v>
      </c>
      <c r="L2029" s="4" t="s">
        <v>4696</v>
      </c>
      <c r="M2029" s="4" t="s">
        <v>41</v>
      </c>
      <c r="N2029" s="4">
        <v>1</v>
      </c>
      <c r="O2029" s="4">
        <v>1595.8863799999999</v>
      </c>
      <c r="P2029" s="4" t="s">
        <v>30</v>
      </c>
      <c r="Q2029" s="4" t="s">
        <v>30</v>
      </c>
      <c r="R2029" s="4">
        <v>6.3559999999999997E-3</v>
      </c>
      <c r="S2029" s="4">
        <v>7.2870000000000004E-2</v>
      </c>
      <c r="T2029" s="4">
        <v>1.52</v>
      </c>
    </row>
    <row r="2030" spans="1:30" hidden="1" outlineLevel="1" collapsed="1" x14ac:dyDescent="0.2">
      <c r="A2030" t="s">
        <v>41</v>
      </c>
      <c r="B2030" s="4" t="s">
        <v>30</v>
      </c>
      <c r="C2030" s="4" t="s">
        <v>4697</v>
      </c>
      <c r="D2030" s="4" t="s">
        <v>41</v>
      </c>
      <c r="E2030" s="4">
        <v>8.9610700000000001E-2</v>
      </c>
      <c r="F2030" s="4">
        <v>8.0658499999999994E-3</v>
      </c>
      <c r="G2030" s="4">
        <v>1</v>
      </c>
      <c r="H2030" s="4">
        <v>1</v>
      </c>
      <c r="I2030" s="4">
        <v>1</v>
      </c>
      <c r="J2030" s="4">
        <v>1</v>
      </c>
      <c r="K2030" s="4" t="s">
        <v>4687</v>
      </c>
      <c r="L2030" s="4" t="s">
        <v>4698</v>
      </c>
      <c r="M2030" s="4" t="s">
        <v>41</v>
      </c>
      <c r="N2030" s="4">
        <v>1</v>
      </c>
      <c r="O2030" s="4">
        <v>1966.1304700000001</v>
      </c>
      <c r="P2030" s="4" t="s">
        <v>30</v>
      </c>
      <c r="Q2030" s="4" t="s">
        <v>30</v>
      </c>
      <c r="R2030" s="4">
        <v>5.7679999999999997E-3</v>
      </c>
      <c r="S2030" s="4">
        <v>6.3700000000000007E-2</v>
      </c>
      <c r="T2030" s="4">
        <v>1.79</v>
      </c>
    </row>
    <row r="2031" spans="1:30" x14ac:dyDescent="0.2">
      <c r="A2031" s="3" t="s">
        <v>30</v>
      </c>
      <c r="B2031" s="3" t="s">
        <v>31</v>
      </c>
      <c r="C2031" s="3" t="s">
        <v>4699</v>
      </c>
      <c r="D2031" s="3" t="s">
        <v>4700</v>
      </c>
      <c r="E2031" s="3">
        <v>0</v>
      </c>
      <c r="F2031" s="3">
        <v>3.4510000000000001</v>
      </c>
      <c r="G2031" s="3">
        <v>6</v>
      </c>
      <c r="H2031" s="3">
        <v>1</v>
      </c>
      <c r="I2031" s="3">
        <v>1</v>
      </c>
      <c r="J2031" s="3">
        <v>2</v>
      </c>
      <c r="K2031" s="3">
        <v>1</v>
      </c>
      <c r="L2031" s="3">
        <v>309</v>
      </c>
      <c r="M2031" s="3">
        <v>35.5</v>
      </c>
      <c r="N2031" s="3">
        <v>8.6</v>
      </c>
      <c r="O2031" s="3">
        <v>1.95</v>
      </c>
      <c r="P2031" s="3">
        <v>1</v>
      </c>
      <c r="Q2031" s="3" t="s">
        <v>41</v>
      </c>
      <c r="R2031" s="3" t="s">
        <v>41</v>
      </c>
      <c r="S2031" s="3" t="s">
        <v>41</v>
      </c>
      <c r="T2031" s="3" t="s">
        <v>41</v>
      </c>
      <c r="U2031" s="3" t="s">
        <v>4701</v>
      </c>
      <c r="V2031" s="3" t="s">
        <v>4699</v>
      </c>
      <c r="W2031" s="3" t="s">
        <v>4702</v>
      </c>
      <c r="X2031" s="3" t="s">
        <v>4703</v>
      </c>
      <c r="Y2031" s="3" t="s">
        <v>41</v>
      </c>
      <c r="Z2031" s="3" t="s">
        <v>41</v>
      </c>
      <c r="AA2031" s="3">
        <v>0</v>
      </c>
      <c r="AB2031" s="3" t="s">
        <v>30</v>
      </c>
      <c r="AC2031" s="3">
        <v>1</v>
      </c>
      <c r="AD2031" s="3" t="s">
        <v>41</v>
      </c>
    </row>
    <row r="2032" spans="1:30" hidden="1" outlineLevel="1" collapsed="1" x14ac:dyDescent="0.2">
      <c r="A2032" t="s">
        <v>41</v>
      </c>
      <c r="B2032" s="2" t="s">
        <v>43</v>
      </c>
      <c r="C2032" s="2" t="s">
        <v>44</v>
      </c>
      <c r="D2032" s="2" t="s">
        <v>29</v>
      </c>
      <c r="E2032" s="2" t="s">
        <v>45</v>
      </c>
      <c r="F2032" s="2" t="s">
        <v>46</v>
      </c>
      <c r="G2032" s="2" t="s">
        <v>28</v>
      </c>
      <c r="H2032" s="2" t="s">
        <v>47</v>
      </c>
      <c r="I2032" s="2" t="s">
        <v>8</v>
      </c>
      <c r="J2032" s="2" t="s">
        <v>9</v>
      </c>
      <c r="K2032" s="2" t="s">
        <v>48</v>
      </c>
      <c r="L2032" s="2" t="s">
        <v>49</v>
      </c>
      <c r="M2032" s="2" t="s">
        <v>50</v>
      </c>
      <c r="N2032" s="2" t="s">
        <v>51</v>
      </c>
      <c r="O2032" s="2" t="s">
        <v>52</v>
      </c>
      <c r="P2032" s="2" t="s">
        <v>27</v>
      </c>
      <c r="Q2032" s="2" t="s">
        <v>53</v>
      </c>
      <c r="R2032" s="2" t="s">
        <v>54</v>
      </c>
      <c r="S2032" s="2" t="s">
        <v>55</v>
      </c>
      <c r="T2032" s="2" t="s">
        <v>56</v>
      </c>
    </row>
    <row r="2033" spans="1:30" hidden="1" outlineLevel="1" collapsed="1" x14ac:dyDescent="0.2">
      <c r="A2033" t="s">
        <v>41</v>
      </c>
      <c r="B2033" s="4" t="s">
        <v>30</v>
      </c>
      <c r="C2033" s="4" t="s">
        <v>4704</v>
      </c>
      <c r="D2033" s="4" t="s">
        <v>41</v>
      </c>
      <c r="E2033" s="4">
        <v>2.78243E-2</v>
      </c>
      <c r="F2033" s="4">
        <v>1.57544E-3</v>
      </c>
      <c r="G2033" s="4">
        <v>1</v>
      </c>
      <c r="H2033" s="4">
        <v>1</v>
      </c>
      <c r="I2033" s="4">
        <v>1</v>
      </c>
      <c r="J2033" s="4">
        <v>2</v>
      </c>
      <c r="K2033" s="4" t="s">
        <v>4699</v>
      </c>
      <c r="L2033" s="4" t="s">
        <v>4705</v>
      </c>
      <c r="M2033" s="4" t="s">
        <v>41</v>
      </c>
      <c r="N2033" s="4">
        <v>0</v>
      </c>
      <c r="O2033" s="4">
        <v>1805.8776700000001</v>
      </c>
      <c r="P2033" s="4" t="s">
        <v>30</v>
      </c>
      <c r="Q2033" s="4" t="s">
        <v>30</v>
      </c>
      <c r="R2033" s="4">
        <v>1.245E-3</v>
      </c>
      <c r="S2033" s="4">
        <v>1.7749999999999998E-2</v>
      </c>
      <c r="T2033" s="4">
        <v>1.95</v>
      </c>
    </row>
    <row r="2034" spans="1:30" x14ac:dyDescent="0.2">
      <c r="A2034" s="3" t="s">
        <v>30</v>
      </c>
      <c r="B2034" s="3" t="s">
        <v>31</v>
      </c>
      <c r="C2034" s="3" t="s">
        <v>4706</v>
      </c>
      <c r="D2034" s="3" t="s">
        <v>4707</v>
      </c>
      <c r="E2034" s="3">
        <v>0</v>
      </c>
      <c r="F2034" s="3">
        <v>3.4380000000000002</v>
      </c>
      <c r="G2034" s="3">
        <v>3</v>
      </c>
      <c r="H2034" s="3">
        <v>1</v>
      </c>
      <c r="I2034" s="3">
        <v>1</v>
      </c>
      <c r="J2034" s="3">
        <v>1</v>
      </c>
      <c r="K2034" s="3">
        <v>1</v>
      </c>
      <c r="L2034" s="3">
        <v>484</v>
      </c>
      <c r="M2034" s="3">
        <v>56.9</v>
      </c>
      <c r="N2034" s="3">
        <v>5.96</v>
      </c>
      <c r="O2034" s="3">
        <v>3.14</v>
      </c>
      <c r="P2034" s="3">
        <v>1</v>
      </c>
      <c r="Q2034" s="3" t="s">
        <v>1422</v>
      </c>
      <c r="R2034" s="3" t="s">
        <v>1739</v>
      </c>
      <c r="S2034" s="3" t="s">
        <v>1766</v>
      </c>
      <c r="T2034" s="3" t="s">
        <v>41</v>
      </c>
      <c r="U2034" s="3" t="s">
        <v>4708</v>
      </c>
      <c r="V2034" s="3" t="s">
        <v>4706</v>
      </c>
      <c r="W2034" s="3" t="s">
        <v>4709</v>
      </c>
      <c r="X2034" s="3" t="s">
        <v>4710</v>
      </c>
      <c r="Y2034" s="3" t="s">
        <v>41</v>
      </c>
      <c r="Z2034" s="3" t="s">
        <v>41</v>
      </c>
      <c r="AA2034" s="3">
        <v>0</v>
      </c>
      <c r="AB2034" s="3" t="s">
        <v>30</v>
      </c>
      <c r="AC2034" s="3">
        <v>1</v>
      </c>
      <c r="AD2034" s="3" t="s">
        <v>41</v>
      </c>
    </row>
    <row r="2035" spans="1:30" hidden="1" outlineLevel="1" collapsed="1" x14ac:dyDescent="0.2">
      <c r="A2035" t="s">
        <v>41</v>
      </c>
      <c r="B2035" s="2" t="s">
        <v>43</v>
      </c>
      <c r="C2035" s="2" t="s">
        <v>44</v>
      </c>
      <c r="D2035" s="2" t="s">
        <v>29</v>
      </c>
      <c r="E2035" s="2" t="s">
        <v>45</v>
      </c>
      <c r="F2035" s="2" t="s">
        <v>46</v>
      </c>
      <c r="G2035" s="2" t="s">
        <v>28</v>
      </c>
      <c r="H2035" s="2" t="s">
        <v>47</v>
      </c>
      <c r="I2035" s="2" t="s">
        <v>8</v>
      </c>
      <c r="J2035" s="2" t="s">
        <v>9</v>
      </c>
      <c r="K2035" s="2" t="s">
        <v>48</v>
      </c>
      <c r="L2035" s="2" t="s">
        <v>49</v>
      </c>
      <c r="M2035" s="2" t="s">
        <v>50</v>
      </c>
      <c r="N2035" s="2" t="s">
        <v>51</v>
      </c>
      <c r="O2035" s="2" t="s">
        <v>52</v>
      </c>
      <c r="P2035" s="2" t="s">
        <v>27</v>
      </c>
      <c r="Q2035" s="2" t="s">
        <v>53</v>
      </c>
      <c r="R2035" s="2" t="s">
        <v>54</v>
      </c>
      <c r="S2035" s="2" t="s">
        <v>55</v>
      </c>
      <c r="T2035" s="2" t="s">
        <v>56</v>
      </c>
    </row>
    <row r="2036" spans="1:30" hidden="1" outlineLevel="1" collapsed="1" x14ac:dyDescent="0.2">
      <c r="A2036" t="s">
        <v>41</v>
      </c>
      <c r="B2036" s="4" t="s">
        <v>30</v>
      </c>
      <c r="C2036" s="4" t="s">
        <v>4711</v>
      </c>
      <c r="D2036" s="4" t="s">
        <v>41</v>
      </c>
      <c r="E2036" s="4">
        <v>7.7679099999999998E-4</v>
      </c>
      <c r="F2036" s="4">
        <v>9.4156000000000003E-4</v>
      </c>
      <c r="G2036" s="4">
        <v>1</v>
      </c>
      <c r="H2036" s="4">
        <v>1</v>
      </c>
      <c r="I2036" s="4">
        <v>1</v>
      </c>
      <c r="J2036" s="4">
        <v>1</v>
      </c>
      <c r="K2036" s="4" t="s">
        <v>4706</v>
      </c>
      <c r="L2036" s="4" t="s">
        <v>4712</v>
      </c>
      <c r="M2036" s="4" t="s">
        <v>41</v>
      </c>
      <c r="N2036" s="4">
        <v>0</v>
      </c>
      <c r="O2036" s="4">
        <v>1518.77583</v>
      </c>
      <c r="P2036" s="4" t="s">
        <v>30</v>
      </c>
      <c r="Q2036" s="4" t="s">
        <v>30</v>
      </c>
      <c r="R2036" s="4">
        <v>7.6860000000000003E-4</v>
      </c>
      <c r="S2036" s="4">
        <v>3.6499999999999998E-4</v>
      </c>
      <c r="T2036" s="4">
        <v>3.14</v>
      </c>
    </row>
    <row r="2037" spans="1:30" x14ac:dyDescent="0.2">
      <c r="A2037" s="3" t="s">
        <v>30</v>
      </c>
      <c r="B2037" s="3" t="s">
        <v>31</v>
      </c>
      <c r="C2037" s="3" t="s">
        <v>4713</v>
      </c>
      <c r="D2037" s="3" t="s">
        <v>4714</v>
      </c>
      <c r="E2037" s="3">
        <v>0</v>
      </c>
      <c r="F2037" s="3">
        <v>3.4049999999999998</v>
      </c>
      <c r="G2037" s="3">
        <v>4</v>
      </c>
      <c r="H2037" s="3">
        <v>2</v>
      </c>
      <c r="I2037" s="3">
        <v>2</v>
      </c>
      <c r="J2037" s="3">
        <v>2</v>
      </c>
      <c r="K2037" s="3">
        <v>2</v>
      </c>
      <c r="L2037" s="3">
        <v>770</v>
      </c>
      <c r="M2037" s="3">
        <v>86.6</v>
      </c>
      <c r="N2037" s="3">
        <v>8.31</v>
      </c>
      <c r="O2037" s="3">
        <v>4.45</v>
      </c>
      <c r="P2037" s="3">
        <v>2</v>
      </c>
      <c r="Q2037" s="3" t="s">
        <v>1200</v>
      </c>
      <c r="R2037" s="3" t="s">
        <v>4715</v>
      </c>
      <c r="S2037" s="3" t="s">
        <v>1062</v>
      </c>
      <c r="T2037" s="3" t="s">
        <v>1201</v>
      </c>
      <c r="U2037" s="3" t="s">
        <v>4716</v>
      </c>
      <c r="V2037" s="3" t="s">
        <v>4713</v>
      </c>
      <c r="W2037" s="3" t="s">
        <v>4717</v>
      </c>
      <c r="X2037" s="3" t="s">
        <v>4718</v>
      </c>
      <c r="Y2037" s="3" t="s">
        <v>41</v>
      </c>
      <c r="Z2037" s="3" t="s">
        <v>41</v>
      </c>
      <c r="AA2037" s="3">
        <v>0</v>
      </c>
      <c r="AB2037" s="3" t="s">
        <v>30</v>
      </c>
      <c r="AC2037" s="3">
        <v>1</v>
      </c>
      <c r="AD2037" s="3" t="s">
        <v>41</v>
      </c>
    </row>
    <row r="2038" spans="1:30" hidden="1" outlineLevel="1" collapsed="1" x14ac:dyDescent="0.2">
      <c r="A2038" t="s">
        <v>41</v>
      </c>
      <c r="B2038" s="2" t="s">
        <v>43</v>
      </c>
      <c r="C2038" s="2" t="s">
        <v>44</v>
      </c>
      <c r="D2038" s="2" t="s">
        <v>29</v>
      </c>
      <c r="E2038" s="2" t="s">
        <v>45</v>
      </c>
      <c r="F2038" s="2" t="s">
        <v>46</v>
      </c>
      <c r="G2038" s="2" t="s">
        <v>28</v>
      </c>
      <c r="H2038" s="2" t="s">
        <v>47</v>
      </c>
      <c r="I2038" s="2" t="s">
        <v>8</v>
      </c>
      <c r="J2038" s="2" t="s">
        <v>9</v>
      </c>
      <c r="K2038" s="2" t="s">
        <v>48</v>
      </c>
      <c r="L2038" s="2" t="s">
        <v>49</v>
      </c>
      <c r="M2038" s="2" t="s">
        <v>50</v>
      </c>
      <c r="N2038" s="2" t="s">
        <v>51</v>
      </c>
      <c r="O2038" s="2" t="s">
        <v>52</v>
      </c>
      <c r="P2038" s="2" t="s">
        <v>27</v>
      </c>
      <c r="Q2038" s="2" t="s">
        <v>53</v>
      </c>
      <c r="R2038" s="2" t="s">
        <v>54</v>
      </c>
      <c r="S2038" s="2" t="s">
        <v>55</v>
      </c>
      <c r="T2038" s="2" t="s">
        <v>56</v>
      </c>
    </row>
    <row r="2039" spans="1:30" hidden="1" outlineLevel="1" collapsed="1" x14ac:dyDescent="0.2">
      <c r="A2039" t="s">
        <v>41</v>
      </c>
      <c r="B2039" s="4" t="s">
        <v>30</v>
      </c>
      <c r="C2039" s="4" t="s">
        <v>4719</v>
      </c>
      <c r="D2039" s="4" t="s">
        <v>41</v>
      </c>
      <c r="E2039" s="4">
        <v>3.6512900000000001E-2</v>
      </c>
      <c r="F2039" s="4">
        <v>1.57544E-3</v>
      </c>
      <c r="G2039" s="4">
        <v>1</v>
      </c>
      <c r="H2039" s="4">
        <v>1</v>
      </c>
      <c r="I2039" s="4">
        <v>1</v>
      </c>
      <c r="J2039" s="4">
        <v>1</v>
      </c>
      <c r="K2039" s="4" t="s">
        <v>4713</v>
      </c>
      <c r="L2039" s="4" t="s">
        <v>4720</v>
      </c>
      <c r="M2039" s="4" t="s">
        <v>41</v>
      </c>
      <c r="N2039" s="4">
        <v>1</v>
      </c>
      <c r="O2039" s="4">
        <v>1387.68993</v>
      </c>
      <c r="P2039" s="4" t="s">
        <v>30</v>
      </c>
      <c r="Q2039" s="4" t="s">
        <v>30</v>
      </c>
      <c r="R2039" s="4">
        <v>1.245E-3</v>
      </c>
      <c r="S2039" s="4">
        <v>2.3879999999999998E-2</v>
      </c>
      <c r="T2039" s="4">
        <v>2.04</v>
      </c>
    </row>
    <row r="2040" spans="1:30" hidden="1" outlineLevel="1" collapsed="1" x14ac:dyDescent="0.2">
      <c r="A2040" t="s">
        <v>41</v>
      </c>
      <c r="B2040" s="4" t="s">
        <v>30</v>
      </c>
      <c r="C2040" s="4" t="s">
        <v>4721</v>
      </c>
      <c r="D2040" s="4" t="s">
        <v>41</v>
      </c>
      <c r="E2040" s="4">
        <v>2.5992700000000001E-2</v>
      </c>
      <c r="F2040" s="4">
        <v>1.57544E-3</v>
      </c>
      <c r="G2040" s="4">
        <v>1</v>
      </c>
      <c r="H2040" s="4">
        <v>1</v>
      </c>
      <c r="I2040" s="4">
        <v>1</v>
      </c>
      <c r="J2040" s="4">
        <v>1</v>
      </c>
      <c r="K2040" s="4" t="s">
        <v>4713</v>
      </c>
      <c r="L2040" s="4" t="s">
        <v>4722</v>
      </c>
      <c r="M2040" s="4" t="s">
        <v>41</v>
      </c>
      <c r="N2040" s="4">
        <v>0</v>
      </c>
      <c r="O2040" s="4">
        <v>2040.98459</v>
      </c>
      <c r="P2040" s="4" t="s">
        <v>30</v>
      </c>
      <c r="Q2040" s="4" t="s">
        <v>30</v>
      </c>
      <c r="R2040" s="4">
        <v>1.245E-3</v>
      </c>
      <c r="S2040" s="4">
        <v>1.6490000000000001E-2</v>
      </c>
      <c r="T2040" s="4">
        <v>2.42</v>
      </c>
    </row>
    <row r="2041" spans="1:30" x14ac:dyDescent="0.2">
      <c r="A2041" s="3" t="s">
        <v>30</v>
      </c>
      <c r="B2041" s="3" t="s">
        <v>31</v>
      </c>
      <c r="C2041" s="3" t="s">
        <v>4723</v>
      </c>
      <c r="D2041" s="3" t="s">
        <v>4724</v>
      </c>
      <c r="E2041" s="3">
        <v>0</v>
      </c>
      <c r="F2041" s="3">
        <v>3.383</v>
      </c>
      <c r="G2041" s="3">
        <v>2</v>
      </c>
      <c r="H2041" s="3">
        <v>2</v>
      </c>
      <c r="I2041" s="3">
        <v>2</v>
      </c>
      <c r="J2041" s="3">
        <v>3</v>
      </c>
      <c r="K2041" s="3">
        <v>2</v>
      </c>
      <c r="L2041" s="3">
        <v>2051</v>
      </c>
      <c r="M2041" s="3">
        <v>228.5</v>
      </c>
      <c r="N2041" s="3">
        <v>5.92</v>
      </c>
      <c r="O2041" s="3">
        <v>4.88</v>
      </c>
      <c r="P2041" s="3">
        <v>2</v>
      </c>
      <c r="Q2041" s="3" t="s">
        <v>1377</v>
      </c>
      <c r="R2041" s="3" t="s">
        <v>3421</v>
      </c>
      <c r="S2041" s="3" t="s">
        <v>36</v>
      </c>
      <c r="T2041" s="3" t="s">
        <v>4725</v>
      </c>
      <c r="U2041" s="3" t="s">
        <v>4726</v>
      </c>
      <c r="V2041" s="3" t="s">
        <v>4723</v>
      </c>
      <c r="W2041" s="3" t="s">
        <v>4727</v>
      </c>
      <c r="X2041" s="3" t="s">
        <v>4728</v>
      </c>
      <c r="Y2041" s="3" t="s">
        <v>41</v>
      </c>
      <c r="Z2041" s="3" t="s">
        <v>41</v>
      </c>
      <c r="AA2041" s="3">
        <v>0</v>
      </c>
      <c r="AB2041" s="3" t="s">
        <v>30</v>
      </c>
      <c r="AC2041" s="3">
        <v>1</v>
      </c>
      <c r="AD2041" s="3" t="s">
        <v>41</v>
      </c>
    </row>
    <row r="2042" spans="1:30" hidden="1" outlineLevel="1" collapsed="1" x14ac:dyDescent="0.2">
      <c r="A2042" t="s">
        <v>41</v>
      </c>
      <c r="B2042" s="2" t="s">
        <v>43</v>
      </c>
      <c r="C2042" s="2" t="s">
        <v>44</v>
      </c>
      <c r="D2042" s="2" t="s">
        <v>29</v>
      </c>
      <c r="E2042" s="2" t="s">
        <v>45</v>
      </c>
      <c r="F2042" s="2" t="s">
        <v>46</v>
      </c>
      <c r="G2042" s="2" t="s">
        <v>28</v>
      </c>
      <c r="H2042" s="2" t="s">
        <v>47</v>
      </c>
      <c r="I2042" s="2" t="s">
        <v>8</v>
      </c>
      <c r="J2042" s="2" t="s">
        <v>9</v>
      </c>
      <c r="K2042" s="2" t="s">
        <v>48</v>
      </c>
      <c r="L2042" s="2" t="s">
        <v>49</v>
      </c>
      <c r="M2042" s="2" t="s">
        <v>50</v>
      </c>
      <c r="N2042" s="2" t="s">
        <v>51</v>
      </c>
      <c r="O2042" s="2" t="s">
        <v>52</v>
      </c>
      <c r="P2042" s="2" t="s">
        <v>27</v>
      </c>
      <c r="Q2042" s="2" t="s">
        <v>53</v>
      </c>
      <c r="R2042" s="2" t="s">
        <v>54</v>
      </c>
      <c r="S2042" s="2" t="s">
        <v>55</v>
      </c>
      <c r="T2042" s="2" t="s">
        <v>56</v>
      </c>
    </row>
    <row r="2043" spans="1:30" hidden="1" outlineLevel="1" collapsed="1" x14ac:dyDescent="0.2">
      <c r="A2043" t="s">
        <v>41</v>
      </c>
      <c r="B2043" s="4" t="s">
        <v>30</v>
      </c>
      <c r="C2043" s="4" t="s">
        <v>4729</v>
      </c>
      <c r="D2043" s="4" t="s">
        <v>41</v>
      </c>
      <c r="E2043" s="4">
        <v>5.22327E-2</v>
      </c>
      <c r="F2043" s="4">
        <v>3.61743E-3</v>
      </c>
      <c r="G2043" s="4">
        <v>1</v>
      </c>
      <c r="H2043" s="4">
        <v>1</v>
      </c>
      <c r="I2043" s="4">
        <v>1</v>
      </c>
      <c r="J2043" s="4">
        <v>1</v>
      </c>
      <c r="K2043" s="4" t="s">
        <v>4723</v>
      </c>
      <c r="L2043" s="4" t="s">
        <v>4730</v>
      </c>
      <c r="M2043" s="4" t="s">
        <v>41</v>
      </c>
      <c r="N2043" s="4">
        <v>2</v>
      </c>
      <c r="O2043" s="4">
        <v>1787.9398699999999</v>
      </c>
      <c r="P2043" s="4" t="s">
        <v>30</v>
      </c>
      <c r="Q2043" s="4" t="s">
        <v>30</v>
      </c>
      <c r="R2043" s="4">
        <v>2.7789999999999998E-3</v>
      </c>
      <c r="S2043" s="4">
        <v>3.5310000000000001E-2</v>
      </c>
      <c r="T2043" s="4">
        <v>2.38</v>
      </c>
    </row>
    <row r="2044" spans="1:30" hidden="1" outlineLevel="1" collapsed="1" x14ac:dyDescent="0.2">
      <c r="A2044" t="s">
        <v>41</v>
      </c>
      <c r="B2044" s="4" t="s">
        <v>30</v>
      </c>
      <c r="C2044" s="4" t="s">
        <v>4731</v>
      </c>
      <c r="D2044" s="4" t="s">
        <v>41</v>
      </c>
      <c r="E2044" s="4">
        <v>1.89917E-2</v>
      </c>
      <c r="F2044" s="4">
        <v>9.4156000000000003E-4</v>
      </c>
      <c r="G2044" s="4">
        <v>1</v>
      </c>
      <c r="H2044" s="4">
        <v>1</v>
      </c>
      <c r="I2044" s="4">
        <v>1</v>
      </c>
      <c r="J2044" s="4">
        <v>2</v>
      </c>
      <c r="K2044" s="4" t="s">
        <v>4723</v>
      </c>
      <c r="L2044" s="4" t="s">
        <v>4732</v>
      </c>
      <c r="M2044" s="4" t="s">
        <v>41</v>
      </c>
      <c r="N2044" s="4">
        <v>0</v>
      </c>
      <c r="O2044" s="4">
        <v>2229.9804300000001</v>
      </c>
      <c r="P2044" s="4" t="s">
        <v>30</v>
      </c>
      <c r="Q2044" s="4" t="s">
        <v>30</v>
      </c>
      <c r="R2044" s="4">
        <v>7.6860000000000003E-4</v>
      </c>
      <c r="S2044" s="4">
        <v>1.1730000000000001E-2</v>
      </c>
      <c r="T2044" s="4">
        <v>2.4500000000000002</v>
      </c>
    </row>
    <row r="2045" spans="1:30" x14ac:dyDescent="0.2">
      <c r="A2045" s="3" t="s">
        <v>30</v>
      </c>
      <c r="B2045" s="3" t="s">
        <v>31</v>
      </c>
      <c r="C2045" s="3" t="s">
        <v>4733</v>
      </c>
      <c r="D2045" s="3" t="s">
        <v>4734</v>
      </c>
      <c r="E2045" s="3">
        <v>0</v>
      </c>
      <c r="F2045" s="3">
        <v>3.3809999999999998</v>
      </c>
      <c r="G2045" s="3">
        <v>2</v>
      </c>
      <c r="H2045" s="3">
        <v>1</v>
      </c>
      <c r="I2045" s="3">
        <v>1</v>
      </c>
      <c r="J2045" s="3">
        <v>1</v>
      </c>
      <c r="K2045" s="3">
        <v>1</v>
      </c>
      <c r="L2045" s="3">
        <v>628</v>
      </c>
      <c r="M2045" s="3">
        <v>72.400000000000006</v>
      </c>
      <c r="N2045" s="3">
        <v>5.26</v>
      </c>
      <c r="O2045" s="3">
        <v>3.06</v>
      </c>
      <c r="P2045" s="3">
        <v>1</v>
      </c>
      <c r="Q2045" s="3" t="s">
        <v>2887</v>
      </c>
      <c r="R2045" s="3" t="s">
        <v>35</v>
      </c>
      <c r="S2045" s="3" t="s">
        <v>1766</v>
      </c>
      <c r="T2045" s="3" t="s">
        <v>4735</v>
      </c>
      <c r="U2045" s="3" t="s">
        <v>4736</v>
      </c>
      <c r="V2045" s="3" t="s">
        <v>4733</v>
      </c>
      <c r="W2045" s="3" t="s">
        <v>4737</v>
      </c>
      <c r="X2045" s="3" t="s">
        <v>4738</v>
      </c>
      <c r="Y2045" s="3" t="s">
        <v>41</v>
      </c>
      <c r="Z2045" s="3" t="s">
        <v>41</v>
      </c>
      <c r="AA2045" s="3">
        <v>0</v>
      </c>
      <c r="AB2045" s="3" t="s">
        <v>30</v>
      </c>
      <c r="AC2045" s="3">
        <v>1</v>
      </c>
      <c r="AD2045" s="3" t="s">
        <v>41</v>
      </c>
    </row>
    <row r="2046" spans="1:30" hidden="1" outlineLevel="1" collapsed="1" x14ac:dyDescent="0.2">
      <c r="A2046" t="s">
        <v>41</v>
      </c>
      <c r="B2046" s="2" t="s">
        <v>43</v>
      </c>
      <c r="C2046" s="2" t="s">
        <v>44</v>
      </c>
      <c r="D2046" s="2" t="s">
        <v>29</v>
      </c>
      <c r="E2046" s="2" t="s">
        <v>45</v>
      </c>
      <c r="F2046" s="2" t="s">
        <v>46</v>
      </c>
      <c r="G2046" s="2" t="s">
        <v>28</v>
      </c>
      <c r="H2046" s="2" t="s">
        <v>47</v>
      </c>
      <c r="I2046" s="2" t="s">
        <v>8</v>
      </c>
      <c r="J2046" s="2" t="s">
        <v>9</v>
      </c>
      <c r="K2046" s="2" t="s">
        <v>48</v>
      </c>
      <c r="L2046" s="2" t="s">
        <v>49</v>
      </c>
      <c r="M2046" s="2" t="s">
        <v>50</v>
      </c>
      <c r="N2046" s="2" t="s">
        <v>51</v>
      </c>
      <c r="O2046" s="2" t="s">
        <v>52</v>
      </c>
      <c r="P2046" s="2" t="s">
        <v>27</v>
      </c>
      <c r="Q2046" s="2" t="s">
        <v>53</v>
      </c>
      <c r="R2046" s="2" t="s">
        <v>54</v>
      </c>
      <c r="S2046" s="2" t="s">
        <v>55</v>
      </c>
      <c r="T2046" s="2" t="s">
        <v>56</v>
      </c>
    </row>
    <row r="2047" spans="1:30" hidden="1" outlineLevel="1" collapsed="1" x14ac:dyDescent="0.2">
      <c r="A2047" t="s">
        <v>41</v>
      </c>
      <c r="B2047" s="4" t="s">
        <v>30</v>
      </c>
      <c r="C2047" s="4" t="s">
        <v>4739</v>
      </c>
      <c r="D2047" s="4" t="s">
        <v>41</v>
      </c>
      <c r="E2047" s="4">
        <v>8.7297999999999998E-4</v>
      </c>
      <c r="F2047" s="4">
        <v>9.4156000000000003E-4</v>
      </c>
      <c r="G2047" s="4">
        <v>1</v>
      </c>
      <c r="H2047" s="4">
        <v>1</v>
      </c>
      <c r="I2047" s="4">
        <v>1</v>
      </c>
      <c r="J2047" s="4">
        <v>1</v>
      </c>
      <c r="K2047" s="4" t="s">
        <v>4733</v>
      </c>
      <c r="L2047" s="4" t="s">
        <v>4740</v>
      </c>
      <c r="M2047" s="4" t="s">
        <v>41</v>
      </c>
      <c r="N2047" s="4">
        <v>1</v>
      </c>
      <c r="O2047" s="4">
        <v>1556.7186999999999</v>
      </c>
      <c r="P2047" s="4" t="s">
        <v>30</v>
      </c>
      <c r="Q2047" s="4" t="s">
        <v>30</v>
      </c>
      <c r="R2047" s="4">
        <v>7.6860000000000003E-4</v>
      </c>
      <c r="S2047" s="4">
        <v>4.1550000000000002E-4</v>
      </c>
      <c r="T2047" s="4">
        <v>3.06</v>
      </c>
    </row>
    <row r="2048" spans="1:30" x14ac:dyDescent="0.2">
      <c r="A2048" s="3" t="s">
        <v>30</v>
      </c>
      <c r="B2048" s="3" t="s">
        <v>31</v>
      </c>
      <c r="C2048" s="3" t="s">
        <v>4741</v>
      </c>
      <c r="D2048" s="3" t="s">
        <v>4742</v>
      </c>
      <c r="E2048" s="3">
        <v>0</v>
      </c>
      <c r="F2048" s="3">
        <v>3.38</v>
      </c>
      <c r="G2048" s="3">
        <v>3</v>
      </c>
      <c r="H2048" s="3">
        <v>1</v>
      </c>
      <c r="I2048" s="3">
        <v>1</v>
      </c>
      <c r="J2048" s="3">
        <v>1</v>
      </c>
      <c r="K2048" s="3">
        <v>1</v>
      </c>
      <c r="L2048" s="3">
        <v>445</v>
      </c>
      <c r="M2048" s="3">
        <v>52.6</v>
      </c>
      <c r="N2048" s="3">
        <v>7.71</v>
      </c>
      <c r="O2048" s="3">
        <v>2.0099999999999998</v>
      </c>
      <c r="P2048" s="3">
        <v>1</v>
      </c>
      <c r="Q2048" s="3" t="s">
        <v>2614</v>
      </c>
      <c r="R2048" s="3" t="s">
        <v>35</v>
      </c>
      <c r="S2048" s="3" t="s">
        <v>36</v>
      </c>
      <c r="T2048" s="3" t="s">
        <v>4743</v>
      </c>
      <c r="U2048" s="3" t="s">
        <v>4744</v>
      </c>
      <c r="V2048" s="3" t="s">
        <v>4741</v>
      </c>
      <c r="W2048" s="3" t="s">
        <v>4745</v>
      </c>
      <c r="X2048" s="3" t="s">
        <v>4746</v>
      </c>
      <c r="Y2048" s="3" t="s">
        <v>4747</v>
      </c>
      <c r="Z2048" s="3" t="s">
        <v>41</v>
      </c>
      <c r="AA2048" s="3">
        <v>4</v>
      </c>
      <c r="AB2048" s="3" t="s">
        <v>30</v>
      </c>
      <c r="AC2048" s="3">
        <v>1</v>
      </c>
      <c r="AD2048" s="3" t="s">
        <v>41</v>
      </c>
    </row>
    <row r="2049" spans="1:30" hidden="1" outlineLevel="1" collapsed="1" x14ac:dyDescent="0.2">
      <c r="A2049" t="s">
        <v>41</v>
      </c>
      <c r="B2049" s="2" t="s">
        <v>43</v>
      </c>
      <c r="C2049" s="2" t="s">
        <v>44</v>
      </c>
      <c r="D2049" s="2" t="s">
        <v>29</v>
      </c>
      <c r="E2049" s="2" t="s">
        <v>45</v>
      </c>
      <c r="F2049" s="2" t="s">
        <v>46</v>
      </c>
      <c r="G2049" s="2" t="s">
        <v>28</v>
      </c>
      <c r="H2049" s="2" t="s">
        <v>47</v>
      </c>
      <c r="I2049" s="2" t="s">
        <v>8</v>
      </c>
      <c r="J2049" s="2" t="s">
        <v>9</v>
      </c>
      <c r="K2049" s="2" t="s">
        <v>48</v>
      </c>
      <c r="L2049" s="2" t="s">
        <v>49</v>
      </c>
      <c r="M2049" s="2" t="s">
        <v>50</v>
      </c>
      <c r="N2049" s="2" t="s">
        <v>51</v>
      </c>
      <c r="O2049" s="2" t="s">
        <v>52</v>
      </c>
      <c r="P2049" s="2" t="s">
        <v>27</v>
      </c>
      <c r="Q2049" s="2" t="s">
        <v>53</v>
      </c>
      <c r="R2049" s="2" t="s">
        <v>54</v>
      </c>
      <c r="S2049" s="2" t="s">
        <v>55</v>
      </c>
      <c r="T2049" s="2" t="s">
        <v>56</v>
      </c>
    </row>
    <row r="2050" spans="1:30" hidden="1" outlineLevel="1" collapsed="1" x14ac:dyDescent="0.2">
      <c r="A2050" t="s">
        <v>41</v>
      </c>
      <c r="B2050" s="4" t="s">
        <v>30</v>
      </c>
      <c r="C2050" s="4" t="s">
        <v>4748</v>
      </c>
      <c r="D2050" s="4" t="s">
        <v>41</v>
      </c>
      <c r="E2050" s="4">
        <v>8.7899600000000005E-4</v>
      </c>
      <c r="F2050" s="4">
        <v>9.4156000000000003E-4</v>
      </c>
      <c r="G2050" s="4">
        <v>1</v>
      </c>
      <c r="H2050" s="4">
        <v>1</v>
      </c>
      <c r="I2050" s="4">
        <v>1</v>
      </c>
      <c r="J2050" s="4">
        <v>1</v>
      </c>
      <c r="K2050" s="4" t="s">
        <v>4741</v>
      </c>
      <c r="L2050" s="4" t="s">
        <v>4749</v>
      </c>
      <c r="M2050" s="4" t="s">
        <v>41</v>
      </c>
      <c r="N2050" s="4">
        <v>0</v>
      </c>
      <c r="O2050" s="4">
        <v>1514.70162</v>
      </c>
      <c r="P2050" s="4" t="s">
        <v>30</v>
      </c>
      <c r="Q2050" s="4" t="s">
        <v>30</v>
      </c>
      <c r="R2050" s="4">
        <v>7.6860000000000003E-4</v>
      </c>
      <c r="S2050" s="4">
        <v>4.1730000000000001E-4</v>
      </c>
      <c r="T2050" s="4">
        <v>2.0099999999999998</v>
      </c>
    </row>
    <row r="2051" spans="1:30" x14ac:dyDescent="0.2">
      <c r="A2051" s="3" t="s">
        <v>30</v>
      </c>
      <c r="B2051" s="3" t="s">
        <v>31</v>
      </c>
      <c r="C2051" s="3" t="s">
        <v>4750</v>
      </c>
      <c r="D2051" s="3" t="s">
        <v>4751</v>
      </c>
      <c r="E2051" s="3">
        <v>0</v>
      </c>
      <c r="F2051" s="3">
        <v>3.3559999999999999</v>
      </c>
      <c r="G2051" s="3">
        <v>2</v>
      </c>
      <c r="H2051" s="3">
        <v>1</v>
      </c>
      <c r="I2051" s="3">
        <v>1</v>
      </c>
      <c r="J2051" s="3">
        <v>1</v>
      </c>
      <c r="K2051" s="3">
        <v>1</v>
      </c>
      <c r="L2051" s="3">
        <v>993</v>
      </c>
      <c r="M2051" s="3">
        <v>109.4</v>
      </c>
      <c r="N2051" s="3">
        <v>4.63</v>
      </c>
      <c r="O2051" s="3">
        <v>2.94</v>
      </c>
      <c r="P2051" s="3">
        <v>1</v>
      </c>
      <c r="Q2051" s="3" t="s">
        <v>1343</v>
      </c>
      <c r="R2051" s="3" t="s">
        <v>35</v>
      </c>
      <c r="S2051" s="3" t="s">
        <v>2985</v>
      </c>
      <c r="T2051" s="3" t="s">
        <v>4752</v>
      </c>
      <c r="U2051" s="3" t="s">
        <v>4753</v>
      </c>
      <c r="V2051" s="3" t="s">
        <v>4750</v>
      </c>
      <c r="W2051" s="3" t="s">
        <v>4754</v>
      </c>
      <c r="X2051" s="3" t="s">
        <v>4755</v>
      </c>
      <c r="Y2051" s="3" t="s">
        <v>4756</v>
      </c>
      <c r="Z2051" s="3" t="s">
        <v>4403</v>
      </c>
      <c r="AA2051" s="3">
        <v>14</v>
      </c>
      <c r="AB2051" s="3" t="s">
        <v>30</v>
      </c>
      <c r="AC2051" s="3">
        <v>1</v>
      </c>
      <c r="AD2051" s="3" t="s">
        <v>41</v>
      </c>
    </row>
    <row r="2052" spans="1:30" hidden="1" outlineLevel="1" collapsed="1" x14ac:dyDescent="0.2">
      <c r="A2052" t="s">
        <v>41</v>
      </c>
      <c r="B2052" s="2" t="s">
        <v>43</v>
      </c>
      <c r="C2052" s="2" t="s">
        <v>44</v>
      </c>
      <c r="D2052" s="2" t="s">
        <v>29</v>
      </c>
      <c r="E2052" s="2" t="s">
        <v>45</v>
      </c>
      <c r="F2052" s="2" t="s">
        <v>46</v>
      </c>
      <c r="G2052" s="2" t="s">
        <v>28</v>
      </c>
      <c r="H2052" s="2" t="s">
        <v>47</v>
      </c>
      <c r="I2052" s="2" t="s">
        <v>8</v>
      </c>
      <c r="J2052" s="2" t="s">
        <v>9</v>
      </c>
      <c r="K2052" s="2" t="s">
        <v>48</v>
      </c>
      <c r="L2052" s="2" t="s">
        <v>49</v>
      </c>
      <c r="M2052" s="2" t="s">
        <v>50</v>
      </c>
      <c r="N2052" s="2" t="s">
        <v>51</v>
      </c>
      <c r="O2052" s="2" t="s">
        <v>52</v>
      </c>
      <c r="P2052" s="2" t="s">
        <v>27</v>
      </c>
      <c r="Q2052" s="2" t="s">
        <v>53</v>
      </c>
      <c r="R2052" s="2" t="s">
        <v>54</v>
      </c>
      <c r="S2052" s="2" t="s">
        <v>55</v>
      </c>
      <c r="T2052" s="2" t="s">
        <v>56</v>
      </c>
    </row>
    <row r="2053" spans="1:30" hidden="1" outlineLevel="1" collapsed="1" x14ac:dyDescent="0.2">
      <c r="A2053" t="s">
        <v>41</v>
      </c>
      <c r="B2053" s="4" t="s">
        <v>30</v>
      </c>
      <c r="C2053" s="4" t="s">
        <v>4757</v>
      </c>
      <c r="D2053" s="4" t="s">
        <v>41</v>
      </c>
      <c r="E2053" s="4">
        <v>9.2228099999999995E-4</v>
      </c>
      <c r="F2053" s="4">
        <v>9.4156000000000003E-4</v>
      </c>
      <c r="G2053" s="4">
        <v>1</v>
      </c>
      <c r="H2053" s="4">
        <v>1</v>
      </c>
      <c r="I2053" s="4">
        <v>1</v>
      </c>
      <c r="J2053" s="4">
        <v>1</v>
      </c>
      <c r="K2053" s="4" t="s">
        <v>4750</v>
      </c>
      <c r="L2053" s="4" t="s">
        <v>4758</v>
      </c>
      <c r="M2053" s="4" t="s">
        <v>41</v>
      </c>
      <c r="N2053" s="4">
        <v>0</v>
      </c>
      <c r="O2053" s="4">
        <v>1496.8179700000001</v>
      </c>
      <c r="P2053" s="4" t="s">
        <v>30</v>
      </c>
      <c r="Q2053" s="4" t="s">
        <v>30</v>
      </c>
      <c r="R2053" s="4">
        <v>7.6860000000000003E-4</v>
      </c>
      <c r="S2053" s="4">
        <v>4.4099999999999999E-4</v>
      </c>
      <c r="T2053" s="4">
        <v>2.94</v>
      </c>
    </row>
    <row r="2054" spans="1:30" x14ac:dyDescent="0.2">
      <c r="A2054" s="3" t="s">
        <v>30</v>
      </c>
      <c r="B2054" s="3" t="s">
        <v>31</v>
      </c>
      <c r="C2054" s="3" t="s">
        <v>4759</v>
      </c>
      <c r="D2054" s="3" t="s">
        <v>4760</v>
      </c>
      <c r="E2054" s="3">
        <v>0</v>
      </c>
      <c r="F2054" s="3">
        <v>3.3519999999999999</v>
      </c>
      <c r="G2054" s="3">
        <v>16</v>
      </c>
      <c r="H2054" s="3">
        <v>1</v>
      </c>
      <c r="I2054" s="3">
        <v>1</v>
      </c>
      <c r="J2054" s="3">
        <v>2</v>
      </c>
      <c r="K2054" s="3">
        <v>1</v>
      </c>
      <c r="L2054" s="3">
        <v>87</v>
      </c>
      <c r="M2054" s="3">
        <v>10.199999999999999</v>
      </c>
      <c r="N2054" s="3">
        <v>8.18</v>
      </c>
      <c r="O2054" s="3">
        <v>0</v>
      </c>
      <c r="P2054" s="3">
        <v>1</v>
      </c>
      <c r="Q2054" s="3" t="s">
        <v>2684</v>
      </c>
      <c r="R2054" s="3" t="s">
        <v>3581</v>
      </c>
      <c r="S2054" s="3" t="s">
        <v>1491</v>
      </c>
      <c r="T2054" s="3" t="s">
        <v>4761</v>
      </c>
      <c r="U2054" s="3" t="s">
        <v>4762</v>
      </c>
      <c r="V2054" s="3" t="s">
        <v>4759</v>
      </c>
      <c r="W2054" s="3" t="s">
        <v>4763</v>
      </c>
      <c r="X2054" s="3" t="s">
        <v>4764</v>
      </c>
      <c r="Y2054" s="3" t="s">
        <v>4765</v>
      </c>
      <c r="Z2054" s="3" t="s">
        <v>41</v>
      </c>
      <c r="AA2054" s="3">
        <v>1</v>
      </c>
      <c r="AB2054" s="3" t="s">
        <v>30</v>
      </c>
      <c r="AC2054" s="3">
        <v>1</v>
      </c>
      <c r="AD2054" s="3" t="s">
        <v>41</v>
      </c>
    </row>
    <row r="2055" spans="1:30" hidden="1" outlineLevel="1" collapsed="1" x14ac:dyDescent="0.2">
      <c r="A2055" t="s">
        <v>41</v>
      </c>
      <c r="B2055" s="2" t="s">
        <v>43</v>
      </c>
      <c r="C2055" s="2" t="s">
        <v>44</v>
      </c>
      <c r="D2055" s="2" t="s">
        <v>29</v>
      </c>
      <c r="E2055" s="2" t="s">
        <v>45</v>
      </c>
      <c r="F2055" s="2" t="s">
        <v>46</v>
      </c>
      <c r="G2055" s="2" t="s">
        <v>28</v>
      </c>
      <c r="H2055" s="2" t="s">
        <v>47</v>
      </c>
      <c r="I2055" s="2" t="s">
        <v>8</v>
      </c>
      <c r="J2055" s="2" t="s">
        <v>9</v>
      </c>
      <c r="K2055" s="2" t="s">
        <v>48</v>
      </c>
      <c r="L2055" s="2" t="s">
        <v>49</v>
      </c>
      <c r="M2055" s="2" t="s">
        <v>50</v>
      </c>
      <c r="N2055" s="2" t="s">
        <v>51</v>
      </c>
      <c r="O2055" s="2" t="s">
        <v>52</v>
      </c>
      <c r="P2055" s="2" t="s">
        <v>27</v>
      </c>
      <c r="Q2055" s="2" t="s">
        <v>53</v>
      </c>
      <c r="R2055" s="2" t="s">
        <v>54</v>
      </c>
      <c r="S2055" s="2" t="s">
        <v>55</v>
      </c>
      <c r="T2055" s="2" t="s">
        <v>56</v>
      </c>
    </row>
    <row r="2056" spans="1:30" hidden="1" outlineLevel="1" collapsed="1" x14ac:dyDescent="0.2">
      <c r="A2056" t="s">
        <v>41</v>
      </c>
      <c r="B2056" s="4" t="s">
        <v>30</v>
      </c>
      <c r="C2056" s="4" t="s">
        <v>4766</v>
      </c>
      <c r="D2056" s="4" t="s">
        <v>41</v>
      </c>
      <c r="E2056" s="4">
        <v>1.5052599999999999E-2</v>
      </c>
      <c r="F2056" s="4">
        <v>9.4156000000000003E-4</v>
      </c>
      <c r="G2056" s="4">
        <v>1</v>
      </c>
      <c r="H2056" s="4">
        <v>1</v>
      </c>
      <c r="I2056" s="4">
        <v>1</v>
      </c>
      <c r="J2056" s="4">
        <v>2</v>
      </c>
      <c r="K2056" s="4" t="s">
        <v>4759</v>
      </c>
      <c r="L2056" s="4" t="s">
        <v>4767</v>
      </c>
      <c r="M2056" s="4" t="s">
        <v>41</v>
      </c>
      <c r="N2056" s="4">
        <v>0</v>
      </c>
      <c r="O2056" s="4">
        <v>1488.7553700000001</v>
      </c>
      <c r="P2056" s="4" t="s">
        <v>30</v>
      </c>
      <c r="Q2056" s="4" t="s">
        <v>30</v>
      </c>
      <c r="R2056" s="4">
        <v>7.6860000000000003E-4</v>
      </c>
      <c r="S2056" s="4">
        <v>9.0810000000000005E-3</v>
      </c>
      <c r="T2056" s="4">
        <v>1.48</v>
      </c>
    </row>
    <row r="2057" spans="1:30" x14ac:dyDescent="0.2">
      <c r="A2057" s="3" t="s">
        <v>30</v>
      </c>
      <c r="B2057" s="3" t="s">
        <v>31</v>
      </c>
      <c r="C2057" s="3" t="s">
        <v>4768</v>
      </c>
      <c r="D2057" s="3" t="s">
        <v>4769</v>
      </c>
      <c r="E2057" s="3">
        <v>0</v>
      </c>
      <c r="F2057" s="3">
        <v>3.2919999999999998</v>
      </c>
      <c r="G2057" s="3">
        <v>11</v>
      </c>
      <c r="H2057" s="3">
        <v>1</v>
      </c>
      <c r="I2057" s="3">
        <v>1</v>
      </c>
      <c r="J2057" s="3">
        <v>1</v>
      </c>
      <c r="K2057" s="3">
        <v>1</v>
      </c>
      <c r="L2057" s="3">
        <v>125</v>
      </c>
      <c r="M2057" s="3">
        <v>14.3</v>
      </c>
      <c r="N2057" s="3">
        <v>4.53</v>
      </c>
      <c r="O2057" s="3">
        <v>2.11</v>
      </c>
      <c r="P2057" s="3">
        <v>1</v>
      </c>
      <c r="Q2057" s="3" t="s">
        <v>3505</v>
      </c>
      <c r="R2057" s="3" t="s">
        <v>1739</v>
      </c>
      <c r="S2057" s="3" t="s">
        <v>41</v>
      </c>
      <c r="T2057" s="3" t="s">
        <v>4770</v>
      </c>
      <c r="U2057" s="3" t="s">
        <v>4771</v>
      </c>
      <c r="V2057" s="3" t="s">
        <v>4768</v>
      </c>
      <c r="W2057" s="3" t="s">
        <v>4772</v>
      </c>
      <c r="X2057" s="3" t="s">
        <v>4773</v>
      </c>
      <c r="Y2057" s="3" t="s">
        <v>41</v>
      </c>
      <c r="Z2057" s="3" t="s">
        <v>41</v>
      </c>
      <c r="AA2057" s="3">
        <v>0</v>
      </c>
      <c r="AB2057" s="3" t="s">
        <v>30</v>
      </c>
      <c r="AC2057" s="3">
        <v>1</v>
      </c>
      <c r="AD2057" s="3" t="s">
        <v>41</v>
      </c>
    </row>
    <row r="2058" spans="1:30" hidden="1" outlineLevel="1" collapsed="1" x14ac:dyDescent="0.2">
      <c r="A2058" t="s">
        <v>41</v>
      </c>
      <c r="B2058" s="2" t="s">
        <v>43</v>
      </c>
      <c r="C2058" s="2" t="s">
        <v>44</v>
      </c>
      <c r="D2058" s="2" t="s">
        <v>29</v>
      </c>
      <c r="E2058" s="2" t="s">
        <v>45</v>
      </c>
      <c r="F2058" s="2" t="s">
        <v>46</v>
      </c>
      <c r="G2058" s="2" t="s">
        <v>28</v>
      </c>
      <c r="H2058" s="2" t="s">
        <v>47</v>
      </c>
      <c r="I2058" s="2" t="s">
        <v>8</v>
      </c>
      <c r="J2058" s="2" t="s">
        <v>9</v>
      </c>
      <c r="K2058" s="2" t="s">
        <v>48</v>
      </c>
      <c r="L2058" s="2" t="s">
        <v>49</v>
      </c>
      <c r="M2058" s="2" t="s">
        <v>50</v>
      </c>
      <c r="N2058" s="2" t="s">
        <v>51</v>
      </c>
      <c r="O2058" s="2" t="s">
        <v>52</v>
      </c>
      <c r="P2058" s="2" t="s">
        <v>27</v>
      </c>
      <c r="Q2058" s="2" t="s">
        <v>53</v>
      </c>
      <c r="R2058" s="2" t="s">
        <v>54</v>
      </c>
      <c r="S2058" s="2" t="s">
        <v>55</v>
      </c>
      <c r="T2058" s="2" t="s">
        <v>56</v>
      </c>
    </row>
    <row r="2059" spans="1:30" hidden="1" outlineLevel="1" collapsed="1" x14ac:dyDescent="0.2">
      <c r="A2059" t="s">
        <v>41</v>
      </c>
      <c r="B2059" s="4" t="s">
        <v>30</v>
      </c>
      <c r="C2059" s="4" t="s">
        <v>4774</v>
      </c>
      <c r="D2059" s="4" t="s">
        <v>41</v>
      </c>
      <c r="E2059" s="4">
        <v>1.05806E-3</v>
      </c>
      <c r="F2059" s="4">
        <v>9.4156000000000003E-4</v>
      </c>
      <c r="G2059" s="4">
        <v>1</v>
      </c>
      <c r="H2059" s="4">
        <v>1</v>
      </c>
      <c r="I2059" s="4">
        <v>1</v>
      </c>
      <c r="J2059" s="4">
        <v>1</v>
      </c>
      <c r="K2059" s="4" t="s">
        <v>4768</v>
      </c>
      <c r="L2059" s="4" t="s">
        <v>4775</v>
      </c>
      <c r="M2059" s="4" t="s">
        <v>41</v>
      </c>
      <c r="N2059" s="4">
        <v>1</v>
      </c>
      <c r="O2059" s="4">
        <v>1554.91013</v>
      </c>
      <c r="P2059" s="4" t="s">
        <v>30</v>
      </c>
      <c r="Q2059" s="4" t="s">
        <v>30</v>
      </c>
      <c r="R2059" s="4">
        <v>7.6860000000000003E-4</v>
      </c>
      <c r="S2059" s="4">
        <v>5.109E-4</v>
      </c>
      <c r="T2059" s="4">
        <v>2.11</v>
      </c>
    </row>
    <row r="2060" spans="1:30" x14ac:dyDescent="0.2">
      <c r="A2060" s="3" t="s">
        <v>30</v>
      </c>
      <c r="B2060" s="3" t="s">
        <v>31</v>
      </c>
      <c r="C2060" s="3" t="s">
        <v>4776</v>
      </c>
      <c r="D2060" s="3" t="s">
        <v>4777</v>
      </c>
      <c r="E2060" s="3">
        <v>0</v>
      </c>
      <c r="F2060" s="3">
        <v>3.2570000000000001</v>
      </c>
      <c r="G2060" s="3">
        <v>4</v>
      </c>
      <c r="H2060" s="3">
        <v>2</v>
      </c>
      <c r="I2060" s="3">
        <v>2</v>
      </c>
      <c r="J2060" s="3">
        <v>2</v>
      </c>
      <c r="K2060" s="3">
        <v>2</v>
      </c>
      <c r="L2060" s="3">
        <v>693</v>
      </c>
      <c r="M2060" s="3">
        <v>77.3</v>
      </c>
      <c r="N2060" s="3">
        <v>5.22</v>
      </c>
      <c r="O2060" s="3">
        <v>0</v>
      </c>
      <c r="P2060" s="3">
        <v>2</v>
      </c>
      <c r="Q2060" s="3" t="s">
        <v>1592</v>
      </c>
      <c r="R2060" s="3" t="s">
        <v>4715</v>
      </c>
      <c r="S2060" s="3" t="s">
        <v>36</v>
      </c>
      <c r="T2060" s="3" t="s">
        <v>979</v>
      </c>
      <c r="U2060" s="3" t="s">
        <v>4778</v>
      </c>
      <c r="V2060" s="3" t="s">
        <v>4776</v>
      </c>
      <c r="W2060" s="3" t="s">
        <v>4779</v>
      </c>
      <c r="X2060" s="3" t="s">
        <v>4780</v>
      </c>
      <c r="Y2060" s="3" t="s">
        <v>1495</v>
      </c>
      <c r="Z2060" s="3" t="s">
        <v>41</v>
      </c>
      <c r="AA2060" s="3">
        <v>1</v>
      </c>
      <c r="AB2060" s="3" t="s">
        <v>30</v>
      </c>
      <c r="AC2060" s="3">
        <v>1</v>
      </c>
      <c r="AD2060" s="3" t="s">
        <v>41</v>
      </c>
    </row>
    <row r="2061" spans="1:30" hidden="1" outlineLevel="1" collapsed="1" x14ac:dyDescent="0.2">
      <c r="A2061" t="s">
        <v>41</v>
      </c>
      <c r="B2061" s="2" t="s">
        <v>43</v>
      </c>
      <c r="C2061" s="2" t="s">
        <v>44</v>
      </c>
      <c r="D2061" s="2" t="s">
        <v>29</v>
      </c>
      <c r="E2061" s="2" t="s">
        <v>45</v>
      </c>
      <c r="F2061" s="2" t="s">
        <v>46</v>
      </c>
      <c r="G2061" s="2" t="s">
        <v>28</v>
      </c>
      <c r="H2061" s="2" t="s">
        <v>47</v>
      </c>
      <c r="I2061" s="2" t="s">
        <v>8</v>
      </c>
      <c r="J2061" s="2" t="s">
        <v>9</v>
      </c>
      <c r="K2061" s="2" t="s">
        <v>48</v>
      </c>
      <c r="L2061" s="2" t="s">
        <v>49</v>
      </c>
      <c r="M2061" s="2" t="s">
        <v>50</v>
      </c>
      <c r="N2061" s="2" t="s">
        <v>51</v>
      </c>
      <c r="O2061" s="2" t="s">
        <v>52</v>
      </c>
      <c r="P2061" s="2" t="s">
        <v>27</v>
      </c>
      <c r="Q2061" s="2" t="s">
        <v>53</v>
      </c>
      <c r="R2061" s="2" t="s">
        <v>54</v>
      </c>
      <c r="S2061" s="2" t="s">
        <v>55</v>
      </c>
      <c r="T2061" s="2" t="s">
        <v>56</v>
      </c>
    </row>
    <row r="2062" spans="1:30" hidden="1" outlineLevel="1" collapsed="1" x14ac:dyDescent="0.2">
      <c r="A2062" t="s">
        <v>41</v>
      </c>
      <c r="B2062" s="4" t="s">
        <v>30</v>
      </c>
      <c r="C2062" s="4" t="s">
        <v>4781</v>
      </c>
      <c r="D2062" s="4" t="s">
        <v>41</v>
      </c>
      <c r="E2062" s="4">
        <v>3.9072599999999999E-2</v>
      </c>
      <c r="F2062" s="4">
        <v>1.57544E-3</v>
      </c>
      <c r="G2062" s="4">
        <v>1</v>
      </c>
      <c r="H2062" s="4">
        <v>1</v>
      </c>
      <c r="I2062" s="4">
        <v>1</v>
      </c>
      <c r="J2062" s="4">
        <v>1</v>
      </c>
      <c r="K2062" s="4" t="s">
        <v>4776</v>
      </c>
      <c r="L2062" s="4" t="s">
        <v>4782</v>
      </c>
      <c r="M2062" s="4" t="s">
        <v>41</v>
      </c>
      <c r="N2062" s="4">
        <v>0</v>
      </c>
      <c r="O2062" s="4">
        <v>1314.7012</v>
      </c>
      <c r="P2062" s="4" t="s">
        <v>30</v>
      </c>
      <c r="Q2062" s="4" t="s">
        <v>30</v>
      </c>
      <c r="R2062" s="4">
        <v>1.245E-3</v>
      </c>
      <c r="S2062" s="4">
        <v>2.5680000000000001E-2</v>
      </c>
      <c r="T2062" s="4">
        <v>0.89</v>
      </c>
    </row>
    <row r="2063" spans="1:30" hidden="1" outlineLevel="1" collapsed="1" x14ac:dyDescent="0.2">
      <c r="A2063" t="s">
        <v>41</v>
      </c>
      <c r="B2063" s="4" t="s">
        <v>30</v>
      </c>
      <c r="C2063" s="4" t="s">
        <v>4783</v>
      </c>
      <c r="D2063" s="4" t="s">
        <v>41</v>
      </c>
      <c r="E2063" s="4">
        <v>3.32041E-2</v>
      </c>
      <c r="F2063" s="4">
        <v>1.57544E-3</v>
      </c>
      <c r="G2063" s="4">
        <v>1</v>
      </c>
      <c r="H2063" s="4">
        <v>1</v>
      </c>
      <c r="I2063" s="4">
        <v>1</v>
      </c>
      <c r="J2063" s="4">
        <v>1</v>
      </c>
      <c r="K2063" s="4" t="s">
        <v>4776</v>
      </c>
      <c r="L2063" s="4" t="s">
        <v>4784</v>
      </c>
      <c r="M2063" s="4" t="s">
        <v>41</v>
      </c>
      <c r="N2063" s="4">
        <v>2</v>
      </c>
      <c r="O2063" s="4">
        <v>1572.85916</v>
      </c>
      <c r="P2063" s="4" t="s">
        <v>30</v>
      </c>
      <c r="Q2063" s="4" t="s">
        <v>30</v>
      </c>
      <c r="R2063" s="4">
        <v>1.245E-3</v>
      </c>
      <c r="S2063" s="4">
        <v>2.154E-2</v>
      </c>
      <c r="T2063" s="4">
        <v>1.63</v>
      </c>
    </row>
    <row r="2064" spans="1:30" x14ac:dyDescent="0.2">
      <c r="A2064" s="3" t="s">
        <v>30</v>
      </c>
      <c r="B2064" s="3" t="s">
        <v>31</v>
      </c>
      <c r="C2064" s="3" t="s">
        <v>4785</v>
      </c>
      <c r="D2064" s="3" t="s">
        <v>4786</v>
      </c>
      <c r="E2064" s="3">
        <v>0</v>
      </c>
      <c r="F2064" s="3">
        <v>3.23</v>
      </c>
      <c r="G2064" s="3">
        <v>3</v>
      </c>
      <c r="H2064" s="3">
        <v>2</v>
      </c>
      <c r="I2064" s="3">
        <v>2</v>
      </c>
      <c r="J2064" s="3">
        <v>2</v>
      </c>
      <c r="K2064" s="3">
        <v>2</v>
      </c>
      <c r="L2064" s="3">
        <v>776</v>
      </c>
      <c r="M2064" s="3">
        <v>87.7</v>
      </c>
      <c r="N2064" s="3">
        <v>6.57</v>
      </c>
      <c r="O2064" s="3">
        <v>0</v>
      </c>
      <c r="P2064" s="3">
        <v>2</v>
      </c>
      <c r="Q2064" s="3" t="s">
        <v>1422</v>
      </c>
      <c r="R2064" s="3" t="s">
        <v>35</v>
      </c>
      <c r="S2064" s="3" t="s">
        <v>41</v>
      </c>
      <c r="T2064" s="3" t="s">
        <v>1670</v>
      </c>
      <c r="U2064" s="3" t="s">
        <v>4787</v>
      </c>
      <c r="V2064" s="3" t="s">
        <v>4785</v>
      </c>
      <c r="W2064" s="3" t="s">
        <v>4788</v>
      </c>
      <c r="X2064" s="3" t="s">
        <v>4789</v>
      </c>
      <c r="Y2064" s="3" t="s">
        <v>1771</v>
      </c>
      <c r="Z2064" s="3" t="s">
        <v>41</v>
      </c>
      <c r="AA2064" s="3">
        <v>1</v>
      </c>
      <c r="AB2064" s="3" t="s">
        <v>30</v>
      </c>
      <c r="AC2064" s="3">
        <v>1</v>
      </c>
      <c r="AD2064" s="3" t="s">
        <v>41</v>
      </c>
    </row>
    <row r="2065" spans="1:30" hidden="1" outlineLevel="1" collapsed="1" x14ac:dyDescent="0.2">
      <c r="A2065" t="s">
        <v>41</v>
      </c>
      <c r="B2065" s="2" t="s">
        <v>43</v>
      </c>
      <c r="C2065" s="2" t="s">
        <v>44</v>
      </c>
      <c r="D2065" s="2" t="s">
        <v>29</v>
      </c>
      <c r="E2065" s="2" t="s">
        <v>45</v>
      </c>
      <c r="F2065" s="2" t="s">
        <v>46</v>
      </c>
      <c r="G2065" s="2" t="s">
        <v>28</v>
      </c>
      <c r="H2065" s="2" t="s">
        <v>47</v>
      </c>
      <c r="I2065" s="2" t="s">
        <v>8</v>
      </c>
      <c r="J2065" s="2" t="s">
        <v>9</v>
      </c>
      <c r="K2065" s="2" t="s">
        <v>48</v>
      </c>
      <c r="L2065" s="2" t="s">
        <v>49</v>
      </c>
      <c r="M2065" s="2" t="s">
        <v>50</v>
      </c>
      <c r="N2065" s="2" t="s">
        <v>51</v>
      </c>
      <c r="O2065" s="2" t="s">
        <v>52</v>
      </c>
      <c r="P2065" s="2" t="s">
        <v>27</v>
      </c>
      <c r="Q2065" s="2" t="s">
        <v>53</v>
      </c>
      <c r="R2065" s="2" t="s">
        <v>54</v>
      </c>
      <c r="S2065" s="2" t="s">
        <v>55</v>
      </c>
      <c r="T2065" s="2" t="s">
        <v>56</v>
      </c>
    </row>
    <row r="2066" spans="1:30" hidden="1" outlineLevel="1" collapsed="1" x14ac:dyDescent="0.2">
      <c r="A2066" t="s">
        <v>41</v>
      </c>
      <c r="B2066" s="4" t="s">
        <v>30</v>
      </c>
      <c r="C2066" s="4" t="s">
        <v>4790</v>
      </c>
      <c r="D2066" s="4" t="s">
        <v>41</v>
      </c>
      <c r="E2066" s="4">
        <v>3.4350499999999999E-2</v>
      </c>
      <c r="F2066" s="4">
        <v>1.57544E-3</v>
      </c>
      <c r="G2066" s="4">
        <v>1</v>
      </c>
      <c r="H2066" s="4">
        <v>1</v>
      </c>
      <c r="I2066" s="4">
        <v>1</v>
      </c>
      <c r="J2066" s="4">
        <v>1</v>
      </c>
      <c r="K2066" s="4" t="s">
        <v>4785</v>
      </c>
      <c r="L2066" s="4" t="s">
        <v>4791</v>
      </c>
      <c r="M2066" s="4" t="s">
        <v>41</v>
      </c>
      <c r="N2066" s="4">
        <v>1</v>
      </c>
      <c r="O2066" s="4">
        <v>1548.72235</v>
      </c>
      <c r="P2066" s="4" t="s">
        <v>30</v>
      </c>
      <c r="Q2066" s="4" t="s">
        <v>30</v>
      </c>
      <c r="R2066" s="4">
        <v>1.245E-3</v>
      </c>
      <c r="S2066" s="4">
        <v>2.2339999999999999E-2</v>
      </c>
      <c r="T2066" s="4">
        <v>1.72</v>
      </c>
    </row>
    <row r="2067" spans="1:30" hidden="1" outlineLevel="1" collapsed="1" x14ac:dyDescent="0.2">
      <c r="A2067" t="s">
        <v>41</v>
      </c>
      <c r="B2067" s="4" t="s">
        <v>30</v>
      </c>
      <c r="C2067" s="4" t="s">
        <v>4792</v>
      </c>
      <c r="D2067" s="4" t="s">
        <v>41</v>
      </c>
      <c r="E2067" s="4">
        <v>3.9874300000000001E-2</v>
      </c>
      <c r="F2067" s="4">
        <v>1.57544E-3</v>
      </c>
      <c r="G2067" s="4">
        <v>1</v>
      </c>
      <c r="H2067" s="4">
        <v>1</v>
      </c>
      <c r="I2067" s="4">
        <v>1</v>
      </c>
      <c r="J2067" s="4">
        <v>1</v>
      </c>
      <c r="K2067" s="4" t="s">
        <v>4785</v>
      </c>
      <c r="L2067" s="4" t="s">
        <v>4793</v>
      </c>
      <c r="M2067" s="4" t="s">
        <v>41</v>
      </c>
      <c r="N2067" s="4">
        <v>0</v>
      </c>
      <c r="O2067" s="4">
        <v>1299.64402</v>
      </c>
      <c r="P2067" s="4" t="s">
        <v>30</v>
      </c>
      <c r="Q2067" s="4" t="s">
        <v>30</v>
      </c>
      <c r="R2067" s="4">
        <v>1.245E-3</v>
      </c>
      <c r="S2067" s="4">
        <v>2.6370000000000001E-2</v>
      </c>
      <c r="T2067" s="4">
        <v>1.43</v>
      </c>
    </row>
    <row r="2068" spans="1:30" x14ac:dyDescent="0.2">
      <c r="A2068" s="3" t="s">
        <v>30</v>
      </c>
      <c r="B2068" s="3" t="s">
        <v>31</v>
      </c>
      <c r="C2068" s="3" t="s">
        <v>4794</v>
      </c>
      <c r="D2068" s="3" t="s">
        <v>4795</v>
      </c>
      <c r="E2068" s="3">
        <v>0</v>
      </c>
      <c r="F2068" s="3">
        <v>3.222</v>
      </c>
      <c r="G2068" s="3">
        <v>1</v>
      </c>
      <c r="H2068" s="3">
        <v>2</v>
      </c>
      <c r="I2068" s="3">
        <v>2</v>
      </c>
      <c r="J2068" s="3">
        <v>2</v>
      </c>
      <c r="K2068" s="3">
        <v>2</v>
      </c>
      <c r="L2068" s="3">
        <v>1022</v>
      </c>
      <c r="M2068" s="3">
        <v>115.8</v>
      </c>
      <c r="N2068" s="3">
        <v>5.33</v>
      </c>
      <c r="O2068" s="3">
        <v>2.1</v>
      </c>
      <c r="P2068" s="3">
        <v>2</v>
      </c>
      <c r="Q2068" s="3" t="s">
        <v>4796</v>
      </c>
      <c r="R2068" s="3" t="s">
        <v>35</v>
      </c>
      <c r="S2068" s="3" t="s">
        <v>1062</v>
      </c>
      <c r="T2068" s="3" t="s">
        <v>4797</v>
      </c>
      <c r="U2068" s="3" t="s">
        <v>4798</v>
      </c>
      <c r="V2068" s="3" t="s">
        <v>4794</v>
      </c>
      <c r="W2068" s="3" t="s">
        <v>4799</v>
      </c>
      <c r="X2068" s="3" t="s">
        <v>4800</v>
      </c>
      <c r="Y2068" s="3" t="s">
        <v>41</v>
      </c>
      <c r="Z2068" s="3" t="s">
        <v>41</v>
      </c>
      <c r="AA2068" s="3">
        <v>0</v>
      </c>
      <c r="AB2068" s="3" t="s">
        <v>30</v>
      </c>
      <c r="AC2068" s="3">
        <v>1</v>
      </c>
      <c r="AD2068" s="3" t="s">
        <v>41</v>
      </c>
    </row>
    <row r="2069" spans="1:30" hidden="1" outlineLevel="1" collapsed="1" x14ac:dyDescent="0.2">
      <c r="A2069" t="s">
        <v>41</v>
      </c>
      <c r="B2069" s="2" t="s">
        <v>43</v>
      </c>
      <c r="C2069" s="2" t="s">
        <v>44</v>
      </c>
      <c r="D2069" s="2" t="s">
        <v>29</v>
      </c>
      <c r="E2069" s="2" t="s">
        <v>45</v>
      </c>
      <c r="F2069" s="2" t="s">
        <v>46</v>
      </c>
      <c r="G2069" s="2" t="s">
        <v>28</v>
      </c>
      <c r="H2069" s="2" t="s">
        <v>47</v>
      </c>
      <c r="I2069" s="2" t="s">
        <v>8</v>
      </c>
      <c r="J2069" s="2" t="s">
        <v>9</v>
      </c>
      <c r="K2069" s="2" t="s">
        <v>48</v>
      </c>
      <c r="L2069" s="2" t="s">
        <v>49</v>
      </c>
      <c r="M2069" s="2" t="s">
        <v>50</v>
      </c>
      <c r="N2069" s="2" t="s">
        <v>51</v>
      </c>
      <c r="O2069" s="2" t="s">
        <v>52</v>
      </c>
      <c r="P2069" s="2" t="s">
        <v>27</v>
      </c>
      <c r="Q2069" s="2" t="s">
        <v>53</v>
      </c>
      <c r="R2069" s="2" t="s">
        <v>54</v>
      </c>
      <c r="S2069" s="2" t="s">
        <v>55</v>
      </c>
      <c r="T2069" s="2" t="s">
        <v>56</v>
      </c>
    </row>
    <row r="2070" spans="1:30" hidden="1" outlineLevel="1" collapsed="1" x14ac:dyDescent="0.2">
      <c r="A2070" t="s">
        <v>41</v>
      </c>
      <c r="B2070" s="4" t="s">
        <v>30</v>
      </c>
      <c r="C2070" s="4" t="s">
        <v>4801</v>
      </c>
      <c r="D2070" s="4" t="s">
        <v>41</v>
      </c>
      <c r="E2070" s="4">
        <v>1.8104700000000001E-2</v>
      </c>
      <c r="F2070" s="4">
        <v>9.4156000000000003E-4</v>
      </c>
      <c r="G2070" s="4">
        <v>1</v>
      </c>
      <c r="H2070" s="4">
        <v>1</v>
      </c>
      <c r="I2070" s="4">
        <v>1</v>
      </c>
      <c r="J2070" s="4">
        <v>1</v>
      </c>
      <c r="K2070" s="4" t="s">
        <v>4794</v>
      </c>
      <c r="L2070" s="4" t="s">
        <v>4802</v>
      </c>
      <c r="M2070" s="4" t="s">
        <v>41</v>
      </c>
      <c r="N2070" s="4">
        <v>0</v>
      </c>
      <c r="O2070" s="4">
        <v>1262.6335200000001</v>
      </c>
      <c r="P2070" s="4" t="s">
        <v>30</v>
      </c>
      <c r="Q2070" s="4" t="s">
        <v>30</v>
      </c>
      <c r="R2070" s="4">
        <v>7.6860000000000003E-4</v>
      </c>
      <c r="S2070" s="4">
        <v>1.1180000000000001E-2</v>
      </c>
      <c r="T2070" s="4">
        <v>1.25</v>
      </c>
    </row>
    <row r="2071" spans="1:30" hidden="1" outlineLevel="1" collapsed="1" x14ac:dyDescent="0.2">
      <c r="A2071" t="s">
        <v>41</v>
      </c>
      <c r="B2071" s="4" t="s">
        <v>30</v>
      </c>
      <c r="C2071" s="4" t="s">
        <v>4803</v>
      </c>
      <c r="D2071" s="4" t="s">
        <v>41</v>
      </c>
      <c r="E2071" s="4">
        <v>7.64624E-2</v>
      </c>
      <c r="F2071" s="4">
        <v>4.8908199999999997E-3</v>
      </c>
      <c r="G2071" s="4">
        <v>1</v>
      </c>
      <c r="H2071" s="4">
        <v>1</v>
      </c>
      <c r="I2071" s="4">
        <v>1</v>
      </c>
      <c r="J2071" s="4">
        <v>1</v>
      </c>
      <c r="K2071" s="4" t="s">
        <v>4794</v>
      </c>
      <c r="L2071" s="4" t="s">
        <v>4804</v>
      </c>
      <c r="M2071" s="4" t="s">
        <v>41</v>
      </c>
      <c r="N2071" s="4">
        <v>2</v>
      </c>
      <c r="O2071" s="4">
        <v>1546.8295900000001</v>
      </c>
      <c r="P2071" s="4" t="s">
        <v>30</v>
      </c>
      <c r="Q2071" s="4" t="s">
        <v>30</v>
      </c>
      <c r="R2071" s="4">
        <v>3.7160000000000001E-3</v>
      </c>
      <c r="S2071" s="4">
        <v>5.3609999999999998E-2</v>
      </c>
      <c r="T2071" s="4">
        <v>2.1</v>
      </c>
    </row>
    <row r="2072" spans="1:30" x14ac:dyDescent="0.2">
      <c r="A2072" s="3" t="s">
        <v>30</v>
      </c>
      <c r="B2072" s="3" t="s">
        <v>31</v>
      </c>
      <c r="C2072" s="3" t="s">
        <v>4805</v>
      </c>
      <c r="D2072" s="3" t="s">
        <v>4806</v>
      </c>
      <c r="E2072" s="3">
        <v>0</v>
      </c>
      <c r="F2072" s="3">
        <v>3.222</v>
      </c>
      <c r="G2072" s="3">
        <v>2</v>
      </c>
      <c r="H2072" s="3">
        <v>1</v>
      </c>
      <c r="I2072" s="3">
        <v>1</v>
      </c>
      <c r="J2072" s="3">
        <v>1</v>
      </c>
      <c r="K2072" s="3">
        <v>1</v>
      </c>
      <c r="L2072" s="3">
        <v>626</v>
      </c>
      <c r="M2072" s="3">
        <v>73.099999999999994</v>
      </c>
      <c r="N2072" s="3">
        <v>5.43</v>
      </c>
      <c r="O2072" s="3">
        <v>2.06</v>
      </c>
      <c r="P2072" s="3">
        <v>1</v>
      </c>
      <c r="Q2072" s="3" t="s">
        <v>3211</v>
      </c>
      <c r="R2072" s="3" t="s">
        <v>35</v>
      </c>
      <c r="S2072" s="3" t="s">
        <v>36</v>
      </c>
      <c r="T2072" s="3" t="s">
        <v>4807</v>
      </c>
      <c r="U2072" s="3" t="s">
        <v>4808</v>
      </c>
      <c r="V2072" s="3" t="s">
        <v>4805</v>
      </c>
      <c r="W2072" s="3" t="s">
        <v>4809</v>
      </c>
      <c r="X2072" s="3" t="s">
        <v>4810</v>
      </c>
      <c r="Y2072" s="3" t="s">
        <v>806</v>
      </c>
      <c r="Z2072" s="3" t="s">
        <v>41</v>
      </c>
      <c r="AA2072" s="3">
        <v>1</v>
      </c>
      <c r="AB2072" s="3" t="s">
        <v>30</v>
      </c>
      <c r="AC2072" s="3">
        <v>1</v>
      </c>
      <c r="AD2072" s="3" t="s">
        <v>41</v>
      </c>
    </row>
    <row r="2073" spans="1:30" hidden="1" outlineLevel="1" collapsed="1" x14ac:dyDescent="0.2">
      <c r="A2073" t="s">
        <v>41</v>
      </c>
      <c r="B2073" s="2" t="s">
        <v>43</v>
      </c>
      <c r="C2073" s="2" t="s">
        <v>44</v>
      </c>
      <c r="D2073" s="2" t="s">
        <v>29</v>
      </c>
      <c r="E2073" s="2" t="s">
        <v>45</v>
      </c>
      <c r="F2073" s="2" t="s">
        <v>46</v>
      </c>
      <c r="G2073" s="2" t="s">
        <v>28</v>
      </c>
      <c r="H2073" s="2" t="s">
        <v>47</v>
      </c>
      <c r="I2073" s="2" t="s">
        <v>8</v>
      </c>
      <c r="J2073" s="2" t="s">
        <v>9</v>
      </c>
      <c r="K2073" s="2" t="s">
        <v>48</v>
      </c>
      <c r="L2073" s="2" t="s">
        <v>49</v>
      </c>
      <c r="M2073" s="2" t="s">
        <v>50</v>
      </c>
      <c r="N2073" s="2" t="s">
        <v>51</v>
      </c>
      <c r="O2073" s="2" t="s">
        <v>52</v>
      </c>
      <c r="P2073" s="2" t="s">
        <v>27</v>
      </c>
      <c r="Q2073" s="2" t="s">
        <v>53</v>
      </c>
      <c r="R2073" s="2" t="s">
        <v>54</v>
      </c>
      <c r="S2073" s="2" t="s">
        <v>55</v>
      </c>
      <c r="T2073" s="2" t="s">
        <v>56</v>
      </c>
    </row>
    <row r="2074" spans="1:30" hidden="1" outlineLevel="1" collapsed="1" x14ac:dyDescent="0.2">
      <c r="A2074" t="s">
        <v>41</v>
      </c>
      <c r="B2074" s="4" t="s">
        <v>30</v>
      </c>
      <c r="C2074" s="4" t="s">
        <v>4811</v>
      </c>
      <c r="D2074" s="4" t="s">
        <v>41</v>
      </c>
      <c r="E2074" s="4">
        <v>1.2306000000000001E-3</v>
      </c>
      <c r="F2074" s="4">
        <v>9.4156000000000003E-4</v>
      </c>
      <c r="G2074" s="4">
        <v>1</v>
      </c>
      <c r="H2074" s="4">
        <v>1</v>
      </c>
      <c r="I2074" s="4">
        <v>1</v>
      </c>
      <c r="J2074" s="4">
        <v>1</v>
      </c>
      <c r="K2074" s="4" t="s">
        <v>4805</v>
      </c>
      <c r="L2074" s="4" t="s">
        <v>4812</v>
      </c>
      <c r="M2074" s="4" t="s">
        <v>41</v>
      </c>
      <c r="N2074" s="4">
        <v>0</v>
      </c>
      <c r="O2074" s="4">
        <v>1437.6889799999999</v>
      </c>
      <c r="P2074" s="4" t="s">
        <v>30</v>
      </c>
      <c r="Q2074" s="4" t="s">
        <v>30</v>
      </c>
      <c r="R2074" s="4">
        <v>7.6860000000000003E-4</v>
      </c>
      <c r="S2074" s="4">
        <v>6.0030000000000001E-4</v>
      </c>
      <c r="T2074" s="4">
        <v>2.06</v>
      </c>
    </row>
    <row r="2075" spans="1:30" x14ac:dyDescent="0.2">
      <c r="A2075" s="3" t="s">
        <v>30</v>
      </c>
      <c r="B2075" s="3" t="s">
        <v>31</v>
      </c>
      <c r="C2075" s="3" t="s">
        <v>4813</v>
      </c>
      <c r="D2075" s="3" t="s">
        <v>4814</v>
      </c>
      <c r="E2075" s="3">
        <v>0</v>
      </c>
      <c r="F2075" s="3">
        <v>3.1989999999999998</v>
      </c>
      <c r="G2075" s="3">
        <v>3</v>
      </c>
      <c r="H2075" s="3">
        <v>2</v>
      </c>
      <c r="I2075" s="3">
        <v>2</v>
      </c>
      <c r="J2075" s="3">
        <v>2</v>
      </c>
      <c r="K2075" s="3">
        <v>2</v>
      </c>
      <c r="L2075" s="3">
        <v>770</v>
      </c>
      <c r="M2075" s="3">
        <v>87.1</v>
      </c>
      <c r="N2075" s="3">
        <v>7.42</v>
      </c>
      <c r="O2075" s="3">
        <v>0</v>
      </c>
      <c r="P2075" s="3">
        <v>2</v>
      </c>
      <c r="Q2075" s="3" t="s">
        <v>2887</v>
      </c>
      <c r="R2075" s="3" t="s">
        <v>35</v>
      </c>
      <c r="S2075" s="3" t="s">
        <v>1062</v>
      </c>
      <c r="T2075" s="3" t="s">
        <v>4815</v>
      </c>
      <c r="U2075" s="3" t="s">
        <v>4816</v>
      </c>
      <c r="V2075" s="3" t="s">
        <v>4813</v>
      </c>
      <c r="W2075" s="3" t="s">
        <v>4817</v>
      </c>
      <c r="X2075" s="3" t="s">
        <v>4818</v>
      </c>
      <c r="Y2075" s="3" t="s">
        <v>41</v>
      </c>
      <c r="Z2075" s="3" t="s">
        <v>41</v>
      </c>
      <c r="AA2075" s="3">
        <v>0</v>
      </c>
      <c r="AB2075" s="3" t="s">
        <v>30</v>
      </c>
      <c r="AC2075" s="3">
        <v>1</v>
      </c>
      <c r="AD2075" s="3" t="s">
        <v>41</v>
      </c>
    </row>
    <row r="2076" spans="1:30" hidden="1" outlineLevel="1" collapsed="1" x14ac:dyDescent="0.2">
      <c r="A2076" t="s">
        <v>41</v>
      </c>
      <c r="B2076" s="2" t="s">
        <v>43</v>
      </c>
      <c r="C2076" s="2" t="s">
        <v>44</v>
      </c>
      <c r="D2076" s="2" t="s">
        <v>29</v>
      </c>
      <c r="E2076" s="2" t="s">
        <v>45</v>
      </c>
      <c r="F2076" s="2" t="s">
        <v>46</v>
      </c>
      <c r="G2076" s="2" t="s">
        <v>28</v>
      </c>
      <c r="H2076" s="2" t="s">
        <v>47</v>
      </c>
      <c r="I2076" s="2" t="s">
        <v>8</v>
      </c>
      <c r="J2076" s="2" t="s">
        <v>9</v>
      </c>
      <c r="K2076" s="2" t="s">
        <v>48</v>
      </c>
      <c r="L2076" s="2" t="s">
        <v>49</v>
      </c>
      <c r="M2076" s="2" t="s">
        <v>50</v>
      </c>
      <c r="N2076" s="2" t="s">
        <v>51</v>
      </c>
      <c r="O2076" s="2" t="s">
        <v>52</v>
      </c>
      <c r="P2076" s="2" t="s">
        <v>27</v>
      </c>
      <c r="Q2076" s="2" t="s">
        <v>53</v>
      </c>
      <c r="R2076" s="2" t="s">
        <v>54</v>
      </c>
      <c r="S2076" s="2" t="s">
        <v>55</v>
      </c>
      <c r="T2076" s="2" t="s">
        <v>56</v>
      </c>
    </row>
    <row r="2077" spans="1:30" hidden="1" outlineLevel="1" collapsed="1" x14ac:dyDescent="0.2">
      <c r="A2077" t="s">
        <v>41</v>
      </c>
      <c r="B2077" s="4" t="s">
        <v>30</v>
      </c>
      <c r="C2077" s="4" t="s">
        <v>4819</v>
      </c>
      <c r="D2077" s="4" t="s">
        <v>41</v>
      </c>
      <c r="E2077" s="4">
        <v>2.4115600000000001E-2</v>
      </c>
      <c r="F2077" s="4">
        <v>9.4156000000000003E-4</v>
      </c>
      <c r="G2077" s="4">
        <v>1</v>
      </c>
      <c r="H2077" s="4">
        <v>1</v>
      </c>
      <c r="I2077" s="4">
        <v>1</v>
      </c>
      <c r="J2077" s="4">
        <v>1</v>
      </c>
      <c r="K2077" s="4" t="s">
        <v>4813</v>
      </c>
      <c r="L2077" s="4" t="s">
        <v>4820</v>
      </c>
      <c r="M2077" s="4" t="s">
        <v>41</v>
      </c>
      <c r="N2077" s="4">
        <v>1</v>
      </c>
      <c r="O2077" s="4">
        <v>1846.9214999999999</v>
      </c>
      <c r="P2077" s="4" t="s">
        <v>30</v>
      </c>
      <c r="Q2077" s="4" t="s">
        <v>30</v>
      </c>
      <c r="R2077" s="4">
        <v>7.6860000000000003E-4</v>
      </c>
      <c r="S2077" s="4">
        <v>1.5219999999999999E-2</v>
      </c>
      <c r="T2077" s="4">
        <v>1.84</v>
      </c>
    </row>
    <row r="2078" spans="1:30" hidden="1" outlineLevel="1" collapsed="1" x14ac:dyDescent="0.2">
      <c r="A2078" t="s">
        <v>41</v>
      </c>
      <c r="B2078" s="4" t="s">
        <v>30</v>
      </c>
      <c r="C2078" s="4" t="s">
        <v>4821</v>
      </c>
      <c r="D2078" s="4" t="s">
        <v>41</v>
      </c>
      <c r="E2078" s="4">
        <v>6.0545099999999998E-2</v>
      </c>
      <c r="F2078" s="4">
        <v>3.95853E-3</v>
      </c>
      <c r="G2078" s="4">
        <v>1</v>
      </c>
      <c r="H2078" s="4">
        <v>1</v>
      </c>
      <c r="I2078" s="4">
        <v>1</v>
      </c>
      <c r="J2078" s="4">
        <v>1</v>
      </c>
      <c r="K2078" s="4" t="s">
        <v>4813</v>
      </c>
      <c r="L2078" s="4" t="s">
        <v>4822</v>
      </c>
      <c r="M2078" s="4" t="s">
        <v>41</v>
      </c>
      <c r="N2078" s="4">
        <v>0</v>
      </c>
      <c r="O2078" s="4">
        <v>839.45091000000002</v>
      </c>
      <c r="P2078" s="4" t="s">
        <v>30</v>
      </c>
      <c r="Q2078" s="4" t="s">
        <v>30</v>
      </c>
      <c r="R2078" s="4">
        <v>3.026E-3</v>
      </c>
      <c r="S2078" s="4">
        <v>4.1590000000000002E-2</v>
      </c>
      <c r="T2078" s="4">
        <v>1.47</v>
      </c>
    </row>
    <row r="2079" spans="1:30" x14ac:dyDescent="0.2">
      <c r="A2079" s="3" t="s">
        <v>30</v>
      </c>
      <c r="B2079" s="3" t="s">
        <v>31</v>
      </c>
      <c r="C2079" s="3" t="s">
        <v>4823</v>
      </c>
      <c r="D2079" s="3" t="s">
        <v>4824</v>
      </c>
      <c r="E2079" s="3">
        <v>0</v>
      </c>
      <c r="F2079" s="3">
        <v>3.1920000000000002</v>
      </c>
      <c r="G2079" s="3">
        <v>4</v>
      </c>
      <c r="H2079" s="3">
        <v>2</v>
      </c>
      <c r="I2079" s="3">
        <v>2</v>
      </c>
      <c r="J2079" s="3">
        <v>2</v>
      </c>
      <c r="K2079" s="3">
        <v>2</v>
      </c>
      <c r="L2079" s="3">
        <v>779</v>
      </c>
      <c r="M2079" s="3">
        <v>85.7</v>
      </c>
      <c r="N2079" s="3">
        <v>5.9</v>
      </c>
      <c r="O2079" s="3">
        <v>5.58</v>
      </c>
      <c r="P2079" s="3">
        <v>2</v>
      </c>
      <c r="Q2079" s="3" t="s">
        <v>1377</v>
      </c>
      <c r="R2079" s="3" t="s">
        <v>4065</v>
      </c>
      <c r="S2079" s="3" t="s">
        <v>36</v>
      </c>
      <c r="T2079" s="3" t="s">
        <v>4387</v>
      </c>
      <c r="U2079" s="3" t="s">
        <v>4825</v>
      </c>
      <c r="V2079" s="3" t="s">
        <v>4823</v>
      </c>
      <c r="W2079" s="3" t="s">
        <v>4826</v>
      </c>
      <c r="X2079" s="3" t="s">
        <v>4827</v>
      </c>
      <c r="Y2079" s="3" t="s">
        <v>41</v>
      </c>
      <c r="Z2079" s="3" t="s">
        <v>41</v>
      </c>
      <c r="AA2079" s="3">
        <v>0</v>
      </c>
      <c r="AB2079" s="3" t="s">
        <v>30</v>
      </c>
      <c r="AC2079" s="3">
        <v>1</v>
      </c>
      <c r="AD2079" s="3" t="s">
        <v>41</v>
      </c>
    </row>
    <row r="2080" spans="1:30" hidden="1" outlineLevel="1" collapsed="1" x14ac:dyDescent="0.2">
      <c r="A2080" t="s">
        <v>41</v>
      </c>
      <c r="B2080" s="2" t="s">
        <v>43</v>
      </c>
      <c r="C2080" s="2" t="s">
        <v>44</v>
      </c>
      <c r="D2080" s="2" t="s">
        <v>29</v>
      </c>
      <c r="E2080" s="2" t="s">
        <v>45</v>
      </c>
      <c r="F2080" s="2" t="s">
        <v>46</v>
      </c>
      <c r="G2080" s="2" t="s">
        <v>28</v>
      </c>
      <c r="H2080" s="2" t="s">
        <v>47</v>
      </c>
      <c r="I2080" s="2" t="s">
        <v>8</v>
      </c>
      <c r="J2080" s="2" t="s">
        <v>9</v>
      </c>
      <c r="K2080" s="2" t="s">
        <v>48</v>
      </c>
      <c r="L2080" s="2" t="s">
        <v>49</v>
      </c>
      <c r="M2080" s="2" t="s">
        <v>50</v>
      </c>
      <c r="N2080" s="2" t="s">
        <v>51</v>
      </c>
      <c r="O2080" s="2" t="s">
        <v>52</v>
      </c>
      <c r="P2080" s="2" t="s">
        <v>27</v>
      </c>
      <c r="Q2080" s="2" t="s">
        <v>53</v>
      </c>
      <c r="R2080" s="2" t="s">
        <v>54</v>
      </c>
      <c r="S2080" s="2" t="s">
        <v>55</v>
      </c>
      <c r="T2080" s="2" t="s">
        <v>56</v>
      </c>
    </row>
    <row r="2081" spans="1:30" hidden="1" outlineLevel="1" collapsed="1" x14ac:dyDescent="0.2">
      <c r="A2081" t="s">
        <v>41</v>
      </c>
      <c r="B2081" s="4" t="s">
        <v>30</v>
      </c>
      <c r="C2081" s="4" t="s">
        <v>4828</v>
      </c>
      <c r="D2081" s="4" t="s">
        <v>41</v>
      </c>
      <c r="E2081" s="4">
        <v>2.1475299999999999E-2</v>
      </c>
      <c r="F2081" s="4">
        <v>9.4156000000000003E-4</v>
      </c>
      <c r="G2081" s="4">
        <v>1</v>
      </c>
      <c r="H2081" s="4">
        <v>1</v>
      </c>
      <c r="I2081" s="4">
        <v>1</v>
      </c>
      <c r="J2081" s="4">
        <v>1</v>
      </c>
      <c r="K2081" s="4" t="s">
        <v>4823</v>
      </c>
      <c r="L2081" s="4" t="s">
        <v>4829</v>
      </c>
      <c r="M2081" s="4" t="s">
        <v>41</v>
      </c>
      <c r="N2081" s="4">
        <v>0</v>
      </c>
      <c r="O2081" s="4">
        <v>1729.84655</v>
      </c>
      <c r="P2081" s="4" t="s">
        <v>30</v>
      </c>
      <c r="Q2081" s="4" t="s">
        <v>30</v>
      </c>
      <c r="R2081" s="4">
        <v>7.6860000000000003E-4</v>
      </c>
      <c r="S2081" s="4">
        <v>1.341E-2</v>
      </c>
      <c r="T2081" s="4">
        <v>2.84</v>
      </c>
    </row>
    <row r="2082" spans="1:30" hidden="1" outlineLevel="1" collapsed="1" x14ac:dyDescent="0.2">
      <c r="A2082" t="s">
        <v>41</v>
      </c>
      <c r="B2082" s="4" t="s">
        <v>30</v>
      </c>
      <c r="C2082" s="4" t="s">
        <v>4830</v>
      </c>
      <c r="D2082" s="4" t="s">
        <v>819</v>
      </c>
      <c r="E2082" s="4">
        <v>6.9201799999999994E-2</v>
      </c>
      <c r="F2082" s="4">
        <v>4.8908199999999997E-3</v>
      </c>
      <c r="G2082" s="4">
        <v>1</v>
      </c>
      <c r="H2082" s="4">
        <v>1</v>
      </c>
      <c r="I2082" s="4">
        <v>1</v>
      </c>
      <c r="J2082" s="4">
        <v>1</v>
      </c>
      <c r="K2082" s="4" t="s">
        <v>4823</v>
      </c>
      <c r="L2082" s="4" t="s">
        <v>4831</v>
      </c>
      <c r="M2082" s="4" t="s">
        <v>41</v>
      </c>
      <c r="N2082" s="4">
        <v>2</v>
      </c>
      <c r="O2082" s="4">
        <v>2212.1138900000001</v>
      </c>
      <c r="P2082" s="4" t="s">
        <v>30</v>
      </c>
      <c r="Q2082" s="4" t="s">
        <v>30</v>
      </c>
      <c r="R2082" s="4">
        <v>3.7160000000000001E-3</v>
      </c>
      <c r="S2082" s="4">
        <v>4.7980000000000002E-2</v>
      </c>
      <c r="T2082" s="4">
        <v>2.73</v>
      </c>
    </row>
    <row r="2083" spans="1:30" x14ac:dyDescent="0.2">
      <c r="A2083" s="3" t="s">
        <v>30</v>
      </c>
      <c r="B2083" s="3" t="s">
        <v>31</v>
      </c>
      <c r="C2083" s="3" t="s">
        <v>4832</v>
      </c>
      <c r="D2083" s="3" t="s">
        <v>4833</v>
      </c>
      <c r="E2083" s="3">
        <v>0</v>
      </c>
      <c r="F2083" s="3">
        <v>3.1840000000000002</v>
      </c>
      <c r="G2083" s="3">
        <v>20</v>
      </c>
      <c r="H2083" s="3">
        <v>2</v>
      </c>
      <c r="I2083" s="3">
        <v>2</v>
      </c>
      <c r="J2083" s="3">
        <v>2</v>
      </c>
      <c r="K2083" s="3">
        <v>2</v>
      </c>
      <c r="L2083" s="3">
        <v>211</v>
      </c>
      <c r="M2083" s="3">
        <v>22.6</v>
      </c>
      <c r="N2083" s="3">
        <v>4.53</v>
      </c>
      <c r="O2083" s="3">
        <v>5.28</v>
      </c>
      <c r="P2083" s="3">
        <v>2</v>
      </c>
      <c r="Q2083" s="3" t="s">
        <v>1200</v>
      </c>
      <c r="R2083" s="3" t="s">
        <v>1739</v>
      </c>
      <c r="S2083" s="3" t="s">
        <v>41</v>
      </c>
      <c r="T2083" s="3" t="s">
        <v>4834</v>
      </c>
      <c r="U2083" s="3" t="s">
        <v>4835</v>
      </c>
      <c r="V2083" s="3" t="s">
        <v>4832</v>
      </c>
      <c r="W2083" s="3" t="s">
        <v>4836</v>
      </c>
      <c r="X2083" s="3" t="s">
        <v>4837</v>
      </c>
      <c r="Y2083" s="3" t="s">
        <v>41</v>
      </c>
      <c r="Z2083" s="3" t="s">
        <v>41</v>
      </c>
      <c r="AA2083" s="3">
        <v>0</v>
      </c>
      <c r="AB2083" s="3" t="s">
        <v>30</v>
      </c>
      <c r="AC2083" s="3">
        <v>1</v>
      </c>
      <c r="AD2083" s="3" t="s">
        <v>41</v>
      </c>
    </row>
    <row r="2084" spans="1:30" hidden="1" outlineLevel="1" collapsed="1" x14ac:dyDescent="0.2">
      <c r="A2084" t="s">
        <v>41</v>
      </c>
      <c r="B2084" s="2" t="s">
        <v>43</v>
      </c>
      <c r="C2084" s="2" t="s">
        <v>44</v>
      </c>
      <c r="D2084" s="2" t="s">
        <v>29</v>
      </c>
      <c r="E2084" s="2" t="s">
        <v>45</v>
      </c>
      <c r="F2084" s="2" t="s">
        <v>46</v>
      </c>
      <c r="G2084" s="2" t="s">
        <v>28</v>
      </c>
      <c r="H2084" s="2" t="s">
        <v>47</v>
      </c>
      <c r="I2084" s="2" t="s">
        <v>8</v>
      </c>
      <c r="J2084" s="2" t="s">
        <v>9</v>
      </c>
      <c r="K2084" s="2" t="s">
        <v>48</v>
      </c>
      <c r="L2084" s="2" t="s">
        <v>49</v>
      </c>
      <c r="M2084" s="2" t="s">
        <v>50</v>
      </c>
      <c r="N2084" s="2" t="s">
        <v>51</v>
      </c>
      <c r="O2084" s="2" t="s">
        <v>52</v>
      </c>
      <c r="P2084" s="2" t="s">
        <v>27</v>
      </c>
      <c r="Q2084" s="2" t="s">
        <v>53</v>
      </c>
      <c r="R2084" s="2" t="s">
        <v>54</v>
      </c>
      <c r="S2084" s="2" t="s">
        <v>55</v>
      </c>
      <c r="T2084" s="2" t="s">
        <v>56</v>
      </c>
    </row>
    <row r="2085" spans="1:30" hidden="1" outlineLevel="1" collapsed="1" x14ac:dyDescent="0.2">
      <c r="A2085" t="s">
        <v>41</v>
      </c>
      <c r="B2085" s="4" t="s">
        <v>30</v>
      </c>
      <c r="C2085" s="4" t="s">
        <v>4838</v>
      </c>
      <c r="D2085" s="4" t="s">
        <v>41</v>
      </c>
      <c r="E2085" s="4">
        <v>2.61704E-2</v>
      </c>
      <c r="F2085" s="4">
        <v>1.57544E-3</v>
      </c>
      <c r="G2085" s="4">
        <v>1</v>
      </c>
      <c r="H2085" s="4">
        <v>1</v>
      </c>
      <c r="I2085" s="4">
        <v>1</v>
      </c>
      <c r="J2085" s="4">
        <v>1</v>
      </c>
      <c r="K2085" s="4" t="s">
        <v>4832</v>
      </c>
      <c r="L2085" s="4" t="s">
        <v>4839</v>
      </c>
      <c r="M2085" s="4" t="s">
        <v>41</v>
      </c>
      <c r="N2085" s="4">
        <v>0</v>
      </c>
      <c r="O2085" s="4">
        <v>2787.3082899999999</v>
      </c>
      <c r="P2085" s="4" t="s">
        <v>30</v>
      </c>
      <c r="Q2085" s="4" t="s">
        <v>30</v>
      </c>
      <c r="R2085" s="4">
        <v>1.245E-3</v>
      </c>
      <c r="S2085" s="4">
        <v>1.6650000000000002E-2</v>
      </c>
      <c r="T2085" s="4">
        <v>2.2599999999999998</v>
      </c>
    </row>
    <row r="2086" spans="1:30" hidden="1" outlineLevel="1" collapsed="1" x14ac:dyDescent="0.2">
      <c r="A2086" t="s">
        <v>41</v>
      </c>
      <c r="B2086" s="4" t="s">
        <v>30</v>
      </c>
      <c r="C2086" s="4" t="s">
        <v>4840</v>
      </c>
      <c r="D2086" s="4" t="s">
        <v>41</v>
      </c>
      <c r="E2086" s="4">
        <v>5.7770099999999998E-2</v>
      </c>
      <c r="F2086" s="4">
        <v>3.95853E-3</v>
      </c>
      <c r="G2086" s="4">
        <v>1</v>
      </c>
      <c r="H2086" s="4">
        <v>1</v>
      </c>
      <c r="I2086" s="4">
        <v>1</v>
      </c>
      <c r="J2086" s="4">
        <v>1</v>
      </c>
      <c r="K2086" s="4" t="s">
        <v>4832</v>
      </c>
      <c r="L2086" s="4" t="s">
        <v>4841</v>
      </c>
      <c r="M2086" s="4" t="s">
        <v>41</v>
      </c>
      <c r="N2086" s="4">
        <v>0</v>
      </c>
      <c r="O2086" s="4">
        <v>2240.0519399999998</v>
      </c>
      <c r="P2086" s="4" t="s">
        <v>30</v>
      </c>
      <c r="Q2086" s="4" t="s">
        <v>30</v>
      </c>
      <c r="R2086" s="4">
        <v>3.026E-3</v>
      </c>
      <c r="S2086" s="4">
        <v>3.9359999999999999E-2</v>
      </c>
      <c r="T2086" s="4">
        <v>3.01</v>
      </c>
    </row>
    <row r="2087" spans="1:30" x14ac:dyDescent="0.2">
      <c r="A2087" s="3" t="s">
        <v>30</v>
      </c>
      <c r="B2087" s="3" t="s">
        <v>31</v>
      </c>
      <c r="C2087" s="3" t="s">
        <v>4842</v>
      </c>
      <c r="D2087" s="3" t="s">
        <v>4843</v>
      </c>
      <c r="E2087" s="3">
        <v>0</v>
      </c>
      <c r="F2087" s="3">
        <v>3.17</v>
      </c>
      <c r="G2087" s="3">
        <v>3</v>
      </c>
      <c r="H2087" s="3">
        <v>2</v>
      </c>
      <c r="I2087" s="3">
        <v>2</v>
      </c>
      <c r="J2087" s="3">
        <v>2</v>
      </c>
      <c r="K2087" s="3">
        <v>2</v>
      </c>
      <c r="L2087" s="3">
        <v>1038</v>
      </c>
      <c r="M2087" s="3">
        <v>117.6</v>
      </c>
      <c r="N2087" s="3">
        <v>6.11</v>
      </c>
      <c r="O2087" s="3">
        <v>2.2400000000000002</v>
      </c>
      <c r="P2087" s="3">
        <v>2</v>
      </c>
      <c r="Q2087" s="3" t="s">
        <v>2010</v>
      </c>
      <c r="R2087" s="3" t="s">
        <v>4844</v>
      </c>
      <c r="S2087" s="3" t="s">
        <v>41</v>
      </c>
      <c r="T2087" s="3" t="s">
        <v>4845</v>
      </c>
      <c r="U2087" s="3" t="s">
        <v>4846</v>
      </c>
      <c r="V2087" s="3" t="s">
        <v>4842</v>
      </c>
      <c r="W2087" s="3" t="s">
        <v>4847</v>
      </c>
      <c r="X2087" s="3" t="s">
        <v>4848</v>
      </c>
      <c r="Y2087" s="3" t="s">
        <v>41</v>
      </c>
      <c r="Z2087" s="3" t="s">
        <v>41</v>
      </c>
      <c r="AA2087" s="3">
        <v>0</v>
      </c>
      <c r="AB2087" s="3" t="s">
        <v>30</v>
      </c>
      <c r="AC2087" s="3">
        <v>1</v>
      </c>
      <c r="AD2087" s="3" t="s">
        <v>41</v>
      </c>
    </row>
    <row r="2088" spans="1:30" hidden="1" outlineLevel="1" collapsed="1" x14ac:dyDescent="0.2">
      <c r="A2088" t="s">
        <v>41</v>
      </c>
      <c r="B2088" s="2" t="s">
        <v>43</v>
      </c>
      <c r="C2088" s="2" t="s">
        <v>44</v>
      </c>
      <c r="D2088" s="2" t="s">
        <v>29</v>
      </c>
      <c r="E2088" s="2" t="s">
        <v>45</v>
      </c>
      <c r="F2088" s="2" t="s">
        <v>46</v>
      </c>
      <c r="G2088" s="2" t="s">
        <v>28</v>
      </c>
      <c r="H2088" s="2" t="s">
        <v>47</v>
      </c>
      <c r="I2088" s="2" t="s">
        <v>8</v>
      </c>
      <c r="J2088" s="2" t="s">
        <v>9</v>
      </c>
      <c r="K2088" s="2" t="s">
        <v>48</v>
      </c>
      <c r="L2088" s="2" t="s">
        <v>49</v>
      </c>
      <c r="M2088" s="2" t="s">
        <v>50</v>
      </c>
      <c r="N2088" s="2" t="s">
        <v>51</v>
      </c>
      <c r="O2088" s="2" t="s">
        <v>52</v>
      </c>
      <c r="P2088" s="2" t="s">
        <v>27</v>
      </c>
      <c r="Q2088" s="2" t="s">
        <v>53</v>
      </c>
      <c r="R2088" s="2" t="s">
        <v>54</v>
      </c>
      <c r="S2088" s="2" t="s">
        <v>55</v>
      </c>
      <c r="T2088" s="2" t="s">
        <v>56</v>
      </c>
    </row>
    <row r="2089" spans="1:30" hidden="1" outlineLevel="1" collapsed="1" x14ac:dyDescent="0.2">
      <c r="A2089" t="s">
        <v>41</v>
      </c>
      <c r="B2089" s="4" t="s">
        <v>30</v>
      </c>
      <c r="C2089" s="4" t="s">
        <v>4849</v>
      </c>
      <c r="D2089" s="4" t="s">
        <v>41</v>
      </c>
      <c r="E2089" s="4">
        <v>3.2534500000000001E-2</v>
      </c>
      <c r="F2089" s="4">
        <v>1.57544E-3</v>
      </c>
      <c r="G2089" s="4">
        <v>1</v>
      </c>
      <c r="H2089" s="4">
        <v>1</v>
      </c>
      <c r="I2089" s="4">
        <v>1</v>
      </c>
      <c r="J2089" s="4">
        <v>1</v>
      </c>
      <c r="K2089" s="4" t="s">
        <v>4842</v>
      </c>
      <c r="L2089" s="4" t="s">
        <v>4850</v>
      </c>
      <c r="M2089" s="4" t="s">
        <v>41</v>
      </c>
      <c r="N2089" s="4">
        <v>0</v>
      </c>
      <c r="O2089" s="4">
        <v>1707.7932699999999</v>
      </c>
      <c r="P2089" s="4" t="s">
        <v>30</v>
      </c>
      <c r="Q2089" s="4" t="s">
        <v>30</v>
      </c>
      <c r="R2089" s="4">
        <v>1.245E-3</v>
      </c>
      <c r="S2089" s="4">
        <v>2.1069999999999998E-2</v>
      </c>
      <c r="T2089" s="4">
        <v>2.2400000000000002</v>
      </c>
    </row>
    <row r="2090" spans="1:30" hidden="1" outlineLevel="1" collapsed="1" x14ac:dyDescent="0.2">
      <c r="A2090" t="s">
        <v>41</v>
      </c>
      <c r="B2090" s="4" t="s">
        <v>30</v>
      </c>
      <c r="C2090" s="4" t="s">
        <v>4851</v>
      </c>
      <c r="D2090" s="4" t="s">
        <v>41</v>
      </c>
      <c r="E2090" s="4">
        <v>4.7853899999999998E-2</v>
      </c>
      <c r="F2090" s="4">
        <v>2.21053E-3</v>
      </c>
      <c r="G2090" s="4">
        <v>1</v>
      </c>
      <c r="H2090" s="4">
        <v>1</v>
      </c>
      <c r="I2090" s="4">
        <v>1</v>
      </c>
      <c r="J2090" s="4">
        <v>1</v>
      </c>
      <c r="K2090" s="4" t="s">
        <v>4842</v>
      </c>
      <c r="L2090" s="4" t="s">
        <v>4852</v>
      </c>
      <c r="M2090" s="4" t="s">
        <v>41</v>
      </c>
      <c r="N2090" s="4">
        <v>0</v>
      </c>
      <c r="O2090" s="4">
        <v>1543.7234599999999</v>
      </c>
      <c r="P2090" s="4" t="s">
        <v>30</v>
      </c>
      <c r="Q2090" s="4" t="s">
        <v>30</v>
      </c>
      <c r="R2090" s="4">
        <v>1.714E-3</v>
      </c>
      <c r="S2090" s="4">
        <v>3.2120000000000003E-2</v>
      </c>
      <c r="T2090" s="4">
        <v>1.31</v>
      </c>
    </row>
    <row r="2091" spans="1:30" x14ac:dyDescent="0.2">
      <c r="A2091" s="3" t="s">
        <v>30</v>
      </c>
      <c r="B2091" s="3" t="s">
        <v>31</v>
      </c>
      <c r="C2091" s="3" t="s">
        <v>4853</v>
      </c>
      <c r="D2091" s="3" t="s">
        <v>4854</v>
      </c>
      <c r="E2091" s="3">
        <v>0</v>
      </c>
      <c r="F2091" s="3">
        <v>3.1520000000000001</v>
      </c>
      <c r="G2091" s="3">
        <v>4</v>
      </c>
      <c r="H2091" s="3">
        <v>2</v>
      </c>
      <c r="I2091" s="3">
        <v>2</v>
      </c>
      <c r="J2091" s="3">
        <v>2</v>
      </c>
      <c r="K2091" s="3">
        <v>2</v>
      </c>
      <c r="L2091" s="3">
        <v>625</v>
      </c>
      <c r="M2091" s="3">
        <v>72.2</v>
      </c>
      <c r="N2091" s="3">
        <v>5.24</v>
      </c>
      <c r="O2091" s="3">
        <v>0</v>
      </c>
      <c r="P2091" s="3">
        <v>2</v>
      </c>
      <c r="Q2091" s="3" t="s">
        <v>41</v>
      </c>
      <c r="R2091" s="3" t="s">
        <v>41</v>
      </c>
      <c r="S2091" s="3" t="s">
        <v>41</v>
      </c>
      <c r="T2091" s="3" t="s">
        <v>41</v>
      </c>
      <c r="U2091" s="3" t="s">
        <v>41</v>
      </c>
      <c r="V2091" s="3" t="s">
        <v>4853</v>
      </c>
      <c r="W2091" s="3" t="s">
        <v>41</v>
      </c>
      <c r="X2091" s="3" t="s">
        <v>41</v>
      </c>
      <c r="Y2091" s="3" t="s">
        <v>41</v>
      </c>
      <c r="Z2091" s="3" t="s">
        <v>41</v>
      </c>
      <c r="AA2091" s="3">
        <v>0</v>
      </c>
      <c r="AB2091" s="3" t="s">
        <v>30</v>
      </c>
      <c r="AC2091" s="3">
        <v>1</v>
      </c>
      <c r="AD2091" s="3" t="s">
        <v>41</v>
      </c>
    </row>
    <row r="2092" spans="1:30" hidden="1" outlineLevel="1" collapsed="1" x14ac:dyDescent="0.2">
      <c r="A2092" t="s">
        <v>41</v>
      </c>
      <c r="B2092" s="2" t="s">
        <v>43</v>
      </c>
      <c r="C2092" s="2" t="s">
        <v>44</v>
      </c>
      <c r="D2092" s="2" t="s">
        <v>29</v>
      </c>
      <c r="E2092" s="2" t="s">
        <v>45</v>
      </c>
      <c r="F2092" s="2" t="s">
        <v>46</v>
      </c>
      <c r="G2092" s="2" t="s">
        <v>28</v>
      </c>
      <c r="H2092" s="2" t="s">
        <v>47</v>
      </c>
      <c r="I2092" s="2" t="s">
        <v>8</v>
      </c>
      <c r="J2092" s="2" t="s">
        <v>9</v>
      </c>
      <c r="K2092" s="2" t="s">
        <v>48</v>
      </c>
      <c r="L2092" s="2" t="s">
        <v>49</v>
      </c>
      <c r="M2092" s="2" t="s">
        <v>50</v>
      </c>
      <c r="N2092" s="2" t="s">
        <v>51</v>
      </c>
      <c r="O2092" s="2" t="s">
        <v>52</v>
      </c>
      <c r="P2092" s="2" t="s">
        <v>27</v>
      </c>
      <c r="Q2092" s="2" t="s">
        <v>53</v>
      </c>
      <c r="R2092" s="2" t="s">
        <v>54</v>
      </c>
      <c r="S2092" s="2" t="s">
        <v>55</v>
      </c>
      <c r="T2092" s="2" t="s">
        <v>56</v>
      </c>
    </row>
    <row r="2093" spans="1:30" hidden="1" outlineLevel="1" collapsed="1" x14ac:dyDescent="0.2">
      <c r="A2093" t="s">
        <v>41</v>
      </c>
      <c r="B2093" s="4" t="s">
        <v>30</v>
      </c>
      <c r="C2093" s="4" t="s">
        <v>4855</v>
      </c>
      <c r="D2093" s="4" t="s">
        <v>41</v>
      </c>
      <c r="E2093" s="4">
        <v>1.93849E-2</v>
      </c>
      <c r="F2093" s="4">
        <v>9.4156000000000003E-4</v>
      </c>
      <c r="G2093" s="4">
        <v>1</v>
      </c>
      <c r="H2093" s="4">
        <v>1</v>
      </c>
      <c r="I2093" s="4">
        <v>1</v>
      </c>
      <c r="J2093" s="4">
        <v>1</v>
      </c>
      <c r="K2093" s="4" t="s">
        <v>4853</v>
      </c>
      <c r="L2093" s="4" t="s">
        <v>4856</v>
      </c>
      <c r="M2093" s="4" t="s">
        <v>41</v>
      </c>
      <c r="N2093" s="4">
        <v>0</v>
      </c>
      <c r="O2093" s="4">
        <v>1330.6597300000001</v>
      </c>
      <c r="P2093" s="4" t="s">
        <v>30</v>
      </c>
      <c r="Q2093" s="4" t="s">
        <v>30</v>
      </c>
      <c r="R2093" s="4">
        <v>7.6860000000000003E-4</v>
      </c>
      <c r="S2093" s="4">
        <v>1.201E-2</v>
      </c>
      <c r="T2093" s="4">
        <v>1.5</v>
      </c>
    </row>
    <row r="2094" spans="1:30" hidden="1" outlineLevel="1" collapsed="1" x14ac:dyDescent="0.2">
      <c r="A2094" t="s">
        <v>41</v>
      </c>
      <c r="B2094" s="4" t="s">
        <v>30</v>
      </c>
      <c r="C2094" s="4" t="s">
        <v>4857</v>
      </c>
      <c r="D2094" s="4" t="s">
        <v>41</v>
      </c>
      <c r="E2094" s="4">
        <v>8.3338099999999998E-2</v>
      </c>
      <c r="F2094" s="4">
        <v>5.41684E-3</v>
      </c>
      <c r="G2094" s="4">
        <v>1</v>
      </c>
      <c r="H2094" s="4">
        <v>1</v>
      </c>
      <c r="I2094" s="4">
        <v>1</v>
      </c>
      <c r="J2094" s="4">
        <v>1</v>
      </c>
      <c r="K2094" s="4" t="s">
        <v>4853</v>
      </c>
      <c r="L2094" s="4" t="s">
        <v>4858</v>
      </c>
      <c r="M2094" s="4" t="s">
        <v>41</v>
      </c>
      <c r="N2094" s="4">
        <v>0</v>
      </c>
      <c r="O2094" s="4">
        <v>1316.67797</v>
      </c>
      <c r="P2094" s="4" t="s">
        <v>30</v>
      </c>
      <c r="Q2094" s="4" t="s">
        <v>30</v>
      </c>
      <c r="R2094" s="4">
        <v>4.1079999999999997E-3</v>
      </c>
      <c r="S2094" s="4">
        <v>5.8689999999999999E-2</v>
      </c>
      <c r="T2094" s="4">
        <v>1.24</v>
      </c>
    </row>
    <row r="2095" spans="1:30" x14ac:dyDescent="0.2">
      <c r="A2095" s="3" t="s">
        <v>30</v>
      </c>
      <c r="B2095" s="3" t="s">
        <v>31</v>
      </c>
      <c r="C2095" s="3" t="s">
        <v>4859</v>
      </c>
      <c r="D2095" s="3" t="s">
        <v>4860</v>
      </c>
      <c r="E2095" s="3">
        <v>0</v>
      </c>
      <c r="F2095" s="3">
        <v>3.1379999999999999</v>
      </c>
      <c r="G2095" s="3">
        <v>4</v>
      </c>
      <c r="H2095" s="3">
        <v>2</v>
      </c>
      <c r="I2095" s="3">
        <v>2</v>
      </c>
      <c r="J2095" s="3">
        <v>2</v>
      </c>
      <c r="K2095" s="3">
        <v>2</v>
      </c>
      <c r="L2095" s="3">
        <v>970</v>
      </c>
      <c r="M2095" s="3">
        <v>108.6</v>
      </c>
      <c r="N2095" s="3">
        <v>5.88</v>
      </c>
      <c r="O2095" s="3">
        <v>1.69</v>
      </c>
      <c r="P2095" s="3">
        <v>2</v>
      </c>
      <c r="Q2095" s="3" t="s">
        <v>1512</v>
      </c>
      <c r="R2095" s="3" t="s">
        <v>4861</v>
      </c>
      <c r="S2095" s="3" t="s">
        <v>1062</v>
      </c>
      <c r="T2095" s="3" t="s">
        <v>4862</v>
      </c>
      <c r="U2095" s="3" t="s">
        <v>4863</v>
      </c>
      <c r="V2095" s="3" t="s">
        <v>4859</v>
      </c>
      <c r="W2095" s="3" t="s">
        <v>4864</v>
      </c>
      <c r="X2095" s="3" t="s">
        <v>4865</v>
      </c>
      <c r="Y2095" s="3" t="s">
        <v>4866</v>
      </c>
      <c r="Z2095" s="3" t="s">
        <v>41</v>
      </c>
      <c r="AA2095" s="3">
        <v>3</v>
      </c>
      <c r="AB2095" s="3" t="s">
        <v>30</v>
      </c>
      <c r="AC2095" s="3">
        <v>1</v>
      </c>
      <c r="AD2095" s="3" t="s">
        <v>41</v>
      </c>
    </row>
    <row r="2096" spans="1:30" hidden="1" outlineLevel="1" collapsed="1" x14ac:dyDescent="0.2">
      <c r="A2096" t="s">
        <v>41</v>
      </c>
      <c r="B2096" s="2" t="s">
        <v>43</v>
      </c>
      <c r="C2096" s="2" t="s">
        <v>44</v>
      </c>
      <c r="D2096" s="2" t="s">
        <v>29</v>
      </c>
      <c r="E2096" s="2" t="s">
        <v>45</v>
      </c>
      <c r="F2096" s="2" t="s">
        <v>46</v>
      </c>
      <c r="G2096" s="2" t="s">
        <v>28</v>
      </c>
      <c r="H2096" s="2" t="s">
        <v>47</v>
      </c>
      <c r="I2096" s="2" t="s">
        <v>8</v>
      </c>
      <c r="J2096" s="2" t="s">
        <v>9</v>
      </c>
      <c r="K2096" s="2" t="s">
        <v>48</v>
      </c>
      <c r="L2096" s="2" t="s">
        <v>49</v>
      </c>
      <c r="M2096" s="2" t="s">
        <v>50</v>
      </c>
      <c r="N2096" s="2" t="s">
        <v>51</v>
      </c>
      <c r="O2096" s="2" t="s">
        <v>52</v>
      </c>
      <c r="P2096" s="2" t="s">
        <v>27</v>
      </c>
      <c r="Q2096" s="2" t="s">
        <v>53</v>
      </c>
      <c r="R2096" s="2" t="s">
        <v>54</v>
      </c>
      <c r="S2096" s="2" t="s">
        <v>55</v>
      </c>
      <c r="T2096" s="2" t="s">
        <v>56</v>
      </c>
    </row>
    <row r="2097" spans="1:30" hidden="1" outlineLevel="1" collapsed="1" x14ac:dyDescent="0.2">
      <c r="A2097" t="s">
        <v>41</v>
      </c>
      <c r="B2097" s="4" t="s">
        <v>30</v>
      </c>
      <c r="C2097" s="4" t="s">
        <v>4867</v>
      </c>
      <c r="D2097" s="4" t="s">
        <v>41</v>
      </c>
      <c r="E2097" s="4">
        <v>4.3833999999999998E-2</v>
      </c>
      <c r="F2097" s="4">
        <v>2.21053E-3</v>
      </c>
      <c r="G2097" s="4">
        <v>1</v>
      </c>
      <c r="H2097" s="4">
        <v>1</v>
      </c>
      <c r="I2097" s="4">
        <v>1</v>
      </c>
      <c r="J2097" s="4">
        <v>1</v>
      </c>
      <c r="K2097" s="4" t="s">
        <v>4859</v>
      </c>
      <c r="L2097" s="4" t="s">
        <v>4868</v>
      </c>
      <c r="M2097" s="4" t="s">
        <v>41</v>
      </c>
      <c r="N2097" s="4">
        <v>1</v>
      </c>
      <c r="O2097" s="4">
        <v>2376.1062200000001</v>
      </c>
      <c r="P2097" s="4" t="s">
        <v>30</v>
      </c>
      <c r="Q2097" s="4" t="s">
        <v>30</v>
      </c>
      <c r="R2097" s="4">
        <v>1.714E-3</v>
      </c>
      <c r="S2097" s="4">
        <v>2.912E-2</v>
      </c>
      <c r="T2097" s="4">
        <v>1.84</v>
      </c>
    </row>
    <row r="2098" spans="1:30" hidden="1" outlineLevel="1" collapsed="1" x14ac:dyDescent="0.2">
      <c r="A2098" t="s">
        <v>41</v>
      </c>
      <c r="B2098" s="4" t="s">
        <v>30</v>
      </c>
      <c r="C2098" s="4" t="s">
        <v>4869</v>
      </c>
      <c r="D2098" s="4" t="s">
        <v>41</v>
      </c>
      <c r="E2098" s="4">
        <v>3.8028199999999998E-2</v>
      </c>
      <c r="F2098" s="4">
        <v>1.57544E-3</v>
      </c>
      <c r="G2098" s="4">
        <v>1</v>
      </c>
      <c r="H2098" s="4">
        <v>1</v>
      </c>
      <c r="I2098" s="4">
        <v>1</v>
      </c>
      <c r="J2098" s="4">
        <v>1</v>
      </c>
      <c r="K2098" s="4" t="s">
        <v>4859</v>
      </c>
      <c r="L2098" s="4" t="s">
        <v>4870</v>
      </c>
      <c r="M2098" s="4" t="s">
        <v>41</v>
      </c>
      <c r="N2098" s="4">
        <v>0</v>
      </c>
      <c r="O2098" s="4">
        <v>1428.5981200000001</v>
      </c>
      <c r="P2098" s="4" t="s">
        <v>30</v>
      </c>
      <c r="Q2098" s="4" t="s">
        <v>30</v>
      </c>
      <c r="R2098" s="4">
        <v>1.245E-3</v>
      </c>
      <c r="S2098" s="4">
        <v>2.5020000000000001E-2</v>
      </c>
      <c r="T2098" s="4">
        <v>1.69</v>
      </c>
    </row>
    <row r="2099" spans="1:30" x14ac:dyDescent="0.2">
      <c r="A2099" s="3" t="s">
        <v>30</v>
      </c>
      <c r="B2099" s="3" t="s">
        <v>31</v>
      </c>
      <c r="C2099" s="3" t="s">
        <v>4871</v>
      </c>
      <c r="D2099" s="3" t="s">
        <v>4872</v>
      </c>
      <c r="E2099" s="3">
        <v>0</v>
      </c>
      <c r="F2099" s="3">
        <v>3.125</v>
      </c>
      <c r="G2099" s="3">
        <v>10</v>
      </c>
      <c r="H2099" s="3">
        <v>1</v>
      </c>
      <c r="I2099" s="3">
        <v>1</v>
      </c>
      <c r="J2099" s="3">
        <v>2</v>
      </c>
      <c r="K2099" s="3">
        <v>1</v>
      </c>
      <c r="L2099" s="3">
        <v>92</v>
      </c>
      <c r="M2099" s="3">
        <v>10.1</v>
      </c>
      <c r="N2099" s="3">
        <v>10.42</v>
      </c>
      <c r="O2099" s="3">
        <v>1.72</v>
      </c>
      <c r="P2099" s="3">
        <v>1</v>
      </c>
      <c r="Q2099" s="3" t="s">
        <v>1592</v>
      </c>
      <c r="R2099" s="3" t="s">
        <v>1593</v>
      </c>
      <c r="S2099" s="3" t="s">
        <v>36</v>
      </c>
      <c r="T2099" s="3" t="s">
        <v>4873</v>
      </c>
      <c r="U2099" s="3" t="s">
        <v>4874</v>
      </c>
      <c r="V2099" s="3" t="s">
        <v>4875</v>
      </c>
      <c r="W2099" s="3" t="s">
        <v>4876</v>
      </c>
      <c r="X2099" s="3" t="s">
        <v>4877</v>
      </c>
      <c r="Y2099" s="3" t="s">
        <v>41</v>
      </c>
      <c r="Z2099" s="3" t="s">
        <v>41</v>
      </c>
      <c r="AA2099" s="3">
        <v>0</v>
      </c>
      <c r="AB2099" s="3" t="s">
        <v>30</v>
      </c>
      <c r="AC2099" s="3">
        <v>1</v>
      </c>
      <c r="AD2099" s="3" t="s">
        <v>41</v>
      </c>
    </row>
    <row r="2100" spans="1:30" hidden="1" outlineLevel="1" collapsed="1" x14ac:dyDescent="0.2">
      <c r="A2100" t="s">
        <v>41</v>
      </c>
      <c r="B2100" s="2" t="s">
        <v>43</v>
      </c>
      <c r="C2100" s="2" t="s">
        <v>44</v>
      </c>
      <c r="D2100" s="2" t="s">
        <v>29</v>
      </c>
      <c r="E2100" s="2" t="s">
        <v>45</v>
      </c>
      <c r="F2100" s="2" t="s">
        <v>46</v>
      </c>
      <c r="G2100" s="2" t="s">
        <v>28</v>
      </c>
      <c r="H2100" s="2" t="s">
        <v>47</v>
      </c>
      <c r="I2100" s="2" t="s">
        <v>8</v>
      </c>
      <c r="J2100" s="2" t="s">
        <v>9</v>
      </c>
      <c r="K2100" s="2" t="s">
        <v>48</v>
      </c>
      <c r="L2100" s="2" t="s">
        <v>49</v>
      </c>
      <c r="M2100" s="2" t="s">
        <v>50</v>
      </c>
      <c r="N2100" s="2" t="s">
        <v>51</v>
      </c>
      <c r="O2100" s="2" t="s">
        <v>52</v>
      </c>
      <c r="P2100" s="2" t="s">
        <v>27</v>
      </c>
      <c r="Q2100" s="2" t="s">
        <v>53</v>
      </c>
      <c r="R2100" s="2" t="s">
        <v>54</v>
      </c>
      <c r="S2100" s="2" t="s">
        <v>55</v>
      </c>
      <c r="T2100" s="2" t="s">
        <v>56</v>
      </c>
    </row>
    <row r="2101" spans="1:30" hidden="1" outlineLevel="1" collapsed="1" x14ac:dyDescent="0.2">
      <c r="A2101" t="s">
        <v>41</v>
      </c>
      <c r="B2101" s="4" t="s">
        <v>30</v>
      </c>
      <c r="C2101" s="4" t="s">
        <v>4878</v>
      </c>
      <c r="D2101" s="4" t="s">
        <v>4879</v>
      </c>
      <c r="E2101" s="4">
        <v>2.9783199999999999E-2</v>
      </c>
      <c r="F2101" s="4">
        <v>1.57544E-3</v>
      </c>
      <c r="G2101" s="4">
        <v>1</v>
      </c>
      <c r="H2101" s="4">
        <v>1</v>
      </c>
      <c r="I2101" s="4">
        <v>1</v>
      </c>
      <c r="J2101" s="4">
        <v>2</v>
      </c>
      <c r="K2101" s="4" t="s">
        <v>4871</v>
      </c>
      <c r="L2101" s="4" t="s">
        <v>4880</v>
      </c>
      <c r="M2101" s="4" t="s">
        <v>41</v>
      </c>
      <c r="N2101" s="4">
        <v>1</v>
      </c>
      <c r="O2101" s="4">
        <v>1164.4812400000001</v>
      </c>
      <c r="P2101" s="4" t="s">
        <v>30</v>
      </c>
      <c r="Q2101" s="4" t="s">
        <v>30</v>
      </c>
      <c r="R2101" s="4">
        <v>1.245E-3</v>
      </c>
      <c r="S2101" s="4">
        <v>1.9199999999999998E-2</v>
      </c>
      <c r="T2101" s="4">
        <v>1.72</v>
      </c>
    </row>
    <row r="2102" spans="1:30" x14ac:dyDescent="0.2">
      <c r="A2102" s="3" t="s">
        <v>30</v>
      </c>
      <c r="B2102" s="3" t="s">
        <v>31</v>
      </c>
      <c r="C2102" s="3" t="s">
        <v>4881</v>
      </c>
      <c r="D2102" s="3" t="s">
        <v>4882</v>
      </c>
      <c r="E2102" s="3">
        <v>0</v>
      </c>
      <c r="F2102" s="3">
        <v>3.1240000000000001</v>
      </c>
      <c r="G2102" s="3">
        <v>2</v>
      </c>
      <c r="H2102" s="3">
        <v>1</v>
      </c>
      <c r="I2102" s="3">
        <v>1</v>
      </c>
      <c r="J2102" s="3">
        <v>1</v>
      </c>
      <c r="K2102" s="3">
        <v>1</v>
      </c>
      <c r="L2102" s="3">
        <v>830</v>
      </c>
      <c r="M2102" s="3">
        <v>94.5</v>
      </c>
      <c r="N2102" s="3">
        <v>5.43</v>
      </c>
      <c r="O2102" s="3">
        <v>2.56</v>
      </c>
      <c r="P2102" s="3">
        <v>1</v>
      </c>
      <c r="Q2102" s="3" t="s">
        <v>913</v>
      </c>
      <c r="R2102" s="3" t="s">
        <v>35</v>
      </c>
      <c r="S2102" s="3" t="s">
        <v>2985</v>
      </c>
      <c r="T2102" s="3" t="s">
        <v>41</v>
      </c>
      <c r="U2102" s="3" t="s">
        <v>4883</v>
      </c>
      <c r="V2102" s="3" t="s">
        <v>4881</v>
      </c>
      <c r="W2102" s="3" t="s">
        <v>4884</v>
      </c>
      <c r="X2102" s="3" t="s">
        <v>4885</v>
      </c>
      <c r="Y2102" s="3" t="s">
        <v>41</v>
      </c>
      <c r="Z2102" s="3" t="s">
        <v>41</v>
      </c>
      <c r="AA2102" s="3">
        <v>0</v>
      </c>
      <c r="AB2102" s="3" t="s">
        <v>30</v>
      </c>
      <c r="AC2102" s="3">
        <v>1</v>
      </c>
      <c r="AD2102" s="3" t="s">
        <v>41</v>
      </c>
    </row>
    <row r="2103" spans="1:30" hidden="1" outlineLevel="1" collapsed="1" x14ac:dyDescent="0.2">
      <c r="A2103" t="s">
        <v>41</v>
      </c>
      <c r="B2103" s="2" t="s">
        <v>43</v>
      </c>
      <c r="C2103" s="2" t="s">
        <v>44</v>
      </c>
      <c r="D2103" s="2" t="s">
        <v>29</v>
      </c>
      <c r="E2103" s="2" t="s">
        <v>45</v>
      </c>
      <c r="F2103" s="2" t="s">
        <v>46</v>
      </c>
      <c r="G2103" s="2" t="s">
        <v>28</v>
      </c>
      <c r="H2103" s="2" t="s">
        <v>47</v>
      </c>
      <c r="I2103" s="2" t="s">
        <v>8</v>
      </c>
      <c r="J2103" s="2" t="s">
        <v>9</v>
      </c>
      <c r="K2103" s="2" t="s">
        <v>48</v>
      </c>
      <c r="L2103" s="2" t="s">
        <v>49</v>
      </c>
      <c r="M2103" s="2" t="s">
        <v>50</v>
      </c>
      <c r="N2103" s="2" t="s">
        <v>51</v>
      </c>
      <c r="O2103" s="2" t="s">
        <v>52</v>
      </c>
      <c r="P2103" s="2" t="s">
        <v>27</v>
      </c>
      <c r="Q2103" s="2" t="s">
        <v>53</v>
      </c>
      <c r="R2103" s="2" t="s">
        <v>54</v>
      </c>
      <c r="S2103" s="2" t="s">
        <v>55</v>
      </c>
      <c r="T2103" s="2" t="s">
        <v>56</v>
      </c>
    </row>
    <row r="2104" spans="1:30" hidden="1" outlineLevel="1" collapsed="1" x14ac:dyDescent="0.2">
      <c r="A2104" t="s">
        <v>41</v>
      </c>
      <c r="B2104" s="4" t="s">
        <v>30</v>
      </c>
      <c r="C2104" s="4" t="s">
        <v>4886</v>
      </c>
      <c r="D2104" s="4" t="s">
        <v>41</v>
      </c>
      <c r="E2104" s="4">
        <v>1.5120999999999999E-3</v>
      </c>
      <c r="F2104" s="4">
        <v>9.4156000000000003E-4</v>
      </c>
      <c r="G2104" s="4">
        <v>1</v>
      </c>
      <c r="H2104" s="4">
        <v>1</v>
      </c>
      <c r="I2104" s="4">
        <v>1</v>
      </c>
      <c r="J2104" s="4">
        <v>1</v>
      </c>
      <c r="K2104" s="4" t="s">
        <v>4881</v>
      </c>
      <c r="L2104" s="4" t="s">
        <v>4887</v>
      </c>
      <c r="M2104" s="4" t="s">
        <v>41</v>
      </c>
      <c r="N2104" s="4">
        <v>0</v>
      </c>
      <c r="O2104" s="4">
        <v>2098.9927499999999</v>
      </c>
      <c r="P2104" s="4" t="s">
        <v>30</v>
      </c>
      <c r="Q2104" s="4" t="s">
        <v>30</v>
      </c>
      <c r="R2104" s="4">
        <v>7.6860000000000003E-4</v>
      </c>
      <c r="S2104" s="4">
        <v>7.517E-4</v>
      </c>
      <c r="T2104" s="4">
        <v>2.56</v>
      </c>
    </row>
    <row r="2105" spans="1:30" x14ac:dyDescent="0.2">
      <c r="A2105" s="3" t="s">
        <v>30</v>
      </c>
      <c r="B2105" s="3" t="s">
        <v>31</v>
      </c>
      <c r="C2105" s="3" t="s">
        <v>4888</v>
      </c>
      <c r="D2105" s="3" t="s">
        <v>4889</v>
      </c>
      <c r="E2105" s="3">
        <v>0</v>
      </c>
      <c r="F2105" s="3">
        <v>3.1190000000000002</v>
      </c>
      <c r="G2105" s="3">
        <v>4</v>
      </c>
      <c r="H2105" s="3">
        <v>1</v>
      </c>
      <c r="I2105" s="3">
        <v>1</v>
      </c>
      <c r="J2105" s="3">
        <v>1</v>
      </c>
      <c r="K2105" s="3">
        <v>1</v>
      </c>
      <c r="L2105" s="3">
        <v>277</v>
      </c>
      <c r="M2105" s="3">
        <v>32.299999999999997</v>
      </c>
      <c r="N2105" s="3">
        <v>8.85</v>
      </c>
      <c r="O2105" s="3">
        <v>2.5499999999999998</v>
      </c>
      <c r="P2105" s="3">
        <v>1</v>
      </c>
      <c r="Q2105" s="3" t="s">
        <v>41</v>
      </c>
      <c r="R2105" s="3" t="s">
        <v>41</v>
      </c>
      <c r="S2105" s="3" t="s">
        <v>41</v>
      </c>
      <c r="T2105" s="3" t="s">
        <v>41</v>
      </c>
      <c r="U2105" s="3" t="s">
        <v>41</v>
      </c>
      <c r="V2105" s="3" t="s">
        <v>4888</v>
      </c>
      <c r="W2105" s="3" t="s">
        <v>41</v>
      </c>
      <c r="X2105" s="3" t="s">
        <v>41</v>
      </c>
      <c r="Y2105" s="3" t="s">
        <v>41</v>
      </c>
      <c r="Z2105" s="3" t="s">
        <v>41</v>
      </c>
      <c r="AA2105" s="3">
        <v>0</v>
      </c>
      <c r="AB2105" s="3" t="s">
        <v>30</v>
      </c>
      <c r="AC2105" s="3">
        <v>1</v>
      </c>
      <c r="AD2105" s="3" t="s">
        <v>41</v>
      </c>
    </row>
    <row r="2106" spans="1:30" hidden="1" outlineLevel="1" collapsed="1" x14ac:dyDescent="0.2">
      <c r="A2106" t="s">
        <v>41</v>
      </c>
      <c r="B2106" s="2" t="s">
        <v>43</v>
      </c>
      <c r="C2106" s="2" t="s">
        <v>44</v>
      </c>
      <c r="D2106" s="2" t="s">
        <v>29</v>
      </c>
      <c r="E2106" s="2" t="s">
        <v>45</v>
      </c>
      <c r="F2106" s="2" t="s">
        <v>46</v>
      </c>
      <c r="G2106" s="2" t="s">
        <v>28</v>
      </c>
      <c r="H2106" s="2" t="s">
        <v>47</v>
      </c>
      <c r="I2106" s="2" t="s">
        <v>8</v>
      </c>
      <c r="J2106" s="2" t="s">
        <v>9</v>
      </c>
      <c r="K2106" s="2" t="s">
        <v>48</v>
      </c>
      <c r="L2106" s="2" t="s">
        <v>49</v>
      </c>
      <c r="M2106" s="2" t="s">
        <v>50</v>
      </c>
      <c r="N2106" s="2" t="s">
        <v>51</v>
      </c>
      <c r="O2106" s="2" t="s">
        <v>52</v>
      </c>
      <c r="P2106" s="2" t="s">
        <v>27</v>
      </c>
      <c r="Q2106" s="2" t="s">
        <v>53</v>
      </c>
      <c r="R2106" s="2" t="s">
        <v>54</v>
      </c>
      <c r="S2106" s="2" t="s">
        <v>55</v>
      </c>
      <c r="T2106" s="2" t="s">
        <v>56</v>
      </c>
    </row>
    <row r="2107" spans="1:30" hidden="1" outlineLevel="1" collapsed="1" x14ac:dyDescent="0.2">
      <c r="A2107" t="s">
        <v>41</v>
      </c>
      <c r="B2107" s="4" t="s">
        <v>30</v>
      </c>
      <c r="C2107" s="4" t="s">
        <v>4890</v>
      </c>
      <c r="D2107" s="4" t="s">
        <v>41</v>
      </c>
      <c r="E2107" s="4">
        <v>1.5225200000000001E-3</v>
      </c>
      <c r="F2107" s="4">
        <v>9.4156000000000003E-4</v>
      </c>
      <c r="G2107" s="4">
        <v>1</v>
      </c>
      <c r="H2107" s="4">
        <v>1</v>
      </c>
      <c r="I2107" s="4">
        <v>1</v>
      </c>
      <c r="J2107" s="4">
        <v>1</v>
      </c>
      <c r="K2107" s="4" t="s">
        <v>4888</v>
      </c>
      <c r="L2107" s="4" t="s">
        <v>4891</v>
      </c>
      <c r="M2107" s="4" t="s">
        <v>41</v>
      </c>
      <c r="N2107" s="4">
        <v>1</v>
      </c>
      <c r="O2107" s="4">
        <v>1447.6771699999999</v>
      </c>
      <c r="P2107" s="4" t="s">
        <v>30</v>
      </c>
      <c r="Q2107" s="4" t="s">
        <v>30</v>
      </c>
      <c r="R2107" s="4">
        <v>7.6860000000000003E-4</v>
      </c>
      <c r="S2107" s="4">
        <v>7.6000000000000004E-4</v>
      </c>
      <c r="T2107" s="4">
        <v>2.5499999999999998</v>
      </c>
    </row>
    <row r="2108" spans="1:30" x14ac:dyDescent="0.2">
      <c r="A2108" s="3" t="s">
        <v>30</v>
      </c>
      <c r="B2108" s="3" t="s">
        <v>31</v>
      </c>
      <c r="C2108" s="3" t="s">
        <v>4892</v>
      </c>
      <c r="D2108" s="3" t="s">
        <v>4893</v>
      </c>
      <c r="E2108" s="3">
        <v>0</v>
      </c>
      <c r="F2108" s="3">
        <v>3.1190000000000002</v>
      </c>
      <c r="G2108" s="3">
        <v>2</v>
      </c>
      <c r="H2108" s="3">
        <v>2</v>
      </c>
      <c r="I2108" s="3">
        <v>2</v>
      </c>
      <c r="J2108" s="3">
        <v>2</v>
      </c>
      <c r="K2108" s="3">
        <v>2</v>
      </c>
      <c r="L2108" s="3">
        <v>973</v>
      </c>
      <c r="M2108" s="3">
        <v>109</v>
      </c>
      <c r="N2108" s="3">
        <v>5.64</v>
      </c>
      <c r="O2108" s="3">
        <v>0</v>
      </c>
      <c r="P2108" s="3">
        <v>2</v>
      </c>
      <c r="Q2108" s="3" t="s">
        <v>2010</v>
      </c>
      <c r="R2108" s="3" t="s">
        <v>4467</v>
      </c>
      <c r="S2108" s="3" t="s">
        <v>36</v>
      </c>
      <c r="T2108" s="3" t="s">
        <v>4894</v>
      </c>
      <c r="U2108" s="3" t="s">
        <v>4895</v>
      </c>
      <c r="V2108" s="3" t="s">
        <v>4892</v>
      </c>
      <c r="W2108" s="3" t="s">
        <v>4896</v>
      </c>
      <c r="X2108" s="3" t="s">
        <v>4897</v>
      </c>
      <c r="Y2108" s="3" t="s">
        <v>4898</v>
      </c>
      <c r="Z2108" s="3" t="s">
        <v>41</v>
      </c>
      <c r="AA2108" s="3">
        <v>3</v>
      </c>
      <c r="AB2108" s="3" t="s">
        <v>30</v>
      </c>
      <c r="AC2108" s="3">
        <v>1</v>
      </c>
      <c r="AD2108" s="3" t="s">
        <v>41</v>
      </c>
    </row>
    <row r="2109" spans="1:30" hidden="1" outlineLevel="1" collapsed="1" x14ac:dyDescent="0.2">
      <c r="A2109" t="s">
        <v>41</v>
      </c>
      <c r="B2109" s="2" t="s">
        <v>43</v>
      </c>
      <c r="C2109" s="2" t="s">
        <v>44</v>
      </c>
      <c r="D2109" s="2" t="s">
        <v>29</v>
      </c>
      <c r="E2109" s="2" t="s">
        <v>45</v>
      </c>
      <c r="F2109" s="2" t="s">
        <v>46</v>
      </c>
      <c r="G2109" s="2" t="s">
        <v>28</v>
      </c>
      <c r="H2109" s="2" t="s">
        <v>47</v>
      </c>
      <c r="I2109" s="2" t="s">
        <v>8</v>
      </c>
      <c r="J2109" s="2" t="s">
        <v>9</v>
      </c>
      <c r="K2109" s="2" t="s">
        <v>48</v>
      </c>
      <c r="L2109" s="2" t="s">
        <v>49</v>
      </c>
      <c r="M2109" s="2" t="s">
        <v>50</v>
      </c>
      <c r="N2109" s="2" t="s">
        <v>51</v>
      </c>
      <c r="O2109" s="2" t="s">
        <v>52</v>
      </c>
      <c r="P2109" s="2" t="s">
        <v>27</v>
      </c>
      <c r="Q2109" s="2" t="s">
        <v>53</v>
      </c>
      <c r="R2109" s="2" t="s">
        <v>54</v>
      </c>
      <c r="S2109" s="2" t="s">
        <v>55</v>
      </c>
      <c r="T2109" s="2" t="s">
        <v>56</v>
      </c>
    </row>
    <row r="2110" spans="1:30" hidden="1" outlineLevel="1" collapsed="1" x14ac:dyDescent="0.2">
      <c r="A2110" t="s">
        <v>41</v>
      </c>
      <c r="B2110" s="4" t="s">
        <v>30</v>
      </c>
      <c r="C2110" s="4" t="s">
        <v>4899</v>
      </c>
      <c r="D2110" s="4" t="s">
        <v>41</v>
      </c>
      <c r="E2110" s="4">
        <v>2.4613800000000002E-2</v>
      </c>
      <c r="F2110" s="4">
        <v>9.4156000000000003E-4</v>
      </c>
      <c r="G2110" s="4">
        <v>1</v>
      </c>
      <c r="H2110" s="4">
        <v>1</v>
      </c>
      <c r="I2110" s="4">
        <v>1</v>
      </c>
      <c r="J2110" s="4">
        <v>1</v>
      </c>
      <c r="K2110" s="4" t="s">
        <v>4892</v>
      </c>
      <c r="L2110" s="4" t="s">
        <v>4900</v>
      </c>
      <c r="M2110" s="4" t="s">
        <v>41</v>
      </c>
      <c r="N2110" s="4">
        <v>0</v>
      </c>
      <c r="O2110" s="4">
        <v>1512.8268</v>
      </c>
      <c r="P2110" s="4" t="s">
        <v>30</v>
      </c>
      <c r="Q2110" s="4" t="s">
        <v>30</v>
      </c>
      <c r="R2110" s="4">
        <v>7.6860000000000003E-4</v>
      </c>
      <c r="S2110" s="4">
        <v>1.553E-2</v>
      </c>
      <c r="T2110" s="4">
        <v>1.52</v>
      </c>
    </row>
    <row r="2111" spans="1:30" hidden="1" outlineLevel="1" collapsed="1" x14ac:dyDescent="0.2">
      <c r="A2111" t="s">
        <v>41</v>
      </c>
      <c r="B2111" s="4" t="s">
        <v>30</v>
      </c>
      <c r="C2111" s="4" t="s">
        <v>4901</v>
      </c>
      <c r="D2111" s="4" t="s">
        <v>41</v>
      </c>
      <c r="E2111" s="4">
        <v>7.0598900000000006E-2</v>
      </c>
      <c r="F2111" s="4">
        <v>4.8908199999999997E-3</v>
      </c>
      <c r="G2111" s="4">
        <v>1</v>
      </c>
      <c r="H2111" s="4">
        <v>1</v>
      </c>
      <c r="I2111" s="4">
        <v>1</v>
      </c>
      <c r="J2111" s="4">
        <v>1</v>
      </c>
      <c r="K2111" s="4" t="s">
        <v>4892</v>
      </c>
      <c r="L2111" s="4" t="s">
        <v>4902</v>
      </c>
      <c r="M2111" s="4" t="s">
        <v>41</v>
      </c>
      <c r="N2111" s="4">
        <v>0</v>
      </c>
      <c r="O2111" s="4">
        <v>1143.60043</v>
      </c>
      <c r="P2111" s="4" t="s">
        <v>30</v>
      </c>
      <c r="Q2111" s="4" t="s">
        <v>30</v>
      </c>
      <c r="R2111" s="4">
        <v>3.7160000000000001E-3</v>
      </c>
      <c r="S2111" s="4">
        <v>4.897E-2</v>
      </c>
      <c r="T2111" s="4">
        <v>1.35</v>
      </c>
    </row>
    <row r="2112" spans="1:30" x14ac:dyDescent="0.2">
      <c r="A2112" s="3" t="s">
        <v>30</v>
      </c>
      <c r="B2112" s="3" t="s">
        <v>31</v>
      </c>
      <c r="C2112" s="3" t="s">
        <v>4903</v>
      </c>
      <c r="D2112" s="3" t="s">
        <v>4904</v>
      </c>
      <c r="E2112" s="3">
        <v>0</v>
      </c>
      <c r="F2112" s="3">
        <v>3.1040000000000001</v>
      </c>
      <c r="G2112" s="3">
        <v>7</v>
      </c>
      <c r="H2112" s="3">
        <v>1</v>
      </c>
      <c r="I2112" s="3">
        <v>1</v>
      </c>
      <c r="J2112" s="3">
        <v>1</v>
      </c>
      <c r="K2112" s="3">
        <v>1</v>
      </c>
      <c r="L2112" s="3">
        <v>185</v>
      </c>
      <c r="M2112" s="3">
        <v>19.899999999999999</v>
      </c>
      <c r="N2112" s="3">
        <v>10.35</v>
      </c>
      <c r="O2112" s="3">
        <v>2.4900000000000002</v>
      </c>
      <c r="P2112" s="3">
        <v>1</v>
      </c>
      <c r="Q2112" s="3" t="s">
        <v>41</v>
      </c>
      <c r="R2112" s="3" t="s">
        <v>453</v>
      </c>
      <c r="S2112" s="3" t="s">
        <v>41</v>
      </c>
      <c r="T2112" s="3" t="s">
        <v>41</v>
      </c>
      <c r="U2112" s="3" t="s">
        <v>4905</v>
      </c>
      <c r="V2112" s="3" t="s">
        <v>4903</v>
      </c>
      <c r="W2112" s="3" t="s">
        <v>4906</v>
      </c>
      <c r="X2112" s="3" t="s">
        <v>4907</v>
      </c>
      <c r="Y2112" s="3" t="s">
        <v>41</v>
      </c>
      <c r="Z2112" s="3" t="s">
        <v>41</v>
      </c>
      <c r="AA2112" s="3">
        <v>0</v>
      </c>
      <c r="AB2112" s="3" t="s">
        <v>30</v>
      </c>
      <c r="AC2112" s="3">
        <v>1</v>
      </c>
      <c r="AD2112" s="3" t="s">
        <v>41</v>
      </c>
    </row>
    <row r="2113" spans="1:30" hidden="1" outlineLevel="1" collapsed="1" x14ac:dyDescent="0.2">
      <c r="A2113" t="s">
        <v>41</v>
      </c>
      <c r="B2113" s="2" t="s">
        <v>43</v>
      </c>
      <c r="C2113" s="2" t="s">
        <v>44</v>
      </c>
      <c r="D2113" s="2" t="s">
        <v>29</v>
      </c>
      <c r="E2113" s="2" t="s">
        <v>45</v>
      </c>
      <c r="F2113" s="2" t="s">
        <v>46</v>
      </c>
      <c r="G2113" s="2" t="s">
        <v>28</v>
      </c>
      <c r="H2113" s="2" t="s">
        <v>47</v>
      </c>
      <c r="I2113" s="2" t="s">
        <v>8</v>
      </c>
      <c r="J2113" s="2" t="s">
        <v>9</v>
      </c>
      <c r="K2113" s="2" t="s">
        <v>48</v>
      </c>
      <c r="L2113" s="2" t="s">
        <v>49</v>
      </c>
      <c r="M2113" s="2" t="s">
        <v>50</v>
      </c>
      <c r="N2113" s="2" t="s">
        <v>51</v>
      </c>
      <c r="O2113" s="2" t="s">
        <v>52</v>
      </c>
      <c r="P2113" s="2" t="s">
        <v>27</v>
      </c>
      <c r="Q2113" s="2" t="s">
        <v>53</v>
      </c>
      <c r="R2113" s="2" t="s">
        <v>54</v>
      </c>
      <c r="S2113" s="2" t="s">
        <v>55</v>
      </c>
      <c r="T2113" s="2" t="s">
        <v>56</v>
      </c>
    </row>
    <row r="2114" spans="1:30" hidden="1" outlineLevel="1" collapsed="1" x14ac:dyDescent="0.2">
      <c r="A2114" t="s">
        <v>41</v>
      </c>
      <c r="B2114" s="4" t="s">
        <v>30</v>
      </c>
      <c r="C2114" s="4" t="s">
        <v>4908</v>
      </c>
      <c r="D2114" s="4" t="s">
        <v>41</v>
      </c>
      <c r="E2114" s="4">
        <v>1.5757E-3</v>
      </c>
      <c r="F2114" s="4">
        <v>9.4156000000000003E-4</v>
      </c>
      <c r="G2114" s="4">
        <v>1</v>
      </c>
      <c r="H2114" s="4">
        <v>1</v>
      </c>
      <c r="I2114" s="4">
        <v>1</v>
      </c>
      <c r="J2114" s="4">
        <v>1</v>
      </c>
      <c r="K2114" s="4" t="s">
        <v>4903</v>
      </c>
      <c r="L2114" s="4" t="s">
        <v>4909</v>
      </c>
      <c r="M2114" s="4" t="s">
        <v>41</v>
      </c>
      <c r="N2114" s="4">
        <v>1</v>
      </c>
      <c r="O2114" s="4">
        <v>1372.70668</v>
      </c>
      <c r="P2114" s="4" t="s">
        <v>30</v>
      </c>
      <c r="Q2114" s="4" t="s">
        <v>30</v>
      </c>
      <c r="R2114" s="4">
        <v>7.6860000000000003E-4</v>
      </c>
      <c r="S2114" s="4">
        <v>7.8649999999999998E-4</v>
      </c>
      <c r="T2114" s="4">
        <v>2.4900000000000002</v>
      </c>
    </row>
    <row r="2115" spans="1:30" x14ac:dyDescent="0.2">
      <c r="A2115" s="3" t="s">
        <v>30</v>
      </c>
      <c r="B2115" s="3" t="s">
        <v>31</v>
      </c>
      <c r="C2115" s="3" t="s">
        <v>4910</v>
      </c>
      <c r="D2115" s="3" t="s">
        <v>4911</v>
      </c>
      <c r="E2115" s="3">
        <v>0</v>
      </c>
      <c r="F2115" s="3">
        <v>3.101</v>
      </c>
      <c r="G2115" s="3">
        <v>2</v>
      </c>
      <c r="H2115" s="3">
        <v>1</v>
      </c>
      <c r="I2115" s="3">
        <v>1</v>
      </c>
      <c r="J2115" s="3">
        <v>1</v>
      </c>
      <c r="K2115" s="3">
        <v>1</v>
      </c>
      <c r="L2115" s="3">
        <v>735</v>
      </c>
      <c r="M2115" s="3">
        <v>82.7</v>
      </c>
      <c r="N2115" s="3">
        <v>8.9</v>
      </c>
      <c r="O2115" s="3">
        <v>2.4300000000000002</v>
      </c>
      <c r="P2115" s="3">
        <v>1</v>
      </c>
      <c r="Q2115" s="3" t="s">
        <v>1422</v>
      </c>
      <c r="R2115" s="3" t="s">
        <v>35</v>
      </c>
      <c r="S2115" s="3" t="s">
        <v>1062</v>
      </c>
      <c r="T2115" s="3" t="s">
        <v>4912</v>
      </c>
      <c r="U2115" s="3" t="s">
        <v>4913</v>
      </c>
      <c r="V2115" s="3" t="s">
        <v>4910</v>
      </c>
      <c r="W2115" s="3" t="s">
        <v>4914</v>
      </c>
      <c r="X2115" s="3" t="s">
        <v>4915</v>
      </c>
      <c r="Y2115" s="3" t="s">
        <v>41</v>
      </c>
      <c r="Z2115" s="3" t="s">
        <v>41</v>
      </c>
      <c r="AA2115" s="3">
        <v>0</v>
      </c>
      <c r="AB2115" s="3" t="s">
        <v>30</v>
      </c>
      <c r="AC2115" s="3">
        <v>1</v>
      </c>
      <c r="AD2115" s="3" t="s">
        <v>41</v>
      </c>
    </row>
    <row r="2116" spans="1:30" hidden="1" outlineLevel="1" collapsed="1" x14ac:dyDescent="0.2">
      <c r="A2116" t="s">
        <v>41</v>
      </c>
      <c r="B2116" s="2" t="s">
        <v>43</v>
      </c>
      <c r="C2116" s="2" t="s">
        <v>44</v>
      </c>
      <c r="D2116" s="2" t="s">
        <v>29</v>
      </c>
      <c r="E2116" s="2" t="s">
        <v>45</v>
      </c>
      <c r="F2116" s="2" t="s">
        <v>46</v>
      </c>
      <c r="G2116" s="2" t="s">
        <v>28</v>
      </c>
      <c r="H2116" s="2" t="s">
        <v>47</v>
      </c>
      <c r="I2116" s="2" t="s">
        <v>8</v>
      </c>
      <c r="J2116" s="2" t="s">
        <v>9</v>
      </c>
      <c r="K2116" s="2" t="s">
        <v>48</v>
      </c>
      <c r="L2116" s="2" t="s">
        <v>49</v>
      </c>
      <c r="M2116" s="2" t="s">
        <v>50</v>
      </c>
      <c r="N2116" s="2" t="s">
        <v>51</v>
      </c>
      <c r="O2116" s="2" t="s">
        <v>52</v>
      </c>
      <c r="P2116" s="2" t="s">
        <v>27</v>
      </c>
      <c r="Q2116" s="2" t="s">
        <v>53</v>
      </c>
      <c r="R2116" s="2" t="s">
        <v>54</v>
      </c>
      <c r="S2116" s="2" t="s">
        <v>55</v>
      </c>
      <c r="T2116" s="2" t="s">
        <v>56</v>
      </c>
    </row>
    <row r="2117" spans="1:30" hidden="1" outlineLevel="1" collapsed="1" x14ac:dyDescent="0.2">
      <c r="A2117" t="s">
        <v>41</v>
      </c>
      <c r="B2117" s="4" t="s">
        <v>30</v>
      </c>
      <c r="C2117" s="4" t="s">
        <v>4916</v>
      </c>
      <c r="D2117" s="4" t="s">
        <v>41</v>
      </c>
      <c r="E2117" s="4">
        <v>1.5865600000000001E-3</v>
      </c>
      <c r="F2117" s="4">
        <v>9.4156000000000003E-4</v>
      </c>
      <c r="G2117" s="4">
        <v>1</v>
      </c>
      <c r="H2117" s="4">
        <v>1</v>
      </c>
      <c r="I2117" s="4">
        <v>1</v>
      </c>
      <c r="J2117" s="4">
        <v>1</v>
      </c>
      <c r="K2117" s="4" t="s">
        <v>4910</v>
      </c>
      <c r="L2117" s="4" t="s">
        <v>4917</v>
      </c>
      <c r="M2117" s="4" t="s">
        <v>41</v>
      </c>
      <c r="N2117" s="4">
        <v>0</v>
      </c>
      <c r="O2117" s="4">
        <v>1562.6466</v>
      </c>
      <c r="P2117" s="4" t="s">
        <v>30</v>
      </c>
      <c r="Q2117" s="4" t="s">
        <v>30</v>
      </c>
      <c r="R2117" s="4">
        <v>7.6860000000000003E-4</v>
      </c>
      <c r="S2117" s="4">
        <v>7.9160000000000005E-4</v>
      </c>
      <c r="T2117" s="4">
        <v>2.4300000000000002</v>
      </c>
    </row>
    <row r="2118" spans="1:30" x14ac:dyDescent="0.2">
      <c r="A2118" s="3" t="s">
        <v>30</v>
      </c>
      <c r="B2118" s="3" t="s">
        <v>31</v>
      </c>
      <c r="C2118" s="3" t="s">
        <v>4918</v>
      </c>
      <c r="D2118" s="3" t="s">
        <v>4919</v>
      </c>
      <c r="E2118" s="3">
        <v>0</v>
      </c>
      <c r="F2118" s="3">
        <v>3.0920000000000001</v>
      </c>
      <c r="G2118" s="3">
        <v>4</v>
      </c>
      <c r="H2118" s="3">
        <v>1</v>
      </c>
      <c r="I2118" s="3">
        <v>1</v>
      </c>
      <c r="J2118" s="3">
        <v>1</v>
      </c>
      <c r="K2118" s="3">
        <v>1</v>
      </c>
      <c r="L2118" s="3">
        <v>551</v>
      </c>
      <c r="M2118" s="3">
        <v>61.3</v>
      </c>
      <c r="N2118" s="3">
        <v>6.4</v>
      </c>
      <c r="O2118" s="3">
        <v>4.0199999999999996</v>
      </c>
      <c r="P2118" s="3">
        <v>1</v>
      </c>
      <c r="Q2118" s="3" t="s">
        <v>1512</v>
      </c>
      <c r="R2118" s="3" t="s">
        <v>35</v>
      </c>
      <c r="S2118" s="3" t="s">
        <v>1766</v>
      </c>
      <c r="T2118" s="3" t="s">
        <v>4920</v>
      </c>
      <c r="U2118" s="3" t="s">
        <v>4921</v>
      </c>
      <c r="V2118" s="3" t="s">
        <v>4918</v>
      </c>
      <c r="W2118" s="3" t="s">
        <v>4922</v>
      </c>
      <c r="X2118" s="3" t="s">
        <v>4923</v>
      </c>
      <c r="Y2118" s="3" t="s">
        <v>4924</v>
      </c>
      <c r="Z2118" s="3" t="s">
        <v>41</v>
      </c>
      <c r="AA2118" s="3">
        <v>1</v>
      </c>
      <c r="AB2118" s="3" t="s">
        <v>30</v>
      </c>
      <c r="AC2118" s="3">
        <v>1</v>
      </c>
      <c r="AD2118" s="3" t="s">
        <v>41</v>
      </c>
    </row>
    <row r="2119" spans="1:30" hidden="1" outlineLevel="1" collapsed="1" x14ac:dyDescent="0.2">
      <c r="A2119" t="s">
        <v>41</v>
      </c>
      <c r="B2119" s="2" t="s">
        <v>43</v>
      </c>
      <c r="C2119" s="2" t="s">
        <v>44</v>
      </c>
      <c r="D2119" s="2" t="s">
        <v>29</v>
      </c>
      <c r="E2119" s="2" t="s">
        <v>45</v>
      </c>
      <c r="F2119" s="2" t="s">
        <v>46</v>
      </c>
      <c r="G2119" s="2" t="s">
        <v>28</v>
      </c>
      <c r="H2119" s="2" t="s">
        <v>47</v>
      </c>
      <c r="I2119" s="2" t="s">
        <v>8</v>
      </c>
      <c r="J2119" s="2" t="s">
        <v>9</v>
      </c>
      <c r="K2119" s="2" t="s">
        <v>48</v>
      </c>
      <c r="L2119" s="2" t="s">
        <v>49</v>
      </c>
      <c r="M2119" s="2" t="s">
        <v>50</v>
      </c>
      <c r="N2119" s="2" t="s">
        <v>51</v>
      </c>
      <c r="O2119" s="2" t="s">
        <v>52</v>
      </c>
      <c r="P2119" s="2" t="s">
        <v>27</v>
      </c>
      <c r="Q2119" s="2" t="s">
        <v>53</v>
      </c>
      <c r="R2119" s="2" t="s">
        <v>54</v>
      </c>
      <c r="S2119" s="2" t="s">
        <v>55</v>
      </c>
      <c r="T2119" s="2" t="s">
        <v>56</v>
      </c>
    </row>
    <row r="2120" spans="1:30" hidden="1" outlineLevel="1" collapsed="1" x14ac:dyDescent="0.2">
      <c r="A2120" t="s">
        <v>41</v>
      </c>
      <c r="B2120" s="4" t="s">
        <v>30</v>
      </c>
      <c r="C2120" s="4" t="s">
        <v>4925</v>
      </c>
      <c r="D2120" s="4" t="s">
        <v>41</v>
      </c>
      <c r="E2120" s="4">
        <v>1.61958E-3</v>
      </c>
      <c r="F2120" s="4">
        <v>9.4156000000000003E-4</v>
      </c>
      <c r="G2120" s="4">
        <v>1</v>
      </c>
      <c r="H2120" s="4">
        <v>1</v>
      </c>
      <c r="I2120" s="4">
        <v>1</v>
      </c>
      <c r="J2120" s="4">
        <v>1</v>
      </c>
      <c r="K2120" s="4" t="s">
        <v>4918</v>
      </c>
      <c r="L2120" s="4" t="s">
        <v>4926</v>
      </c>
      <c r="M2120" s="4" t="s">
        <v>41</v>
      </c>
      <c r="N2120" s="4">
        <v>2</v>
      </c>
      <c r="O2120" s="4">
        <v>2615.3423699999998</v>
      </c>
      <c r="P2120" s="4" t="s">
        <v>30</v>
      </c>
      <c r="Q2120" s="4" t="s">
        <v>30</v>
      </c>
      <c r="R2120" s="4">
        <v>7.6860000000000003E-4</v>
      </c>
      <c r="S2120" s="4">
        <v>8.097E-4</v>
      </c>
      <c r="T2120" s="4">
        <v>4.0199999999999996</v>
      </c>
    </row>
    <row r="2121" spans="1:30" x14ac:dyDescent="0.2">
      <c r="A2121" s="3" t="s">
        <v>30</v>
      </c>
      <c r="B2121" s="3" t="s">
        <v>31</v>
      </c>
      <c r="C2121" s="3" t="s">
        <v>4927</v>
      </c>
      <c r="D2121" s="3" t="s">
        <v>4928</v>
      </c>
      <c r="E2121" s="3">
        <v>0</v>
      </c>
      <c r="F2121" s="3">
        <v>3.09</v>
      </c>
      <c r="G2121" s="3">
        <v>4</v>
      </c>
      <c r="H2121" s="3">
        <v>2</v>
      </c>
      <c r="I2121" s="3">
        <v>2</v>
      </c>
      <c r="J2121" s="3">
        <v>2</v>
      </c>
      <c r="K2121" s="3">
        <v>2</v>
      </c>
      <c r="L2121" s="3">
        <v>710</v>
      </c>
      <c r="M2121" s="3">
        <v>81.599999999999994</v>
      </c>
      <c r="N2121" s="3">
        <v>8.48</v>
      </c>
      <c r="O2121" s="3">
        <v>4.1500000000000004</v>
      </c>
      <c r="P2121" s="3">
        <v>2</v>
      </c>
      <c r="Q2121" s="3" t="s">
        <v>1919</v>
      </c>
      <c r="R2121" s="3" t="s">
        <v>35</v>
      </c>
      <c r="S2121" s="3" t="s">
        <v>41</v>
      </c>
      <c r="T2121" s="3" t="s">
        <v>4929</v>
      </c>
      <c r="U2121" s="3" t="s">
        <v>4930</v>
      </c>
      <c r="V2121" s="3" t="s">
        <v>4927</v>
      </c>
      <c r="W2121" s="3" t="s">
        <v>4931</v>
      </c>
      <c r="X2121" s="3" t="s">
        <v>4932</v>
      </c>
      <c r="Y2121" s="3" t="s">
        <v>41</v>
      </c>
      <c r="Z2121" s="3" t="s">
        <v>41</v>
      </c>
      <c r="AA2121" s="3">
        <v>0</v>
      </c>
      <c r="AB2121" s="3" t="s">
        <v>30</v>
      </c>
      <c r="AC2121" s="3">
        <v>1</v>
      </c>
      <c r="AD2121" s="3" t="s">
        <v>41</v>
      </c>
    </row>
    <row r="2122" spans="1:30" hidden="1" outlineLevel="1" collapsed="1" x14ac:dyDescent="0.2">
      <c r="A2122" t="s">
        <v>41</v>
      </c>
      <c r="B2122" s="2" t="s">
        <v>43</v>
      </c>
      <c r="C2122" s="2" t="s">
        <v>44</v>
      </c>
      <c r="D2122" s="2" t="s">
        <v>29</v>
      </c>
      <c r="E2122" s="2" t="s">
        <v>45</v>
      </c>
      <c r="F2122" s="2" t="s">
        <v>46</v>
      </c>
      <c r="G2122" s="2" t="s">
        <v>28</v>
      </c>
      <c r="H2122" s="2" t="s">
        <v>47</v>
      </c>
      <c r="I2122" s="2" t="s">
        <v>8</v>
      </c>
      <c r="J2122" s="2" t="s">
        <v>9</v>
      </c>
      <c r="K2122" s="2" t="s">
        <v>48</v>
      </c>
      <c r="L2122" s="2" t="s">
        <v>49</v>
      </c>
      <c r="M2122" s="2" t="s">
        <v>50</v>
      </c>
      <c r="N2122" s="2" t="s">
        <v>51</v>
      </c>
      <c r="O2122" s="2" t="s">
        <v>52</v>
      </c>
      <c r="P2122" s="2" t="s">
        <v>27</v>
      </c>
      <c r="Q2122" s="2" t="s">
        <v>53</v>
      </c>
      <c r="R2122" s="2" t="s">
        <v>54</v>
      </c>
      <c r="S2122" s="2" t="s">
        <v>55</v>
      </c>
      <c r="T2122" s="2" t="s">
        <v>56</v>
      </c>
    </row>
    <row r="2123" spans="1:30" hidden="1" outlineLevel="1" collapsed="1" x14ac:dyDescent="0.2">
      <c r="A2123" t="s">
        <v>41</v>
      </c>
      <c r="B2123" s="4" t="s">
        <v>30</v>
      </c>
      <c r="C2123" s="4" t="s">
        <v>4933</v>
      </c>
      <c r="D2123" s="4" t="s">
        <v>41</v>
      </c>
      <c r="E2123" s="4">
        <v>9.1397400000000004E-2</v>
      </c>
      <c r="F2123" s="4">
        <v>8.0658499999999994E-3</v>
      </c>
      <c r="G2123" s="4">
        <v>1</v>
      </c>
      <c r="H2123" s="4">
        <v>1</v>
      </c>
      <c r="I2123" s="4">
        <v>1</v>
      </c>
      <c r="J2123" s="4">
        <v>1</v>
      </c>
      <c r="K2123" s="4" t="s">
        <v>4927</v>
      </c>
      <c r="L2123" s="4" t="s">
        <v>4934</v>
      </c>
      <c r="M2123" s="4" t="s">
        <v>41</v>
      </c>
      <c r="N2123" s="4">
        <v>1</v>
      </c>
      <c r="O2123" s="4">
        <v>1730.8860500000001</v>
      </c>
      <c r="P2123" s="4" t="s">
        <v>30</v>
      </c>
      <c r="Q2123" s="4" t="s">
        <v>30</v>
      </c>
      <c r="R2123" s="4">
        <v>6.1000000000000004E-3</v>
      </c>
      <c r="S2123" s="4">
        <v>6.5379999999999994E-2</v>
      </c>
      <c r="T2123" s="4">
        <v>2.06</v>
      </c>
    </row>
    <row r="2124" spans="1:30" hidden="1" outlineLevel="1" collapsed="1" x14ac:dyDescent="0.2">
      <c r="A2124" t="s">
        <v>41</v>
      </c>
      <c r="B2124" s="4" t="s">
        <v>30</v>
      </c>
      <c r="C2124" s="4" t="s">
        <v>4935</v>
      </c>
      <c r="D2124" s="4" t="s">
        <v>41</v>
      </c>
      <c r="E2124" s="4">
        <v>2.0058200000000002E-2</v>
      </c>
      <c r="F2124" s="4">
        <v>9.4156000000000003E-4</v>
      </c>
      <c r="G2124" s="4">
        <v>1</v>
      </c>
      <c r="H2124" s="4">
        <v>1</v>
      </c>
      <c r="I2124" s="4">
        <v>1</v>
      </c>
      <c r="J2124" s="4">
        <v>1</v>
      </c>
      <c r="K2124" s="4" t="s">
        <v>4927</v>
      </c>
      <c r="L2124" s="4" t="s">
        <v>4936</v>
      </c>
      <c r="M2124" s="4" t="s">
        <v>41</v>
      </c>
      <c r="N2124" s="4">
        <v>1</v>
      </c>
      <c r="O2124" s="4">
        <v>1239.6255799999999</v>
      </c>
      <c r="P2124" s="4" t="s">
        <v>30</v>
      </c>
      <c r="Q2124" s="4" t="s">
        <v>30</v>
      </c>
      <c r="R2124" s="4">
        <v>7.6860000000000003E-4</v>
      </c>
      <c r="S2124" s="4">
        <v>1.242E-2</v>
      </c>
      <c r="T2124" s="4">
        <v>2.09</v>
      </c>
    </row>
    <row r="2125" spans="1:30" x14ac:dyDescent="0.2">
      <c r="A2125" s="3" t="s">
        <v>30</v>
      </c>
      <c r="B2125" s="3" t="s">
        <v>31</v>
      </c>
      <c r="C2125" s="3" t="s">
        <v>4937</v>
      </c>
      <c r="D2125" s="3" t="s">
        <v>4938</v>
      </c>
      <c r="E2125" s="3">
        <v>0</v>
      </c>
      <c r="F2125" s="3">
        <v>3.077</v>
      </c>
      <c r="G2125" s="3">
        <v>5</v>
      </c>
      <c r="H2125" s="3">
        <v>1</v>
      </c>
      <c r="I2125" s="3">
        <v>1</v>
      </c>
      <c r="J2125" s="3">
        <v>1</v>
      </c>
      <c r="K2125" s="3">
        <v>1</v>
      </c>
      <c r="L2125" s="3">
        <v>203</v>
      </c>
      <c r="M2125" s="3">
        <v>23.8</v>
      </c>
      <c r="N2125" s="3">
        <v>7.87</v>
      </c>
      <c r="O2125" s="3">
        <v>2.94</v>
      </c>
      <c r="P2125" s="3">
        <v>1</v>
      </c>
      <c r="Q2125" s="3" t="s">
        <v>3505</v>
      </c>
      <c r="R2125" s="3" t="s">
        <v>1739</v>
      </c>
      <c r="S2125" s="3" t="s">
        <v>1766</v>
      </c>
      <c r="T2125" s="3" t="s">
        <v>4939</v>
      </c>
      <c r="U2125" s="3" t="s">
        <v>4940</v>
      </c>
      <c r="V2125" s="3" t="s">
        <v>4937</v>
      </c>
      <c r="W2125" s="3" t="s">
        <v>4941</v>
      </c>
      <c r="X2125" s="3" t="s">
        <v>4942</v>
      </c>
      <c r="Y2125" s="3" t="s">
        <v>4943</v>
      </c>
      <c r="Z2125" s="3" t="s">
        <v>41</v>
      </c>
      <c r="AA2125" s="3">
        <v>6</v>
      </c>
      <c r="AB2125" s="3" t="s">
        <v>30</v>
      </c>
      <c r="AC2125" s="3">
        <v>1</v>
      </c>
      <c r="AD2125" s="3" t="s">
        <v>41</v>
      </c>
    </row>
    <row r="2126" spans="1:30" hidden="1" outlineLevel="1" collapsed="1" x14ac:dyDescent="0.2">
      <c r="A2126" t="s">
        <v>41</v>
      </c>
      <c r="B2126" s="2" t="s">
        <v>43</v>
      </c>
      <c r="C2126" s="2" t="s">
        <v>44</v>
      </c>
      <c r="D2126" s="2" t="s">
        <v>29</v>
      </c>
      <c r="E2126" s="2" t="s">
        <v>45</v>
      </c>
      <c r="F2126" s="2" t="s">
        <v>46</v>
      </c>
      <c r="G2126" s="2" t="s">
        <v>28</v>
      </c>
      <c r="H2126" s="2" t="s">
        <v>47</v>
      </c>
      <c r="I2126" s="2" t="s">
        <v>8</v>
      </c>
      <c r="J2126" s="2" t="s">
        <v>9</v>
      </c>
      <c r="K2126" s="2" t="s">
        <v>48</v>
      </c>
      <c r="L2126" s="2" t="s">
        <v>49</v>
      </c>
      <c r="M2126" s="2" t="s">
        <v>50</v>
      </c>
      <c r="N2126" s="2" t="s">
        <v>51</v>
      </c>
      <c r="O2126" s="2" t="s">
        <v>52</v>
      </c>
      <c r="P2126" s="2" t="s">
        <v>27</v>
      </c>
      <c r="Q2126" s="2" t="s">
        <v>53</v>
      </c>
      <c r="R2126" s="2" t="s">
        <v>54</v>
      </c>
      <c r="S2126" s="2" t="s">
        <v>55</v>
      </c>
      <c r="T2126" s="2" t="s">
        <v>56</v>
      </c>
    </row>
    <row r="2127" spans="1:30" hidden="1" outlineLevel="1" collapsed="1" x14ac:dyDescent="0.2">
      <c r="A2127" t="s">
        <v>41</v>
      </c>
      <c r="B2127" s="4" t="s">
        <v>30</v>
      </c>
      <c r="C2127" s="4" t="s">
        <v>4944</v>
      </c>
      <c r="D2127" s="4" t="s">
        <v>41</v>
      </c>
      <c r="E2127" s="4">
        <v>1.66468E-3</v>
      </c>
      <c r="F2127" s="4">
        <v>9.4156000000000003E-4</v>
      </c>
      <c r="G2127" s="4">
        <v>1</v>
      </c>
      <c r="H2127" s="4">
        <v>1</v>
      </c>
      <c r="I2127" s="4">
        <v>1</v>
      </c>
      <c r="J2127" s="4">
        <v>1</v>
      </c>
      <c r="K2127" s="4" t="s">
        <v>4937</v>
      </c>
      <c r="L2127" s="4" t="s">
        <v>4945</v>
      </c>
      <c r="M2127" s="4" t="s">
        <v>41</v>
      </c>
      <c r="N2127" s="4">
        <v>1</v>
      </c>
      <c r="O2127" s="4">
        <v>1476.68615</v>
      </c>
      <c r="P2127" s="4" t="s">
        <v>30</v>
      </c>
      <c r="Q2127" s="4" t="s">
        <v>30</v>
      </c>
      <c r="R2127" s="4">
        <v>7.6860000000000003E-4</v>
      </c>
      <c r="S2127" s="4">
        <v>8.3710000000000002E-4</v>
      </c>
      <c r="T2127" s="4">
        <v>2.94</v>
      </c>
    </row>
    <row r="2128" spans="1:30" x14ac:dyDescent="0.2">
      <c r="A2128" s="3" t="s">
        <v>30</v>
      </c>
      <c r="B2128" s="3" t="s">
        <v>31</v>
      </c>
      <c r="C2128" s="3" t="s">
        <v>4946</v>
      </c>
      <c r="D2128" s="3" t="s">
        <v>4947</v>
      </c>
      <c r="E2128" s="3">
        <v>0</v>
      </c>
      <c r="F2128" s="3">
        <v>3.069</v>
      </c>
      <c r="G2128" s="3">
        <v>3</v>
      </c>
      <c r="H2128" s="3">
        <v>2</v>
      </c>
      <c r="I2128" s="3">
        <v>2</v>
      </c>
      <c r="J2128" s="3">
        <v>2</v>
      </c>
      <c r="K2128" s="3">
        <v>2</v>
      </c>
      <c r="L2128" s="3">
        <v>859</v>
      </c>
      <c r="M2128" s="3">
        <v>97.6</v>
      </c>
      <c r="N2128" s="3">
        <v>9</v>
      </c>
      <c r="O2128" s="3">
        <v>1.84</v>
      </c>
      <c r="P2128" s="3">
        <v>2</v>
      </c>
      <c r="Q2128" s="3" t="s">
        <v>3505</v>
      </c>
      <c r="R2128" s="3" t="s">
        <v>4948</v>
      </c>
      <c r="S2128" s="3" t="s">
        <v>1161</v>
      </c>
      <c r="T2128" s="3" t="s">
        <v>4949</v>
      </c>
      <c r="U2128" s="3" t="s">
        <v>4950</v>
      </c>
      <c r="V2128" s="3" t="s">
        <v>4946</v>
      </c>
      <c r="W2128" s="3" t="s">
        <v>4951</v>
      </c>
      <c r="X2128" s="3" t="s">
        <v>4952</v>
      </c>
      <c r="Y2128" s="3" t="s">
        <v>41</v>
      </c>
      <c r="Z2128" s="3" t="s">
        <v>41</v>
      </c>
      <c r="AA2128" s="3">
        <v>0</v>
      </c>
      <c r="AB2128" s="3" t="s">
        <v>30</v>
      </c>
      <c r="AC2128" s="3">
        <v>1</v>
      </c>
      <c r="AD2128" s="3" t="s">
        <v>41</v>
      </c>
    </row>
    <row r="2129" spans="1:30" hidden="1" outlineLevel="1" collapsed="1" x14ac:dyDescent="0.2">
      <c r="A2129" t="s">
        <v>41</v>
      </c>
      <c r="B2129" s="2" t="s">
        <v>43</v>
      </c>
      <c r="C2129" s="2" t="s">
        <v>44</v>
      </c>
      <c r="D2129" s="2" t="s">
        <v>29</v>
      </c>
      <c r="E2129" s="2" t="s">
        <v>45</v>
      </c>
      <c r="F2129" s="2" t="s">
        <v>46</v>
      </c>
      <c r="G2129" s="2" t="s">
        <v>28</v>
      </c>
      <c r="H2129" s="2" t="s">
        <v>47</v>
      </c>
      <c r="I2129" s="2" t="s">
        <v>8</v>
      </c>
      <c r="J2129" s="2" t="s">
        <v>9</v>
      </c>
      <c r="K2129" s="2" t="s">
        <v>48</v>
      </c>
      <c r="L2129" s="2" t="s">
        <v>49</v>
      </c>
      <c r="M2129" s="2" t="s">
        <v>50</v>
      </c>
      <c r="N2129" s="2" t="s">
        <v>51</v>
      </c>
      <c r="O2129" s="2" t="s">
        <v>52</v>
      </c>
      <c r="P2129" s="2" t="s">
        <v>27</v>
      </c>
      <c r="Q2129" s="2" t="s">
        <v>53</v>
      </c>
      <c r="R2129" s="2" t="s">
        <v>54</v>
      </c>
      <c r="S2129" s="2" t="s">
        <v>55</v>
      </c>
      <c r="T2129" s="2" t="s">
        <v>56</v>
      </c>
    </row>
    <row r="2130" spans="1:30" hidden="1" outlineLevel="1" collapsed="1" x14ac:dyDescent="0.2">
      <c r="A2130" t="s">
        <v>41</v>
      </c>
      <c r="B2130" s="4" t="s">
        <v>30</v>
      </c>
      <c r="C2130" s="4" t="s">
        <v>4953</v>
      </c>
      <c r="D2130" s="4" t="s">
        <v>41</v>
      </c>
      <c r="E2130" s="4">
        <v>5.9340400000000001E-2</v>
      </c>
      <c r="F2130" s="4">
        <v>3.95853E-3</v>
      </c>
      <c r="G2130" s="4">
        <v>1</v>
      </c>
      <c r="H2130" s="4">
        <v>1</v>
      </c>
      <c r="I2130" s="4">
        <v>1</v>
      </c>
      <c r="J2130" s="4">
        <v>1</v>
      </c>
      <c r="K2130" s="4" t="s">
        <v>4946</v>
      </c>
      <c r="L2130" s="4" t="s">
        <v>4954</v>
      </c>
      <c r="M2130" s="4" t="s">
        <v>41</v>
      </c>
      <c r="N2130" s="4">
        <v>1</v>
      </c>
      <c r="O2130" s="4">
        <v>988.54620999999997</v>
      </c>
      <c r="P2130" s="4" t="s">
        <v>30</v>
      </c>
      <c r="Q2130" s="4" t="s">
        <v>30</v>
      </c>
      <c r="R2130" s="4">
        <v>3.026E-3</v>
      </c>
      <c r="S2130" s="4">
        <v>4.0739999999999998E-2</v>
      </c>
      <c r="T2130" s="4">
        <v>1.84</v>
      </c>
    </row>
    <row r="2131" spans="1:30" hidden="1" outlineLevel="1" collapsed="1" x14ac:dyDescent="0.2">
      <c r="A2131" t="s">
        <v>41</v>
      </c>
      <c r="B2131" s="4" t="s">
        <v>30</v>
      </c>
      <c r="C2131" s="4" t="s">
        <v>4955</v>
      </c>
      <c r="D2131" s="4" t="s">
        <v>41</v>
      </c>
      <c r="E2131" s="4">
        <v>3.2314200000000001E-2</v>
      </c>
      <c r="F2131" s="4">
        <v>1.57544E-3</v>
      </c>
      <c r="G2131" s="4">
        <v>1</v>
      </c>
      <c r="H2131" s="4">
        <v>1</v>
      </c>
      <c r="I2131" s="4">
        <v>1</v>
      </c>
      <c r="J2131" s="4">
        <v>1</v>
      </c>
      <c r="K2131" s="4" t="s">
        <v>4946</v>
      </c>
      <c r="L2131" s="4" t="s">
        <v>4956</v>
      </c>
      <c r="M2131" s="4" t="s">
        <v>41</v>
      </c>
      <c r="N2131" s="4">
        <v>0</v>
      </c>
      <c r="O2131" s="4">
        <v>1301.70596</v>
      </c>
      <c r="P2131" s="4" t="s">
        <v>30</v>
      </c>
      <c r="Q2131" s="4" t="s">
        <v>30</v>
      </c>
      <c r="R2131" s="4">
        <v>1.245E-3</v>
      </c>
      <c r="S2131" s="4">
        <v>2.0959999999999999E-2</v>
      </c>
      <c r="T2131" s="4">
        <v>1.45</v>
      </c>
    </row>
    <row r="2132" spans="1:30" x14ac:dyDescent="0.2">
      <c r="A2132" s="3" t="s">
        <v>30</v>
      </c>
      <c r="B2132" s="3" t="s">
        <v>31</v>
      </c>
      <c r="C2132" s="3" t="s">
        <v>4957</v>
      </c>
      <c r="D2132" s="3" t="s">
        <v>4958</v>
      </c>
      <c r="E2132" s="3">
        <v>0</v>
      </c>
      <c r="F2132" s="3">
        <v>3.0369999999999999</v>
      </c>
      <c r="G2132" s="3">
        <v>4</v>
      </c>
      <c r="H2132" s="3">
        <v>2</v>
      </c>
      <c r="I2132" s="3">
        <v>2</v>
      </c>
      <c r="J2132" s="3">
        <v>2</v>
      </c>
      <c r="K2132" s="3">
        <v>2</v>
      </c>
      <c r="L2132" s="3">
        <v>559</v>
      </c>
      <c r="M2132" s="3">
        <v>60.4</v>
      </c>
      <c r="N2132" s="3">
        <v>6.49</v>
      </c>
      <c r="O2132" s="3">
        <v>1.78</v>
      </c>
      <c r="P2132" s="3">
        <v>2</v>
      </c>
      <c r="Q2132" s="3" t="s">
        <v>1592</v>
      </c>
      <c r="R2132" s="3" t="s">
        <v>4065</v>
      </c>
      <c r="S2132" s="3" t="s">
        <v>36</v>
      </c>
      <c r="T2132" s="3" t="s">
        <v>4066</v>
      </c>
      <c r="U2132" s="3" t="s">
        <v>4959</v>
      </c>
      <c r="V2132" s="3" t="s">
        <v>4957</v>
      </c>
      <c r="W2132" s="3" t="s">
        <v>4960</v>
      </c>
      <c r="X2132" s="3" t="s">
        <v>4961</v>
      </c>
      <c r="Y2132" s="3" t="s">
        <v>4692</v>
      </c>
      <c r="Z2132" s="3" t="s">
        <v>41</v>
      </c>
      <c r="AA2132" s="3">
        <v>2</v>
      </c>
      <c r="AB2132" s="3" t="s">
        <v>30</v>
      </c>
      <c r="AC2132" s="3">
        <v>1</v>
      </c>
      <c r="AD2132" s="3" t="s">
        <v>41</v>
      </c>
    </row>
    <row r="2133" spans="1:30" hidden="1" outlineLevel="1" collapsed="1" x14ac:dyDescent="0.2">
      <c r="A2133" t="s">
        <v>41</v>
      </c>
      <c r="B2133" s="2" t="s">
        <v>43</v>
      </c>
      <c r="C2133" s="2" t="s">
        <v>44</v>
      </c>
      <c r="D2133" s="2" t="s">
        <v>29</v>
      </c>
      <c r="E2133" s="2" t="s">
        <v>45</v>
      </c>
      <c r="F2133" s="2" t="s">
        <v>46</v>
      </c>
      <c r="G2133" s="2" t="s">
        <v>28</v>
      </c>
      <c r="H2133" s="2" t="s">
        <v>47</v>
      </c>
      <c r="I2133" s="2" t="s">
        <v>8</v>
      </c>
      <c r="J2133" s="2" t="s">
        <v>9</v>
      </c>
      <c r="K2133" s="2" t="s">
        <v>48</v>
      </c>
      <c r="L2133" s="2" t="s">
        <v>49</v>
      </c>
      <c r="M2133" s="2" t="s">
        <v>50</v>
      </c>
      <c r="N2133" s="2" t="s">
        <v>51</v>
      </c>
      <c r="O2133" s="2" t="s">
        <v>52</v>
      </c>
      <c r="P2133" s="2" t="s">
        <v>27</v>
      </c>
      <c r="Q2133" s="2" t="s">
        <v>53</v>
      </c>
      <c r="R2133" s="2" t="s">
        <v>54</v>
      </c>
      <c r="S2133" s="2" t="s">
        <v>55</v>
      </c>
      <c r="T2133" s="2" t="s">
        <v>56</v>
      </c>
    </row>
    <row r="2134" spans="1:30" hidden="1" outlineLevel="1" collapsed="1" x14ac:dyDescent="0.2">
      <c r="A2134" t="s">
        <v>41</v>
      </c>
      <c r="B2134" s="4" t="s">
        <v>30</v>
      </c>
      <c r="C2134" s="4" t="s">
        <v>4962</v>
      </c>
      <c r="D2134" s="4" t="s">
        <v>1013</v>
      </c>
      <c r="E2134" s="4">
        <v>5.5489900000000002E-2</v>
      </c>
      <c r="F2134" s="4">
        <v>3.95853E-3</v>
      </c>
      <c r="G2134" s="4">
        <v>1</v>
      </c>
      <c r="H2134" s="4">
        <v>1</v>
      </c>
      <c r="I2134" s="4">
        <v>1</v>
      </c>
      <c r="J2134" s="4">
        <v>1</v>
      </c>
      <c r="K2134" s="4" t="s">
        <v>4957</v>
      </c>
      <c r="L2134" s="4" t="s">
        <v>4963</v>
      </c>
      <c r="M2134" s="4" t="s">
        <v>41</v>
      </c>
      <c r="N2134" s="4">
        <v>0</v>
      </c>
      <c r="O2134" s="4">
        <v>1187.64527</v>
      </c>
      <c r="P2134" s="4" t="s">
        <v>30</v>
      </c>
      <c r="Q2134" s="4" t="s">
        <v>30</v>
      </c>
      <c r="R2134" s="4">
        <v>3.026E-3</v>
      </c>
      <c r="S2134" s="4">
        <v>3.7830000000000003E-2</v>
      </c>
      <c r="T2134" s="4">
        <v>1.26</v>
      </c>
    </row>
    <row r="2135" spans="1:30" hidden="1" outlineLevel="1" collapsed="1" x14ac:dyDescent="0.2">
      <c r="A2135" t="s">
        <v>41</v>
      </c>
      <c r="B2135" s="4" t="s">
        <v>30</v>
      </c>
      <c r="C2135" s="4" t="s">
        <v>4964</v>
      </c>
      <c r="D2135" s="4" t="s">
        <v>41</v>
      </c>
      <c r="E2135" s="4">
        <v>3.7011299999999997E-2</v>
      </c>
      <c r="F2135" s="4">
        <v>1.57544E-3</v>
      </c>
      <c r="G2135" s="4">
        <v>1</v>
      </c>
      <c r="H2135" s="4">
        <v>1</v>
      </c>
      <c r="I2135" s="4">
        <v>1</v>
      </c>
      <c r="J2135" s="4">
        <v>1</v>
      </c>
      <c r="K2135" s="4" t="s">
        <v>4957</v>
      </c>
      <c r="L2135" s="4" t="s">
        <v>4965</v>
      </c>
      <c r="M2135" s="4" t="s">
        <v>41</v>
      </c>
      <c r="N2135" s="4">
        <v>0</v>
      </c>
      <c r="O2135" s="4">
        <v>1066.54152</v>
      </c>
      <c r="P2135" s="4" t="s">
        <v>30</v>
      </c>
      <c r="Q2135" s="4" t="s">
        <v>30</v>
      </c>
      <c r="R2135" s="4">
        <v>1.245E-3</v>
      </c>
      <c r="S2135" s="4">
        <v>2.4250000000000001E-2</v>
      </c>
      <c r="T2135" s="4">
        <v>1.78</v>
      </c>
    </row>
    <row r="2136" spans="1:30" x14ac:dyDescent="0.2">
      <c r="A2136" s="3" t="s">
        <v>30</v>
      </c>
      <c r="B2136" s="3" t="s">
        <v>31</v>
      </c>
      <c r="C2136" s="3" t="s">
        <v>4966</v>
      </c>
      <c r="D2136" s="3" t="s">
        <v>4967</v>
      </c>
      <c r="E2136" s="3">
        <v>0</v>
      </c>
      <c r="F2136" s="3">
        <v>3.0270000000000001</v>
      </c>
      <c r="G2136" s="3">
        <v>4</v>
      </c>
      <c r="H2136" s="3">
        <v>2</v>
      </c>
      <c r="I2136" s="3">
        <v>2</v>
      </c>
      <c r="J2136" s="3">
        <v>2</v>
      </c>
      <c r="K2136" s="3">
        <v>2</v>
      </c>
      <c r="L2136" s="3">
        <v>825</v>
      </c>
      <c r="M2136" s="3">
        <v>93.2</v>
      </c>
      <c r="N2136" s="3">
        <v>7.56</v>
      </c>
      <c r="O2136" s="3">
        <v>0</v>
      </c>
      <c r="P2136" s="3">
        <v>2</v>
      </c>
      <c r="Q2136" s="3" t="s">
        <v>2812</v>
      </c>
      <c r="R2136" s="3" t="s">
        <v>3581</v>
      </c>
      <c r="S2136" s="3" t="s">
        <v>36</v>
      </c>
      <c r="T2136" s="3" t="s">
        <v>4968</v>
      </c>
      <c r="U2136" s="3" t="s">
        <v>4969</v>
      </c>
      <c r="V2136" s="3" t="s">
        <v>4966</v>
      </c>
      <c r="W2136" s="3" t="s">
        <v>4970</v>
      </c>
      <c r="X2136" s="3" t="s">
        <v>4971</v>
      </c>
      <c r="Y2136" s="3" t="s">
        <v>3619</v>
      </c>
      <c r="Z2136" s="3" t="s">
        <v>41</v>
      </c>
      <c r="AA2136" s="3">
        <v>1</v>
      </c>
      <c r="AB2136" s="3" t="s">
        <v>30</v>
      </c>
      <c r="AC2136" s="3">
        <v>1</v>
      </c>
      <c r="AD2136" s="3" t="s">
        <v>41</v>
      </c>
    </row>
    <row r="2137" spans="1:30" hidden="1" outlineLevel="1" collapsed="1" x14ac:dyDescent="0.2">
      <c r="A2137" t="s">
        <v>41</v>
      </c>
      <c r="B2137" s="2" t="s">
        <v>43</v>
      </c>
      <c r="C2137" s="2" t="s">
        <v>44</v>
      </c>
      <c r="D2137" s="2" t="s">
        <v>29</v>
      </c>
      <c r="E2137" s="2" t="s">
        <v>45</v>
      </c>
      <c r="F2137" s="2" t="s">
        <v>46</v>
      </c>
      <c r="G2137" s="2" t="s">
        <v>28</v>
      </c>
      <c r="H2137" s="2" t="s">
        <v>47</v>
      </c>
      <c r="I2137" s="2" t="s">
        <v>8</v>
      </c>
      <c r="J2137" s="2" t="s">
        <v>9</v>
      </c>
      <c r="K2137" s="2" t="s">
        <v>48</v>
      </c>
      <c r="L2137" s="2" t="s">
        <v>49</v>
      </c>
      <c r="M2137" s="2" t="s">
        <v>50</v>
      </c>
      <c r="N2137" s="2" t="s">
        <v>51</v>
      </c>
      <c r="O2137" s="2" t="s">
        <v>52</v>
      </c>
      <c r="P2137" s="2" t="s">
        <v>27</v>
      </c>
      <c r="Q2137" s="2" t="s">
        <v>53</v>
      </c>
      <c r="R2137" s="2" t="s">
        <v>54</v>
      </c>
      <c r="S2137" s="2" t="s">
        <v>55</v>
      </c>
      <c r="T2137" s="2" t="s">
        <v>56</v>
      </c>
    </row>
    <row r="2138" spans="1:30" hidden="1" outlineLevel="1" collapsed="1" x14ac:dyDescent="0.2">
      <c r="A2138" t="s">
        <v>41</v>
      </c>
      <c r="B2138" s="4" t="s">
        <v>30</v>
      </c>
      <c r="C2138" s="4" t="s">
        <v>4972</v>
      </c>
      <c r="D2138" s="4" t="s">
        <v>41</v>
      </c>
      <c r="E2138" s="4">
        <v>8.5569300000000001E-2</v>
      </c>
      <c r="F2138" s="4">
        <v>6.4912700000000004E-3</v>
      </c>
      <c r="G2138" s="4">
        <v>1</v>
      </c>
      <c r="H2138" s="4">
        <v>2</v>
      </c>
      <c r="I2138" s="4">
        <v>1</v>
      </c>
      <c r="J2138" s="4">
        <v>1</v>
      </c>
      <c r="K2138" s="4" t="s">
        <v>4966</v>
      </c>
      <c r="L2138" s="4" t="s">
        <v>4973</v>
      </c>
      <c r="M2138" s="4" t="s">
        <v>41</v>
      </c>
      <c r="N2138" s="4">
        <v>1</v>
      </c>
      <c r="O2138" s="4">
        <v>1580.9370200000001</v>
      </c>
      <c r="P2138" s="4" t="s">
        <v>30</v>
      </c>
      <c r="Q2138" s="4" t="s">
        <v>30</v>
      </c>
      <c r="R2138" s="4">
        <v>4.9259999999999998E-3</v>
      </c>
      <c r="S2138" s="4">
        <v>6.0600000000000001E-2</v>
      </c>
      <c r="T2138" s="4">
        <v>1.1200000000000001</v>
      </c>
    </row>
    <row r="2139" spans="1:30" hidden="1" outlineLevel="1" collapsed="1" x14ac:dyDescent="0.2">
      <c r="A2139" t="s">
        <v>41</v>
      </c>
      <c r="B2139" s="4" t="s">
        <v>30</v>
      </c>
      <c r="C2139" s="4" t="s">
        <v>4974</v>
      </c>
      <c r="D2139" s="4" t="s">
        <v>41</v>
      </c>
      <c r="E2139" s="4">
        <v>2.4613800000000002E-2</v>
      </c>
      <c r="F2139" s="4">
        <v>9.4156000000000003E-4</v>
      </c>
      <c r="G2139" s="4">
        <v>1</v>
      </c>
      <c r="H2139" s="4">
        <v>1</v>
      </c>
      <c r="I2139" s="4">
        <v>1</v>
      </c>
      <c r="J2139" s="4">
        <v>1</v>
      </c>
      <c r="K2139" s="4" t="s">
        <v>4966</v>
      </c>
      <c r="L2139" s="4" t="s">
        <v>4975</v>
      </c>
      <c r="M2139" s="4" t="s">
        <v>41</v>
      </c>
      <c r="N2139" s="4">
        <v>0</v>
      </c>
      <c r="O2139" s="4">
        <v>1420.7543000000001</v>
      </c>
      <c r="P2139" s="4" t="s">
        <v>30</v>
      </c>
      <c r="Q2139" s="4" t="s">
        <v>30</v>
      </c>
      <c r="R2139" s="4">
        <v>7.6860000000000003E-4</v>
      </c>
      <c r="S2139" s="4">
        <v>1.5520000000000001E-2</v>
      </c>
      <c r="T2139" s="4">
        <v>1.98</v>
      </c>
    </row>
    <row r="2140" spans="1:30" x14ac:dyDescent="0.2">
      <c r="A2140" s="3" t="s">
        <v>30</v>
      </c>
      <c r="B2140" s="3" t="s">
        <v>31</v>
      </c>
      <c r="C2140" s="3" t="s">
        <v>4976</v>
      </c>
      <c r="D2140" s="3" t="s">
        <v>4977</v>
      </c>
      <c r="E2140" s="3">
        <v>0</v>
      </c>
      <c r="F2140" s="3">
        <v>3.0190000000000001</v>
      </c>
      <c r="G2140" s="3">
        <v>3</v>
      </c>
      <c r="H2140" s="3">
        <v>1</v>
      </c>
      <c r="I2140" s="3">
        <v>1</v>
      </c>
      <c r="J2140" s="3">
        <v>1</v>
      </c>
      <c r="K2140" s="3">
        <v>1</v>
      </c>
      <c r="L2140" s="3">
        <v>555</v>
      </c>
      <c r="M2140" s="3">
        <v>62.8</v>
      </c>
      <c r="N2140" s="3">
        <v>9.57</v>
      </c>
      <c r="O2140" s="3">
        <v>0</v>
      </c>
      <c r="P2140" s="3">
        <v>1</v>
      </c>
      <c r="Q2140" s="3" t="s">
        <v>3518</v>
      </c>
      <c r="R2140" s="3" t="s">
        <v>1739</v>
      </c>
      <c r="S2140" s="3" t="s">
        <v>374</v>
      </c>
      <c r="T2140" s="3" t="s">
        <v>2259</v>
      </c>
      <c r="U2140" s="3" t="s">
        <v>4978</v>
      </c>
      <c r="V2140" s="3" t="s">
        <v>4976</v>
      </c>
      <c r="W2140" s="3" t="s">
        <v>4979</v>
      </c>
      <c r="X2140" s="3" t="s">
        <v>4980</v>
      </c>
      <c r="Y2140" s="3" t="s">
        <v>41</v>
      </c>
      <c r="Z2140" s="3" t="s">
        <v>41</v>
      </c>
      <c r="AA2140" s="3">
        <v>0</v>
      </c>
      <c r="AB2140" s="3" t="s">
        <v>30</v>
      </c>
      <c r="AC2140" s="3">
        <v>1</v>
      </c>
      <c r="AD2140" s="3" t="s">
        <v>41</v>
      </c>
    </row>
    <row r="2141" spans="1:30" hidden="1" outlineLevel="1" collapsed="1" x14ac:dyDescent="0.2">
      <c r="A2141" t="s">
        <v>41</v>
      </c>
      <c r="B2141" s="2" t="s">
        <v>43</v>
      </c>
      <c r="C2141" s="2" t="s">
        <v>44</v>
      </c>
      <c r="D2141" s="2" t="s">
        <v>29</v>
      </c>
      <c r="E2141" s="2" t="s">
        <v>45</v>
      </c>
      <c r="F2141" s="2" t="s">
        <v>46</v>
      </c>
      <c r="G2141" s="2" t="s">
        <v>28</v>
      </c>
      <c r="H2141" s="2" t="s">
        <v>47</v>
      </c>
      <c r="I2141" s="2" t="s">
        <v>8</v>
      </c>
      <c r="J2141" s="2" t="s">
        <v>9</v>
      </c>
      <c r="K2141" s="2" t="s">
        <v>48</v>
      </c>
      <c r="L2141" s="2" t="s">
        <v>49</v>
      </c>
      <c r="M2141" s="2" t="s">
        <v>50</v>
      </c>
      <c r="N2141" s="2" t="s">
        <v>51</v>
      </c>
      <c r="O2141" s="2" t="s">
        <v>52</v>
      </c>
      <c r="P2141" s="2" t="s">
        <v>27</v>
      </c>
      <c r="Q2141" s="2" t="s">
        <v>53</v>
      </c>
      <c r="R2141" s="2" t="s">
        <v>54</v>
      </c>
      <c r="S2141" s="2" t="s">
        <v>55</v>
      </c>
      <c r="T2141" s="2" t="s">
        <v>56</v>
      </c>
    </row>
    <row r="2142" spans="1:30" hidden="1" outlineLevel="1" collapsed="1" x14ac:dyDescent="0.2">
      <c r="A2142" t="s">
        <v>41</v>
      </c>
      <c r="B2142" s="4" t="s">
        <v>30</v>
      </c>
      <c r="C2142" s="4" t="s">
        <v>4981</v>
      </c>
      <c r="D2142" s="4" t="s">
        <v>41</v>
      </c>
      <c r="E2142" s="4">
        <v>1.88367E-3</v>
      </c>
      <c r="F2142" s="4">
        <v>9.4156000000000003E-4</v>
      </c>
      <c r="G2142" s="4">
        <v>1</v>
      </c>
      <c r="H2142" s="4">
        <v>1</v>
      </c>
      <c r="I2142" s="4">
        <v>1</v>
      </c>
      <c r="J2142" s="4">
        <v>1</v>
      </c>
      <c r="K2142" s="4" t="s">
        <v>4976</v>
      </c>
      <c r="L2142" s="4" t="s">
        <v>4982</v>
      </c>
      <c r="M2142" s="4" t="s">
        <v>41</v>
      </c>
      <c r="N2142" s="4">
        <v>0</v>
      </c>
      <c r="O2142" s="4">
        <v>1599.7543800000001</v>
      </c>
      <c r="P2142" s="4" t="s">
        <v>30</v>
      </c>
      <c r="Q2142" s="4" t="s">
        <v>30</v>
      </c>
      <c r="R2142" s="4">
        <v>7.6860000000000003E-4</v>
      </c>
      <c r="S2142" s="4">
        <v>9.5739999999999996E-4</v>
      </c>
      <c r="T2142" s="4">
        <v>1.91</v>
      </c>
    </row>
    <row r="2143" spans="1:30" x14ac:dyDescent="0.2">
      <c r="A2143" s="3" t="s">
        <v>30</v>
      </c>
      <c r="B2143" s="3" t="s">
        <v>31</v>
      </c>
      <c r="C2143" s="3" t="s">
        <v>4983</v>
      </c>
      <c r="D2143" s="3" t="s">
        <v>4984</v>
      </c>
      <c r="E2143" s="3">
        <v>0</v>
      </c>
      <c r="F2143" s="3">
        <v>2.97</v>
      </c>
      <c r="G2143" s="3">
        <v>3</v>
      </c>
      <c r="H2143" s="3">
        <v>1</v>
      </c>
      <c r="I2143" s="3">
        <v>1</v>
      </c>
      <c r="J2143" s="3">
        <v>2</v>
      </c>
      <c r="K2143" s="3">
        <v>1</v>
      </c>
      <c r="L2143" s="3">
        <v>416</v>
      </c>
      <c r="M2143" s="3">
        <v>44.7</v>
      </c>
      <c r="N2143" s="3">
        <v>7.61</v>
      </c>
      <c r="O2143" s="3">
        <v>0</v>
      </c>
      <c r="P2143" s="3">
        <v>1</v>
      </c>
      <c r="Q2143" s="3" t="s">
        <v>1377</v>
      </c>
      <c r="R2143" s="3" t="s">
        <v>1540</v>
      </c>
      <c r="S2143" s="3" t="s">
        <v>374</v>
      </c>
      <c r="T2143" s="3" t="s">
        <v>4985</v>
      </c>
      <c r="U2143" s="3" t="s">
        <v>4986</v>
      </c>
      <c r="V2143" s="3" t="s">
        <v>4983</v>
      </c>
      <c r="W2143" s="3" t="s">
        <v>4987</v>
      </c>
      <c r="X2143" s="3" t="s">
        <v>4988</v>
      </c>
      <c r="Y2143" s="3" t="s">
        <v>1545</v>
      </c>
      <c r="Z2143" s="3" t="s">
        <v>1546</v>
      </c>
      <c r="AA2143" s="3">
        <v>5</v>
      </c>
      <c r="AB2143" s="3" t="s">
        <v>30</v>
      </c>
      <c r="AC2143" s="3">
        <v>1</v>
      </c>
      <c r="AD2143" s="3" t="s">
        <v>41</v>
      </c>
    </row>
    <row r="2144" spans="1:30" hidden="1" outlineLevel="1" collapsed="1" x14ac:dyDescent="0.2">
      <c r="A2144" t="s">
        <v>41</v>
      </c>
      <c r="B2144" s="2" t="s">
        <v>43</v>
      </c>
      <c r="C2144" s="2" t="s">
        <v>44</v>
      </c>
      <c r="D2144" s="2" t="s">
        <v>29</v>
      </c>
      <c r="E2144" s="2" t="s">
        <v>45</v>
      </c>
      <c r="F2144" s="2" t="s">
        <v>46</v>
      </c>
      <c r="G2144" s="2" t="s">
        <v>28</v>
      </c>
      <c r="H2144" s="2" t="s">
        <v>47</v>
      </c>
      <c r="I2144" s="2" t="s">
        <v>8</v>
      </c>
      <c r="J2144" s="2" t="s">
        <v>9</v>
      </c>
      <c r="K2144" s="2" t="s">
        <v>48</v>
      </c>
      <c r="L2144" s="2" t="s">
        <v>49</v>
      </c>
      <c r="M2144" s="2" t="s">
        <v>50</v>
      </c>
      <c r="N2144" s="2" t="s">
        <v>51</v>
      </c>
      <c r="O2144" s="2" t="s">
        <v>52</v>
      </c>
      <c r="P2144" s="2" t="s">
        <v>27</v>
      </c>
      <c r="Q2144" s="2" t="s">
        <v>53</v>
      </c>
      <c r="R2144" s="2" t="s">
        <v>54</v>
      </c>
      <c r="S2144" s="2" t="s">
        <v>55</v>
      </c>
      <c r="T2144" s="2" t="s">
        <v>56</v>
      </c>
    </row>
    <row r="2145" spans="1:30" hidden="1" outlineLevel="1" collapsed="1" x14ac:dyDescent="0.2">
      <c r="A2145" t="s">
        <v>41</v>
      </c>
      <c r="B2145" s="4" t="s">
        <v>30</v>
      </c>
      <c r="C2145" s="4" t="s">
        <v>4989</v>
      </c>
      <c r="D2145" s="4" t="s">
        <v>41</v>
      </c>
      <c r="E2145" s="4">
        <v>3.0397E-2</v>
      </c>
      <c r="F2145" s="4">
        <v>1.57544E-3</v>
      </c>
      <c r="G2145" s="4">
        <v>1</v>
      </c>
      <c r="H2145" s="4">
        <v>1</v>
      </c>
      <c r="I2145" s="4">
        <v>1</v>
      </c>
      <c r="J2145" s="4">
        <v>2</v>
      </c>
      <c r="K2145" s="4" t="s">
        <v>4983</v>
      </c>
      <c r="L2145" s="4" t="s">
        <v>4990</v>
      </c>
      <c r="M2145" s="4" t="s">
        <v>41</v>
      </c>
      <c r="N2145" s="4">
        <v>0</v>
      </c>
      <c r="O2145" s="4">
        <v>1439.8216500000001</v>
      </c>
      <c r="P2145" s="4" t="s">
        <v>30</v>
      </c>
      <c r="Q2145" s="4" t="s">
        <v>30</v>
      </c>
      <c r="R2145" s="4">
        <v>1.245E-3</v>
      </c>
      <c r="S2145" s="4">
        <v>1.9519999999999999E-2</v>
      </c>
      <c r="T2145" s="4">
        <v>0.93</v>
      </c>
    </row>
    <row r="2146" spans="1:30" x14ac:dyDescent="0.2">
      <c r="A2146" s="3" t="s">
        <v>30</v>
      </c>
      <c r="B2146" s="3" t="s">
        <v>31</v>
      </c>
      <c r="C2146" s="3" t="s">
        <v>4991</v>
      </c>
      <c r="D2146" s="3" t="s">
        <v>4992</v>
      </c>
      <c r="E2146" s="3">
        <v>0</v>
      </c>
      <c r="F2146" s="3">
        <v>2.948</v>
      </c>
      <c r="G2146" s="3">
        <v>6</v>
      </c>
      <c r="H2146" s="3">
        <v>2</v>
      </c>
      <c r="I2146" s="3">
        <v>2</v>
      </c>
      <c r="J2146" s="3">
        <v>2</v>
      </c>
      <c r="K2146" s="3">
        <v>2</v>
      </c>
      <c r="L2146" s="3">
        <v>489</v>
      </c>
      <c r="M2146" s="3">
        <v>56.8</v>
      </c>
      <c r="N2146" s="3">
        <v>9.41</v>
      </c>
      <c r="O2146" s="3">
        <v>2.2400000000000002</v>
      </c>
      <c r="P2146" s="3">
        <v>2</v>
      </c>
      <c r="Q2146" s="3" t="s">
        <v>2887</v>
      </c>
      <c r="R2146" s="3" t="s">
        <v>35</v>
      </c>
      <c r="S2146" s="3" t="s">
        <v>41</v>
      </c>
      <c r="T2146" s="3" t="s">
        <v>4993</v>
      </c>
      <c r="U2146" s="3" t="s">
        <v>4994</v>
      </c>
      <c r="V2146" s="3" t="s">
        <v>4991</v>
      </c>
      <c r="W2146" s="3" t="s">
        <v>4995</v>
      </c>
      <c r="X2146" s="3" t="s">
        <v>4996</v>
      </c>
      <c r="Y2146" s="3" t="s">
        <v>1771</v>
      </c>
      <c r="Z2146" s="3" t="s">
        <v>41</v>
      </c>
      <c r="AA2146" s="3">
        <v>1</v>
      </c>
      <c r="AB2146" s="3" t="s">
        <v>30</v>
      </c>
      <c r="AC2146" s="3">
        <v>1</v>
      </c>
      <c r="AD2146" s="3" t="s">
        <v>41</v>
      </c>
    </row>
    <row r="2147" spans="1:30" hidden="1" outlineLevel="1" collapsed="1" x14ac:dyDescent="0.2">
      <c r="A2147" t="s">
        <v>41</v>
      </c>
      <c r="B2147" s="2" t="s">
        <v>43</v>
      </c>
      <c r="C2147" s="2" t="s">
        <v>44</v>
      </c>
      <c r="D2147" s="2" t="s">
        <v>29</v>
      </c>
      <c r="E2147" s="2" t="s">
        <v>45</v>
      </c>
      <c r="F2147" s="2" t="s">
        <v>46</v>
      </c>
      <c r="G2147" s="2" t="s">
        <v>28</v>
      </c>
      <c r="H2147" s="2" t="s">
        <v>47</v>
      </c>
      <c r="I2147" s="2" t="s">
        <v>8</v>
      </c>
      <c r="J2147" s="2" t="s">
        <v>9</v>
      </c>
      <c r="K2147" s="2" t="s">
        <v>48</v>
      </c>
      <c r="L2147" s="2" t="s">
        <v>49</v>
      </c>
      <c r="M2147" s="2" t="s">
        <v>50</v>
      </c>
      <c r="N2147" s="2" t="s">
        <v>51</v>
      </c>
      <c r="O2147" s="2" t="s">
        <v>52</v>
      </c>
      <c r="P2147" s="2" t="s">
        <v>27</v>
      </c>
      <c r="Q2147" s="2" t="s">
        <v>53</v>
      </c>
      <c r="R2147" s="2" t="s">
        <v>54</v>
      </c>
      <c r="S2147" s="2" t="s">
        <v>55</v>
      </c>
      <c r="T2147" s="2" t="s">
        <v>56</v>
      </c>
    </row>
    <row r="2148" spans="1:30" hidden="1" outlineLevel="1" collapsed="1" x14ac:dyDescent="0.2">
      <c r="A2148" t="s">
        <v>41</v>
      </c>
      <c r="B2148" s="4" t="s">
        <v>30</v>
      </c>
      <c r="C2148" s="4" t="s">
        <v>4997</v>
      </c>
      <c r="D2148" s="4" t="s">
        <v>41</v>
      </c>
      <c r="E2148" s="4">
        <v>4.88315E-2</v>
      </c>
      <c r="F2148" s="4">
        <v>2.21053E-3</v>
      </c>
      <c r="G2148" s="4">
        <v>1</v>
      </c>
      <c r="H2148" s="4">
        <v>1</v>
      </c>
      <c r="I2148" s="4">
        <v>1</v>
      </c>
      <c r="J2148" s="4">
        <v>1</v>
      </c>
      <c r="K2148" s="4" t="s">
        <v>4991</v>
      </c>
      <c r="L2148" s="4" t="s">
        <v>4998</v>
      </c>
      <c r="M2148" s="4" t="s">
        <v>41</v>
      </c>
      <c r="N2148" s="4">
        <v>0</v>
      </c>
      <c r="O2148" s="4">
        <v>1365.6909700000001</v>
      </c>
      <c r="P2148" s="4" t="s">
        <v>30</v>
      </c>
      <c r="Q2148" s="4" t="s">
        <v>30</v>
      </c>
      <c r="R2148" s="4">
        <v>1.714E-3</v>
      </c>
      <c r="S2148" s="4">
        <v>3.2739999999999998E-2</v>
      </c>
      <c r="T2148" s="4">
        <v>1.81</v>
      </c>
    </row>
    <row r="2149" spans="1:30" hidden="1" outlineLevel="1" collapsed="1" x14ac:dyDescent="0.2">
      <c r="A2149" t="s">
        <v>41</v>
      </c>
      <c r="B2149" s="4" t="s">
        <v>30</v>
      </c>
      <c r="C2149" s="4" t="s">
        <v>4999</v>
      </c>
      <c r="D2149" s="4" t="s">
        <v>41</v>
      </c>
      <c r="E2149" s="4">
        <v>5.0845399999999999E-2</v>
      </c>
      <c r="F2149" s="4">
        <v>2.9190499999999999E-3</v>
      </c>
      <c r="G2149" s="4">
        <v>1</v>
      </c>
      <c r="H2149" s="4">
        <v>1</v>
      </c>
      <c r="I2149" s="4">
        <v>1</v>
      </c>
      <c r="J2149" s="4">
        <v>1</v>
      </c>
      <c r="K2149" s="4" t="s">
        <v>4991</v>
      </c>
      <c r="L2149" s="4" t="s">
        <v>5000</v>
      </c>
      <c r="M2149" s="4" t="s">
        <v>41</v>
      </c>
      <c r="N2149" s="4">
        <v>1</v>
      </c>
      <c r="O2149" s="4">
        <v>2037.9545900000001</v>
      </c>
      <c r="P2149" s="4" t="s">
        <v>30</v>
      </c>
      <c r="Q2149" s="4" t="s">
        <v>30</v>
      </c>
      <c r="R2149" s="4">
        <v>2.251E-3</v>
      </c>
      <c r="S2149" s="4">
        <v>3.4389999999999997E-2</v>
      </c>
      <c r="T2149" s="4">
        <v>2.2400000000000002</v>
      </c>
    </row>
    <row r="2150" spans="1:30" x14ac:dyDescent="0.2">
      <c r="A2150" s="3" t="s">
        <v>30</v>
      </c>
      <c r="B2150" s="3" t="s">
        <v>31</v>
      </c>
      <c r="C2150" s="3" t="s">
        <v>5001</v>
      </c>
      <c r="D2150" s="3" t="s">
        <v>5002</v>
      </c>
      <c r="E2150" s="3">
        <v>0</v>
      </c>
      <c r="F2150" s="3">
        <v>2.9340000000000002</v>
      </c>
      <c r="G2150" s="3">
        <v>3</v>
      </c>
      <c r="H2150" s="3">
        <v>2</v>
      </c>
      <c r="I2150" s="3">
        <v>2</v>
      </c>
      <c r="J2150" s="3">
        <v>2</v>
      </c>
      <c r="K2150" s="3">
        <v>2</v>
      </c>
      <c r="L2150" s="3">
        <v>704</v>
      </c>
      <c r="M2150" s="3">
        <v>78.7</v>
      </c>
      <c r="N2150" s="3">
        <v>7.91</v>
      </c>
      <c r="O2150" s="3">
        <v>0</v>
      </c>
      <c r="P2150" s="3">
        <v>2</v>
      </c>
      <c r="Q2150" s="3" t="s">
        <v>2740</v>
      </c>
      <c r="R2150" s="3" t="s">
        <v>5003</v>
      </c>
      <c r="S2150" s="3" t="s">
        <v>1306</v>
      </c>
      <c r="T2150" s="3" t="s">
        <v>5004</v>
      </c>
      <c r="U2150" s="3" t="s">
        <v>5005</v>
      </c>
      <c r="V2150" s="3" t="s">
        <v>5001</v>
      </c>
      <c r="W2150" s="3" t="s">
        <v>5006</v>
      </c>
      <c r="X2150" s="3" t="s">
        <v>5007</v>
      </c>
      <c r="Y2150" s="3" t="s">
        <v>5008</v>
      </c>
      <c r="Z2150" s="3" t="s">
        <v>41</v>
      </c>
      <c r="AA2150" s="3">
        <v>1</v>
      </c>
      <c r="AB2150" s="3" t="s">
        <v>30</v>
      </c>
      <c r="AC2150" s="3">
        <v>1</v>
      </c>
      <c r="AD2150" s="3" t="s">
        <v>41</v>
      </c>
    </row>
    <row r="2151" spans="1:30" hidden="1" outlineLevel="1" collapsed="1" x14ac:dyDescent="0.2">
      <c r="A2151" t="s">
        <v>41</v>
      </c>
      <c r="B2151" s="2" t="s">
        <v>43</v>
      </c>
      <c r="C2151" s="2" t="s">
        <v>44</v>
      </c>
      <c r="D2151" s="2" t="s">
        <v>29</v>
      </c>
      <c r="E2151" s="2" t="s">
        <v>45</v>
      </c>
      <c r="F2151" s="2" t="s">
        <v>46</v>
      </c>
      <c r="G2151" s="2" t="s">
        <v>28</v>
      </c>
      <c r="H2151" s="2" t="s">
        <v>47</v>
      </c>
      <c r="I2151" s="2" t="s">
        <v>8</v>
      </c>
      <c r="J2151" s="2" t="s">
        <v>9</v>
      </c>
      <c r="K2151" s="2" t="s">
        <v>48</v>
      </c>
      <c r="L2151" s="2" t="s">
        <v>49</v>
      </c>
      <c r="M2151" s="2" t="s">
        <v>50</v>
      </c>
      <c r="N2151" s="2" t="s">
        <v>51</v>
      </c>
      <c r="O2151" s="2" t="s">
        <v>52</v>
      </c>
      <c r="P2151" s="2" t="s">
        <v>27</v>
      </c>
      <c r="Q2151" s="2" t="s">
        <v>53</v>
      </c>
      <c r="R2151" s="2" t="s">
        <v>54</v>
      </c>
      <c r="S2151" s="2" t="s">
        <v>55</v>
      </c>
      <c r="T2151" s="2" t="s">
        <v>56</v>
      </c>
    </row>
    <row r="2152" spans="1:30" hidden="1" outlineLevel="1" collapsed="1" x14ac:dyDescent="0.2">
      <c r="A2152" t="s">
        <v>41</v>
      </c>
      <c r="B2152" s="4" t="s">
        <v>30</v>
      </c>
      <c r="C2152" s="4" t="s">
        <v>5009</v>
      </c>
      <c r="D2152" s="4" t="s">
        <v>41</v>
      </c>
      <c r="E2152" s="4">
        <v>9.8884799999999995E-2</v>
      </c>
      <c r="F2152" s="4">
        <v>8.4442000000000007E-3</v>
      </c>
      <c r="G2152" s="4">
        <v>1</v>
      </c>
      <c r="H2152" s="4">
        <v>1</v>
      </c>
      <c r="I2152" s="4">
        <v>1</v>
      </c>
      <c r="J2152" s="4">
        <v>1</v>
      </c>
      <c r="K2152" s="4" t="s">
        <v>5001</v>
      </c>
      <c r="L2152" s="4" t="s">
        <v>5010</v>
      </c>
      <c r="M2152" s="4" t="s">
        <v>41</v>
      </c>
      <c r="N2152" s="4">
        <v>0</v>
      </c>
      <c r="O2152" s="4">
        <v>988.50580000000002</v>
      </c>
      <c r="P2152" s="4" t="s">
        <v>30</v>
      </c>
      <c r="Q2152" s="4" t="s">
        <v>30</v>
      </c>
      <c r="R2152" s="4">
        <v>6.3559999999999997E-3</v>
      </c>
      <c r="S2152" s="4">
        <v>7.109E-2</v>
      </c>
      <c r="T2152" s="4">
        <v>1.3</v>
      </c>
    </row>
    <row r="2153" spans="1:30" hidden="1" outlineLevel="1" collapsed="1" x14ac:dyDescent="0.2">
      <c r="A2153" t="s">
        <v>41</v>
      </c>
      <c r="B2153" s="4" t="s">
        <v>30</v>
      </c>
      <c r="C2153" s="4" t="s">
        <v>5011</v>
      </c>
      <c r="D2153" s="4" t="s">
        <v>41</v>
      </c>
      <c r="E2153" s="4">
        <v>2.5816200000000001E-2</v>
      </c>
      <c r="F2153" s="4">
        <v>1.57544E-3</v>
      </c>
      <c r="G2153" s="4">
        <v>1</v>
      </c>
      <c r="H2153" s="4">
        <v>1</v>
      </c>
      <c r="I2153" s="4">
        <v>1</v>
      </c>
      <c r="J2153" s="4">
        <v>1</v>
      </c>
      <c r="K2153" s="4" t="s">
        <v>5001</v>
      </c>
      <c r="L2153" s="4" t="s">
        <v>5012</v>
      </c>
      <c r="M2153" s="4" t="s">
        <v>41</v>
      </c>
      <c r="N2153" s="4">
        <v>0</v>
      </c>
      <c r="O2153" s="4">
        <v>1234.74055</v>
      </c>
      <c r="P2153" s="4" t="s">
        <v>30</v>
      </c>
      <c r="Q2153" s="4" t="s">
        <v>30</v>
      </c>
      <c r="R2153" s="4">
        <v>1.245E-3</v>
      </c>
      <c r="S2153" s="4">
        <v>1.636E-2</v>
      </c>
      <c r="T2153" s="4">
        <v>1.57</v>
      </c>
    </row>
    <row r="2154" spans="1:30" x14ac:dyDescent="0.2">
      <c r="A2154" s="3" t="s">
        <v>30</v>
      </c>
      <c r="B2154" s="3" t="s">
        <v>31</v>
      </c>
      <c r="C2154" s="3" t="s">
        <v>5013</v>
      </c>
      <c r="D2154" s="3" t="s">
        <v>5014</v>
      </c>
      <c r="E2154" s="3">
        <v>0</v>
      </c>
      <c r="F2154" s="3">
        <v>2.8929999999999998</v>
      </c>
      <c r="G2154" s="3">
        <v>9</v>
      </c>
      <c r="H2154" s="3">
        <v>2</v>
      </c>
      <c r="I2154" s="3">
        <v>2</v>
      </c>
      <c r="J2154" s="3">
        <v>2</v>
      </c>
      <c r="K2154" s="3">
        <v>2</v>
      </c>
      <c r="L2154" s="3">
        <v>267</v>
      </c>
      <c r="M2154" s="3">
        <v>30.1</v>
      </c>
      <c r="N2154" s="3">
        <v>4.88</v>
      </c>
      <c r="O2154" s="3">
        <v>0</v>
      </c>
      <c r="P2154" s="3">
        <v>2</v>
      </c>
      <c r="Q2154" s="3" t="s">
        <v>5015</v>
      </c>
      <c r="R2154" s="3" t="s">
        <v>35</v>
      </c>
      <c r="S2154" s="3" t="s">
        <v>1161</v>
      </c>
      <c r="T2154" s="3" t="s">
        <v>5016</v>
      </c>
      <c r="U2154" s="3" t="s">
        <v>5017</v>
      </c>
      <c r="V2154" s="3" t="s">
        <v>5013</v>
      </c>
      <c r="W2154" s="3" t="s">
        <v>5018</v>
      </c>
      <c r="X2154" s="3" t="s">
        <v>5019</v>
      </c>
      <c r="Y2154" s="3" t="s">
        <v>41</v>
      </c>
      <c r="Z2154" s="3" t="s">
        <v>41</v>
      </c>
      <c r="AA2154" s="3">
        <v>0</v>
      </c>
      <c r="AB2154" s="3" t="s">
        <v>30</v>
      </c>
      <c r="AC2154" s="3">
        <v>1</v>
      </c>
      <c r="AD2154" s="3" t="s">
        <v>41</v>
      </c>
    </row>
    <row r="2155" spans="1:30" hidden="1" outlineLevel="1" collapsed="1" x14ac:dyDescent="0.2">
      <c r="A2155" t="s">
        <v>41</v>
      </c>
      <c r="B2155" s="2" t="s">
        <v>43</v>
      </c>
      <c r="C2155" s="2" t="s">
        <v>44</v>
      </c>
      <c r="D2155" s="2" t="s">
        <v>29</v>
      </c>
      <c r="E2155" s="2" t="s">
        <v>45</v>
      </c>
      <c r="F2155" s="2" t="s">
        <v>46</v>
      </c>
      <c r="G2155" s="2" t="s">
        <v>28</v>
      </c>
      <c r="H2155" s="2" t="s">
        <v>47</v>
      </c>
      <c r="I2155" s="2" t="s">
        <v>8</v>
      </c>
      <c r="J2155" s="2" t="s">
        <v>9</v>
      </c>
      <c r="K2155" s="2" t="s">
        <v>48</v>
      </c>
      <c r="L2155" s="2" t="s">
        <v>49</v>
      </c>
      <c r="M2155" s="2" t="s">
        <v>50</v>
      </c>
      <c r="N2155" s="2" t="s">
        <v>51</v>
      </c>
      <c r="O2155" s="2" t="s">
        <v>52</v>
      </c>
      <c r="P2155" s="2" t="s">
        <v>27</v>
      </c>
      <c r="Q2155" s="2" t="s">
        <v>53</v>
      </c>
      <c r="R2155" s="2" t="s">
        <v>54</v>
      </c>
      <c r="S2155" s="2" t="s">
        <v>55</v>
      </c>
      <c r="T2155" s="2" t="s">
        <v>56</v>
      </c>
    </row>
    <row r="2156" spans="1:30" hidden="1" outlineLevel="1" collapsed="1" x14ac:dyDescent="0.2">
      <c r="A2156" t="s">
        <v>41</v>
      </c>
      <c r="B2156" s="4" t="s">
        <v>30</v>
      </c>
      <c r="C2156" s="4" t="s">
        <v>5020</v>
      </c>
      <c r="D2156" s="4" t="s">
        <v>41</v>
      </c>
      <c r="E2156" s="4">
        <v>3.4350499999999999E-2</v>
      </c>
      <c r="F2156" s="4">
        <v>1.57544E-3</v>
      </c>
      <c r="G2156" s="4">
        <v>1</v>
      </c>
      <c r="H2156" s="4">
        <v>1</v>
      </c>
      <c r="I2156" s="4">
        <v>1</v>
      </c>
      <c r="J2156" s="4">
        <v>1</v>
      </c>
      <c r="K2156" s="4" t="s">
        <v>5013</v>
      </c>
      <c r="L2156" s="4" t="s">
        <v>5021</v>
      </c>
      <c r="M2156" s="4" t="s">
        <v>41</v>
      </c>
      <c r="N2156" s="4">
        <v>0</v>
      </c>
      <c r="O2156" s="4">
        <v>1491.7285400000001</v>
      </c>
      <c r="P2156" s="4" t="s">
        <v>30</v>
      </c>
      <c r="Q2156" s="4" t="s">
        <v>30</v>
      </c>
      <c r="R2156" s="4">
        <v>1.245E-3</v>
      </c>
      <c r="S2156" s="4">
        <v>2.2450000000000001E-2</v>
      </c>
      <c r="T2156" s="4">
        <v>1.45</v>
      </c>
    </row>
    <row r="2157" spans="1:30" hidden="1" outlineLevel="1" collapsed="1" x14ac:dyDescent="0.2">
      <c r="A2157" t="s">
        <v>41</v>
      </c>
      <c r="B2157" s="4" t="s">
        <v>30</v>
      </c>
      <c r="C2157" s="4" t="s">
        <v>5022</v>
      </c>
      <c r="D2157" s="4" t="s">
        <v>41</v>
      </c>
      <c r="E2157" s="4">
        <v>8.0626699999999996E-2</v>
      </c>
      <c r="F2157" s="4">
        <v>5.41684E-3</v>
      </c>
      <c r="G2157" s="4">
        <v>1</v>
      </c>
      <c r="H2157" s="4">
        <v>2</v>
      </c>
      <c r="I2157" s="4">
        <v>1</v>
      </c>
      <c r="J2157" s="4">
        <v>1</v>
      </c>
      <c r="K2157" s="4" t="s">
        <v>5013</v>
      </c>
      <c r="L2157" s="4" t="s">
        <v>5023</v>
      </c>
      <c r="M2157" s="4" t="s">
        <v>41</v>
      </c>
      <c r="N2157" s="4">
        <v>0</v>
      </c>
      <c r="O2157" s="4">
        <v>1215.56404</v>
      </c>
      <c r="P2157" s="4" t="s">
        <v>30</v>
      </c>
      <c r="Q2157" s="4" t="s">
        <v>30</v>
      </c>
      <c r="R2157" s="4">
        <v>4.1079999999999997E-3</v>
      </c>
      <c r="S2157" s="4">
        <v>5.6959999999999997E-2</v>
      </c>
      <c r="T2157" s="4">
        <v>0.81</v>
      </c>
    </row>
    <row r="2158" spans="1:30" x14ac:dyDescent="0.2">
      <c r="A2158" s="3" t="s">
        <v>30</v>
      </c>
      <c r="B2158" s="3" t="s">
        <v>31</v>
      </c>
      <c r="C2158" s="3" t="s">
        <v>5024</v>
      </c>
      <c r="D2158" s="3" t="s">
        <v>5025</v>
      </c>
      <c r="E2158" s="3">
        <v>0</v>
      </c>
      <c r="F2158" s="3">
        <v>2.887</v>
      </c>
      <c r="G2158" s="3">
        <v>2</v>
      </c>
      <c r="H2158" s="3">
        <v>1</v>
      </c>
      <c r="I2158" s="3">
        <v>1</v>
      </c>
      <c r="J2158" s="3">
        <v>1</v>
      </c>
      <c r="K2158" s="3">
        <v>1</v>
      </c>
      <c r="L2158" s="3">
        <v>719</v>
      </c>
      <c r="M2158" s="3">
        <v>79.3</v>
      </c>
      <c r="N2158" s="3">
        <v>6.87</v>
      </c>
      <c r="O2158" s="3">
        <v>2.16</v>
      </c>
      <c r="P2158" s="3">
        <v>1</v>
      </c>
      <c r="Q2158" s="3" t="s">
        <v>41</v>
      </c>
      <c r="R2158" s="3" t="s">
        <v>35</v>
      </c>
      <c r="S2158" s="3" t="s">
        <v>1062</v>
      </c>
      <c r="T2158" s="3" t="s">
        <v>5026</v>
      </c>
      <c r="U2158" s="3" t="s">
        <v>5027</v>
      </c>
      <c r="V2158" s="3" t="s">
        <v>5024</v>
      </c>
      <c r="W2158" s="3" t="s">
        <v>5028</v>
      </c>
      <c r="X2158" s="3" t="s">
        <v>5029</v>
      </c>
      <c r="Y2158" s="3" t="s">
        <v>41</v>
      </c>
      <c r="Z2158" s="3" t="s">
        <v>41</v>
      </c>
      <c r="AA2158" s="3">
        <v>0</v>
      </c>
      <c r="AB2158" s="3" t="s">
        <v>30</v>
      </c>
      <c r="AC2158" s="3">
        <v>1</v>
      </c>
      <c r="AD2158" s="3" t="s">
        <v>41</v>
      </c>
    </row>
    <row r="2159" spans="1:30" hidden="1" outlineLevel="1" collapsed="1" x14ac:dyDescent="0.2">
      <c r="A2159" t="s">
        <v>41</v>
      </c>
      <c r="B2159" s="2" t="s">
        <v>43</v>
      </c>
      <c r="C2159" s="2" t="s">
        <v>44</v>
      </c>
      <c r="D2159" s="2" t="s">
        <v>29</v>
      </c>
      <c r="E2159" s="2" t="s">
        <v>45</v>
      </c>
      <c r="F2159" s="2" t="s">
        <v>46</v>
      </c>
      <c r="G2159" s="2" t="s">
        <v>28</v>
      </c>
      <c r="H2159" s="2" t="s">
        <v>47</v>
      </c>
      <c r="I2159" s="2" t="s">
        <v>8</v>
      </c>
      <c r="J2159" s="2" t="s">
        <v>9</v>
      </c>
      <c r="K2159" s="2" t="s">
        <v>48</v>
      </c>
      <c r="L2159" s="2" t="s">
        <v>49</v>
      </c>
      <c r="M2159" s="2" t="s">
        <v>50</v>
      </c>
      <c r="N2159" s="2" t="s">
        <v>51</v>
      </c>
      <c r="O2159" s="2" t="s">
        <v>52</v>
      </c>
      <c r="P2159" s="2" t="s">
        <v>27</v>
      </c>
      <c r="Q2159" s="2" t="s">
        <v>53</v>
      </c>
      <c r="R2159" s="2" t="s">
        <v>54</v>
      </c>
      <c r="S2159" s="2" t="s">
        <v>55</v>
      </c>
      <c r="T2159" s="2" t="s">
        <v>56</v>
      </c>
    </row>
    <row r="2160" spans="1:30" hidden="1" outlineLevel="1" collapsed="1" x14ac:dyDescent="0.2">
      <c r="A2160" t="s">
        <v>41</v>
      </c>
      <c r="B2160" s="4" t="s">
        <v>30</v>
      </c>
      <c r="C2160" s="4" t="s">
        <v>5030</v>
      </c>
      <c r="D2160" s="4" t="s">
        <v>41</v>
      </c>
      <c r="E2160" s="4">
        <v>2.4960799999999999E-3</v>
      </c>
      <c r="F2160" s="4">
        <v>9.4156000000000003E-4</v>
      </c>
      <c r="G2160" s="4">
        <v>1</v>
      </c>
      <c r="H2160" s="4">
        <v>1</v>
      </c>
      <c r="I2160" s="4">
        <v>1</v>
      </c>
      <c r="J2160" s="4">
        <v>1</v>
      </c>
      <c r="K2160" s="4" t="s">
        <v>5024</v>
      </c>
      <c r="L2160" s="4" t="s">
        <v>5031</v>
      </c>
      <c r="M2160" s="4" t="s">
        <v>41</v>
      </c>
      <c r="N2160" s="4">
        <v>1</v>
      </c>
      <c r="O2160" s="4">
        <v>1441.81215</v>
      </c>
      <c r="P2160" s="4" t="s">
        <v>30</v>
      </c>
      <c r="Q2160" s="4" t="s">
        <v>30</v>
      </c>
      <c r="R2160" s="4">
        <v>7.6860000000000003E-4</v>
      </c>
      <c r="S2160" s="4">
        <v>1.2979999999999999E-3</v>
      </c>
      <c r="T2160" s="4">
        <v>2.16</v>
      </c>
    </row>
    <row r="2161" spans="1:30" x14ac:dyDescent="0.2">
      <c r="A2161" s="3" t="s">
        <v>30</v>
      </c>
      <c r="B2161" s="3" t="s">
        <v>31</v>
      </c>
      <c r="C2161" s="3" t="s">
        <v>5032</v>
      </c>
      <c r="D2161" s="3" t="s">
        <v>5033</v>
      </c>
      <c r="E2161" s="3">
        <v>0</v>
      </c>
      <c r="F2161" s="3">
        <v>2.863</v>
      </c>
      <c r="G2161" s="3">
        <v>14</v>
      </c>
      <c r="H2161" s="3">
        <v>2</v>
      </c>
      <c r="I2161" s="3">
        <v>2</v>
      </c>
      <c r="J2161" s="3">
        <v>2</v>
      </c>
      <c r="K2161" s="3">
        <v>2</v>
      </c>
      <c r="L2161" s="3">
        <v>200</v>
      </c>
      <c r="M2161" s="3">
        <v>22.5</v>
      </c>
      <c r="N2161" s="3">
        <v>10.67</v>
      </c>
      <c r="O2161" s="3">
        <v>4.0199999999999996</v>
      </c>
      <c r="P2161" s="3">
        <v>2</v>
      </c>
      <c r="Q2161" s="3" t="s">
        <v>2118</v>
      </c>
      <c r="R2161" s="3" t="s">
        <v>1593</v>
      </c>
      <c r="S2161" s="3" t="s">
        <v>36</v>
      </c>
      <c r="T2161" s="3" t="s">
        <v>5034</v>
      </c>
      <c r="U2161" s="3" t="s">
        <v>5035</v>
      </c>
      <c r="V2161" s="3" t="s">
        <v>5036</v>
      </c>
      <c r="W2161" s="3" t="s">
        <v>5037</v>
      </c>
      <c r="X2161" s="3" t="s">
        <v>5038</v>
      </c>
      <c r="Y2161" s="3" t="s">
        <v>1824</v>
      </c>
      <c r="Z2161" s="3" t="s">
        <v>41</v>
      </c>
      <c r="AA2161" s="3">
        <v>9</v>
      </c>
      <c r="AB2161" s="3" t="s">
        <v>30</v>
      </c>
      <c r="AC2161" s="3">
        <v>1</v>
      </c>
      <c r="AD2161" s="3" t="s">
        <v>41</v>
      </c>
    </row>
    <row r="2162" spans="1:30" hidden="1" outlineLevel="1" collapsed="1" x14ac:dyDescent="0.2">
      <c r="A2162" t="s">
        <v>41</v>
      </c>
      <c r="B2162" s="2" t="s">
        <v>43</v>
      </c>
      <c r="C2162" s="2" t="s">
        <v>44</v>
      </c>
      <c r="D2162" s="2" t="s">
        <v>29</v>
      </c>
      <c r="E2162" s="2" t="s">
        <v>45</v>
      </c>
      <c r="F2162" s="2" t="s">
        <v>46</v>
      </c>
      <c r="G2162" s="2" t="s">
        <v>28</v>
      </c>
      <c r="H2162" s="2" t="s">
        <v>47</v>
      </c>
      <c r="I2162" s="2" t="s">
        <v>8</v>
      </c>
      <c r="J2162" s="2" t="s">
        <v>9</v>
      </c>
      <c r="K2162" s="2" t="s">
        <v>48</v>
      </c>
      <c r="L2162" s="2" t="s">
        <v>49</v>
      </c>
      <c r="M2162" s="2" t="s">
        <v>50</v>
      </c>
      <c r="N2162" s="2" t="s">
        <v>51</v>
      </c>
      <c r="O2162" s="2" t="s">
        <v>52</v>
      </c>
      <c r="P2162" s="2" t="s">
        <v>27</v>
      </c>
      <c r="Q2162" s="2" t="s">
        <v>53</v>
      </c>
      <c r="R2162" s="2" t="s">
        <v>54</v>
      </c>
      <c r="S2162" s="2" t="s">
        <v>55</v>
      </c>
      <c r="T2162" s="2" t="s">
        <v>56</v>
      </c>
    </row>
    <row r="2163" spans="1:30" hidden="1" outlineLevel="1" collapsed="1" x14ac:dyDescent="0.2">
      <c r="A2163" t="s">
        <v>41</v>
      </c>
      <c r="B2163" s="4" t="s">
        <v>30</v>
      </c>
      <c r="C2163" s="4" t="s">
        <v>5039</v>
      </c>
      <c r="D2163" s="4" t="s">
        <v>41</v>
      </c>
      <c r="E2163" s="4">
        <v>4.7212799999999999E-2</v>
      </c>
      <c r="F2163" s="4">
        <v>2.21053E-3</v>
      </c>
      <c r="G2163" s="4">
        <v>1</v>
      </c>
      <c r="H2163" s="4">
        <v>1</v>
      </c>
      <c r="I2163" s="4">
        <v>1</v>
      </c>
      <c r="J2163" s="4">
        <v>1</v>
      </c>
      <c r="K2163" s="4" t="s">
        <v>5032</v>
      </c>
      <c r="L2163" s="4" t="s">
        <v>5040</v>
      </c>
      <c r="M2163" s="4" t="s">
        <v>41</v>
      </c>
      <c r="N2163" s="4">
        <v>0</v>
      </c>
      <c r="O2163" s="4">
        <v>1667.8863799999999</v>
      </c>
      <c r="P2163" s="4" t="s">
        <v>30</v>
      </c>
      <c r="Q2163" s="4" t="s">
        <v>30</v>
      </c>
      <c r="R2163" s="4">
        <v>1.714E-3</v>
      </c>
      <c r="S2163" s="4">
        <v>3.1710000000000002E-2</v>
      </c>
      <c r="T2163" s="4">
        <v>2.13</v>
      </c>
    </row>
    <row r="2164" spans="1:30" hidden="1" outlineLevel="1" collapsed="1" x14ac:dyDescent="0.2">
      <c r="A2164" t="s">
        <v>41</v>
      </c>
      <c r="B2164" s="4" t="s">
        <v>30</v>
      </c>
      <c r="C2164" s="4" t="s">
        <v>5041</v>
      </c>
      <c r="D2164" s="4" t="s">
        <v>41</v>
      </c>
      <c r="E2164" s="4">
        <v>6.2605800000000003E-2</v>
      </c>
      <c r="F2164" s="4">
        <v>3.95853E-3</v>
      </c>
      <c r="G2164" s="4">
        <v>1</v>
      </c>
      <c r="H2164" s="4">
        <v>1</v>
      </c>
      <c r="I2164" s="4">
        <v>1</v>
      </c>
      <c r="J2164" s="4">
        <v>1</v>
      </c>
      <c r="K2164" s="4" t="s">
        <v>5032</v>
      </c>
      <c r="L2164" s="4" t="s">
        <v>5042</v>
      </c>
      <c r="M2164" s="4" t="s">
        <v>41</v>
      </c>
      <c r="N2164" s="4">
        <v>0</v>
      </c>
      <c r="O2164" s="4">
        <v>1396.6703</v>
      </c>
      <c r="P2164" s="4" t="s">
        <v>30</v>
      </c>
      <c r="Q2164" s="4" t="s">
        <v>30</v>
      </c>
      <c r="R2164" s="4">
        <v>3.026E-3</v>
      </c>
      <c r="S2164" s="4">
        <v>4.3200000000000002E-2</v>
      </c>
      <c r="T2164" s="4">
        <v>1.89</v>
      </c>
    </row>
    <row r="2165" spans="1:30" x14ac:dyDescent="0.2">
      <c r="A2165" s="3" t="s">
        <v>30</v>
      </c>
      <c r="B2165" s="3" t="s">
        <v>31</v>
      </c>
      <c r="C2165" s="3" t="s">
        <v>5043</v>
      </c>
      <c r="D2165" s="3" t="s">
        <v>5044</v>
      </c>
      <c r="E2165" s="3">
        <v>0</v>
      </c>
      <c r="F2165" s="3">
        <v>2.8620000000000001</v>
      </c>
      <c r="G2165" s="3">
        <v>8</v>
      </c>
      <c r="H2165" s="3">
        <v>2</v>
      </c>
      <c r="I2165" s="3">
        <v>2</v>
      </c>
      <c r="J2165" s="3">
        <v>2</v>
      </c>
      <c r="K2165" s="3">
        <v>2</v>
      </c>
      <c r="L2165" s="3">
        <v>365</v>
      </c>
      <c r="M2165" s="3">
        <v>39.5</v>
      </c>
      <c r="N2165" s="3">
        <v>6.73</v>
      </c>
      <c r="O2165" s="3">
        <v>0</v>
      </c>
      <c r="P2165" s="3">
        <v>2</v>
      </c>
      <c r="Q2165" s="3" t="s">
        <v>1377</v>
      </c>
      <c r="R2165" s="3" t="s">
        <v>41</v>
      </c>
      <c r="S2165" s="3" t="s">
        <v>36</v>
      </c>
      <c r="T2165" s="3" t="s">
        <v>5045</v>
      </c>
      <c r="U2165" s="3" t="s">
        <v>5046</v>
      </c>
      <c r="V2165" s="3" t="s">
        <v>5043</v>
      </c>
      <c r="W2165" s="3" t="s">
        <v>5047</v>
      </c>
      <c r="X2165" s="3" t="s">
        <v>5048</v>
      </c>
      <c r="Y2165" s="3" t="s">
        <v>41</v>
      </c>
      <c r="Z2165" s="3" t="s">
        <v>41</v>
      </c>
      <c r="AA2165" s="3">
        <v>0</v>
      </c>
      <c r="AB2165" s="3" t="s">
        <v>30</v>
      </c>
      <c r="AC2165" s="3">
        <v>1</v>
      </c>
      <c r="AD2165" s="3" t="s">
        <v>41</v>
      </c>
    </row>
    <row r="2166" spans="1:30" hidden="1" outlineLevel="1" collapsed="1" x14ac:dyDescent="0.2">
      <c r="A2166" t="s">
        <v>41</v>
      </c>
      <c r="B2166" s="2" t="s">
        <v>43</v>
      </c>
      <c r="C2166" s="2" t="s">
        <v>44</v>
      </c>
      <c r="D2166" s="2" t="s">
        <v>29</v>
      </c>
      <c r="E2166" s="2" t="s">
        <v>45</v>
      </c>
      <c r="F2166" s="2" t="s">
        <v>46</v>
      </c>
      <c r="G2166" s="2" t="s">
        <v>28</v>
      </c>
      <c r="H2166" s="2" t="s">
        <v>47</v>
      </c>
      <c r="I2166" s="2" t="s">
        <v>8</v>
      </c>
      <c r="J2166" s="2" t="s">
        <v>9</v>
      </c>
      <c r="K2166" s="2" t="s">
        <v>48</v>
      </c>
      <c r="L2166" s="2" t="s">
        <v>49</v>
      </c>
      <c r="M2166" s="2" t="s">
        <v>50</v>
      </c>
      <c r="N2166" s="2" t="s">
        <v>51</v>
      </c>
      <c r="O2166" s="2" t="s">
        <v>52</v>
      </c>
      <c r="P2166" s="2" t="s">
        <v>27</v>
      </c>
      <c r="Q2166" s="2" t="s">
        <v>53</v>
      </c>
      <c r="R2166" s="2" t="s">
        <v>54</v>
      </c>
      <c r="S2166" s="2" t="s">
        <v>55</v>
      </c>
      <c r="T2166" s="2" t="s">
        <v>56</v>
      </c>
    </row>
    <row r="2167" spans="1:30" hidden="1" outlineLevel="1" collapsed="1" x14ac:dyDescent="0.2">
      <c r="A2167" t="s">
        <v>41</v>
      </c>
      <c r="B2167" s="4" t="s">
        <v>30</v>
      </c>
      <c r="C2167" s="4" t="s">
        <v>5049</v>
      </c>
      <c r="D2167" s="4" t="s">
        <v>41</v>
      </c>
      <c r="E2167" s="4">
        <v>3.7262999999999998E-2</v>
      </c>
      <c r="F2167" s="4">
        <v>1.57544E-3</v>
      </c>
      <c r="G2167" s="4">
        <v>1</v>
      </c>
      <c r="H2167" s="4">
        <v>1</v>
      </c>
      <c r="I2167" s="4">
        <v>1</v>
      </c>
      <c r="J2167" s="4">
        <v>1</v>
      </c>
      <c r="K2167" s="4" t="s">
        <v>5043</v>
      </c>
      <c r="L2167" s="4" t="s">
        <v>5050</v>
      </c>
      <c r="M2167" s="4" t="s">
        <v>41</v>
      </c>
      <c r="N2167" s="4">
        <v>0</v>
      </c>
      <c r="O2167" s="4">
        <v>1813.96675</v>
      </c>
      <c r="P2167" s="4" t="s">
        <v>30</v>
      </c>
      <c r="Q2167" s="4" t="s">
        <v>30</v>
      </c>
      <c r="R2167" s="4">
        <v>1.245E-3</v>
      </c>
      <c r="S2167" s="4">
        <v>2.4510000000000001E-2</v>
      </c>
      <c r="T2167" s="4">
        <v>2.2000000000000002</v>
      </c>
    </row>
    <row r="2168" spans="1:30" hidden="1" outlineLevel="1" collapsed="1" x14ac:dyDescent="0.2">
      <c r="A2168" t="s">
        <v>41</v>
      </c>
      <c r="B2168" s="4" t="s">
        <v>30</v>
      </c>
      <c r="C2168" s="4" t="s">
        <v>5051</v>
      </c>
      <c r="D2168" s="4" t="s">
        <v>2549</v>
      </c>
      <c r="E2168" s="4">
        <v>7.9565800000000006E-2</v>
      </c>
      <c r="F2168" s="4">
        <v>4.8908199999999997E-3</v>
      </c>
      <c r="G2168" s="4">
        <v>1</v>
      </c>
      <c r="H2168" s="4">
        <v>1</v>
      </c>
      <c r="I2168" s="4">
        <v>1</v>
      </c>
      <c r="J2168" s="4">
        <v>1</v>
      </c>
      <c r="K2168" s="4" t="s">
        <v>5043</v>
      </c>
      <c r="L2168" s="4" t="s">
        <v>5052</v>
      </c>
      <c r="M2168" s="4" t="s">
        <v>41</v>
      </c>
      <c r="N2168" s="4">
        <v>0</v>
      </c>
      <c r="O2168" s="4">
        <v>1543.75332</v>
      </c>
      <c r="P2168" s="4" t="s">
        <v>30</v>
      </c>
      <c r="Q2168" s="4" t="s">
        <v>30</v>
      </c>
      <c r="R2168" s="4">
        <v>3.7160000000000001E-3</v>
      </c>
      <c r="S2168" s="4">
        <v>5.602E-2</v>
      </c>
      <c r="T2168" s="4">
        <v>1.97</v>
      </c>
    </row>
    <row r="2169" spans="1:30" x14ac:dyDescent="0.2">
      <c r="A2169" s="3" t="s">
        <v>30</v>
      </c>
      <c r="B2169" s="3" t="s">
        <v>31</v>
      </c>
      <c r="C2169" s="3" t="s">
        <v>5053</v>
      </c>
      <c r="D2169" s="3" t="s">
        <v>5054</v>
      </c>
      <c r="E2169" s="3">
        <v>0</v>
      </c>
      <c r="F2169" s="3">
        <v>2.859</v>
      </c>
      <c r="G2169" s="3">
        <v>4</v>
      </c>
      <c r="H2169" s="3">
        <v>2</v>
      </c>
      <c r="I2169" s="3">
        <v>2</v>
      </c>
      <c r="J2169" s="3">
        <v>2</v>
      </c>
      <c r="K2169" s="3">
        <v>2</v>
      </c>
      <c r="L2169" s="3">
        <v>523</v>
      </c>
      <c r="M2169" s="3">
        <v>58.8</v>
      </c>
      <c r="N2169" s="3">
        <v>9.1300000000000008</v>
      </c>
      <c r="O2169" s="3">
        <v>0</v>
      </c>
      <c r="P2169" s="3">
        <v>2</v>
      </c>
      <c r="Q2169" s="3" t="s">
        <v>2887</v>
      </c>
      <c r="R2169" s="3" t="s">
        <v>35</v>
      </c>
      <c r="S2169" s="3" t="s">
        <v>1062</v>
      </c>
      <c r="T2169" s="3" t="s">
        <v>1424</v>
      </c>
      <c r="U2169" s="3" t="s">
        <v>5055</v>
      </c>
      <c r="V2169" s="3" t="s">
        <v>5053</v>
      </c>
      <c r="W2169" s="3" t="s">
        <v>5056</v>
      </c>
      <c r="X2169" s="3" t="s">
        <v>5057</v>
      </c>
      <c r="Y2169" s="3" t="s">
        <v>41</v>
      </c>
      <c r="Z2169" s="3" t="s">
        <v>41</v>
      </c>
      <c r="AA2169" s="3">
        <v>0</v>
      </c>
      <c r="AB2169" s="3" t="s">
        <v>30</v>
      </c>
      <c r="AC2169" s="3">
        <v>1</v>
      </c>
      <c r="AD2169" s="3" t="s">
        <v>41</v>
      </c>
    </row>
    <row r="2170" spans="1:30" hidden="1" outlineLevel="1" collapsed="1" x14ac:dyDescent="0.2">
      <c r="A2170" t="s">
        <v>41</v>
      </c>
      <c r="B2170" s="2" t="s">
        <v>43</v>
      </c>
      <c r="C2170" s="2" t="s">
        <v>44</v>
      </c>
      <c r="D2170" s="2" t="s">
        <v>29</v>
      </c>
      <c r="E2170" s="2" t="s">
        <v>45</v>
      </c>
      <c r="F2170" s="2" t="s">
        <v>46</v>
      </c>
      <c r="G2170" s="2" t="s">
        <v>28</v>
      </c>
      <c r="H2170" s="2" t="s">
        <v>47</v>
      </c>
      <c r="I2170" s="2" t="s">
        <v>8</v>
      </c>
      <c r="J2170" s="2" t="s">
        <v>9</v>
      </c>
      <c r="K2170" s="2" t="s">
        <v>48</v>
      </c>
      <c r="L2170" s="2" t="s">
        <v>49</v>
      </c>
      <c r="M2170" s="2" t="s">
        <v>50</v>
      </c>
      <c r="N2170" s="2" t="s">
        <v>51</v>
      </c>
      <c r="O2170" s="2" t="s">
        <v>52</v>
      </c>
      <c r="P2170" s="2" t="s">
        <v>27</v>
      </c>
      <c r="Q2170" s="2" t="s">
        <v>53</v>
      </c>
      <c r="R2170" s="2" t="s">
        <v>54</v>
      </c>
      <c r="S2170" s="2" t="s">
        <v>55</v>
      </c>
      <c r="T2170" s="2" t="s">
        <v>56</v>
      </c>
    </row>
    <row r="2171" spans="1:30" hidden="1" outlineLevel="1" collapsed="1" x14ac:dyDescent="0.2">
      <c r="A2171" t="s">
        <v>41</v>
      </c>
      <c r="B2171" s="4" t="s">
        <v>30</v>
      </c>
      <c r="C2171" s="4" t="s">
        <v>5058</v>
      </c>
      <c r="D2171" s="4" t="s">
        <v>41</v>
      </c>
      <c r="E2171" s="4">
        <v>5.7000099999999998E-2</v>
      </c>
      <c r="F2171" s="4">
        <v>3.95853E-3</v>
      </c>
      <c r="G2171" s="4">
        <v>1</v>
      </c>
      <c r="H2171" s="4">
        <v>1</v>
      </c>
      <c r="I2171" s="4">
        <v>1</v>
      </c>
      <c r="J2171" s="4">
        <v>1</v>
      </c>
      <c r="K2171" s="4" t="s">
        <v>5053</v>
      </c>
      <c r="L2171" s="4" t="s">
        <v>5059</v>
      </c>
      <c r="M2171" s="4" t="s">
        <v>41</v>
      </c>
      <c r="N2171" s="4">
        <v>0</v>
      </c>
      <c r="O2171" s="4">
        <v>1013.57382</v>
      </c>
      <c r="P2171" s="4" t="s">
        <v>30</v>
      </c>
      <c r="Q2171" s="4" t="s">
        <v>30</v>
      </c>
      <c r="R2171" s="4">
        <v>3.026E-3</v>
      </c>
      <c r="S2171" s="4">
        <v>3.8760000000000003E-2</v>
      </c>
      <c r="T2171" s="4">
        <v>1.45</v>
      </c>
    </row>
    <row r="2172" spans="1:30" hidden="1" outlineLevel="1" collapsed="1" x14ac:dyDescent="0.2">
      <c r="A2172" t="s">
        <v>41</v>
      </c>
      <c r="B2172" s="4" t="s">
        <v>30</v>
      </c>
      <c r="C2172" s="4" t="s">
        <v>5060</v>
      </c>
      <c r="D2172" s="4" t="s">
        <v>41</v>
      </c>
      <c r="E2172" s="4">
        <v>5.2585199999999999E-2</v>
      </c>
      <c r="F2172" s="4">
        <v>3.61743E-3</v>
      </c>
      <c r="G2172" s="4">
        <v>1</v>
      </c>
      <c r="H2172" s="4">
        <v>1</v>
      </c>
      <c r="I2172" s="4">
        <v>1</v>
      </c>
      <c r="J2172" s="4">
        <v>1</v>
      </c>
      <c r="K2172" s="4" t="s">
        <v>5053</v>
      </c>
      <c r="L2172" s="4" t="s">
        <v>5061</v>
      </c>
      <c r="M2172" s="4" t="s">
        <v>41</v>
      </c>
      <c r="N2172" s="4">
        <v>1</v>
      </c>
      <c r="O2172" s="4">
        <v>1187.6517899999999</v>
      </c>
      <c r="P2172" s="4" t="s">
        <v>30</v>
      </c>
      <c r="Q2172" s="4" t="s">
        <v>30</v>
      </c>
      <c r="R2172" s="4">
        <v>2.7789999999999998E-3</v>
      </c>
      <c r="S2172" s="4">
        <v>3.5700000000000003E-2</v>
      </c>
      <c r="T2172" s="4">
        <v>1.23</v>
      </c>
    </row>
    <row r="2173" spans="1:30" x14ac:dyDescent="0.2">
      <c r="A2173" s="3" t="s">
        <v>30</v>
      </c>
      <c r="B2173" s="3" t="s">
        <v>31</v>
      </c>
      <c r="C2173" s="3" t="s">
        <v>5062</v>
      </c>
      <c r="D2173" s="3" t="s">
        <v>5063</v>
      </c>
      <c r="E2173" s="3">
        <v>0</v>
      </c>
      <c r="F2173" s="3">
        <v>2.8530000000000002</v>
      </c>
      <c r="G2173" s="3">
        <v>7</v>
      </c>
      <c r="H2173" s="3">
        <v>1</v>
      </c>
      <c r="I2173" s="3">
        <v>1</v>
      </c>
      <c r="J2173" s="3">
        <v>1</v>
      </c>
      <c r="K2173" s="3">
        <v>1</v>
      </c>
      <c r="L2173" s="3">
        <v>214</v>
      </c>
      <c r="M2173" s="3">
        <v>25.3</v>
      </c>
      <c r="N2173" s="3">
        <v>10.32</v>
      </c>
      <c r="O2173" s="3">
        <v>2.2999999999999998</v>
      </c>
      <c r="P2173" s="3">
        <v>1</v>
      </c>
      <c r="Q2173" s="3" t="s">
        <v>2970</v>
      </c>
      <c r="R2173" s="3" t="s">
        <v>1739</v>
      </c>
      <c r="S2173" s="3" t="s">
        <v>41</v>
      </c>
      <c r="T2173" s="3" t="s">
        <v>5064</v>
      </c>
      <c r="U2173" s="3" t="s">
        <v>5065</v>
      </c>
      <c r="V2173" s="3" t="s">
        <v>5062</v>
      </c>
      <c r="W2173" s="3" t="s">
        <v>5066</v>
      </c>
      <c r="X2173" s="3" t="s">
        <v>5067</v>
      </c>
      <c r="Y2173" s="3" t="s">
        <v>41</v>
      </c>
      <c r="Z2173" s="3" t="s">
        <v>41</v>
      </c>
      <c r="AA2173" s="3">
        <v>0</v>
      </c>
      <c r="AB2173" s="3" t="s">
        <v>30</v>
      </c>
      <c r="AC2173" s="3">
        <v>1</v>
      </c>
      <c r="AD2173" s="3" t="s">
        <v>41</v>
      </c>
    </row>
    <row r="2174" spans="1:30" hidden="1" outlineLevel="1" collapsed="1" x14ac:dyDescent="0.2">
      <c r="A2174" t="s">
        <v>41</v>
      </c>
      <c r="B2174" s="2" t="s">
        <v>43</v>
      </c>
      <c r="C2174" s="2" t="s">
        <v>44</v>
      </c>
      <c r="D2174" s="2" t="s">
        <v>29</v>
      </c>
      <c r="E2174" s="2" t="s">
        <v>45</v>
      </c>
      <c r="F2174" s="2" t="s">
        <v>46</v>
      </c>
      <c r="G2174" s="2" t="s">
        <v>28</v>
      </c>
      <c r="H2174" s="2" t="s">
        <v>47</v>
      </c>
      <c r="I2174" s="2" t="s">
        <v>8</v>
      </c>
      <c r="J2174" s="2" t="s">
        <v>9</v>
      </c>
      <c r="K2174" s="2" t="s">
        <v>48</v>
      </c>
      <c r="L2174" s="2" t="s">
        <v>49</v>
      </c>
      <c r="M2174" s="2" t="s">
        <v>50</v>
      </c>
      <c r="N2174" s="2" t="s">
        <v>51</v>
      </c>
      <c r="O2174" s="2" t="s">
        <v>52</v>
      </c>
      <c r="P2174" s="2" t="s">
        <v>27</v>
      </c>
      <c r="Q2174" s="2" t="s">
        <v>53</v>
      </c>
      <c r="R2174" s="2" t="s">
        <v>54</v>
      </c>
      <c r="S2174" s="2" t="s">
        <v>55</v>
      </c>
      <c r="T2174" s="2" t="s">
        <v>56</v>
      </c>
    </row>
    <row r="2175" spans="1:30" hidden="1" outlineLevel="1" collapsed="1" x14ac:dyDescent="0.2">
      <c r="A2175" t="s">
        <v>41</v>
      </c>
      <c r="B2175" s="4" t="s">
        <v>30</v>
      </c>
      <c r="C2175" s="4" t="s">
        <v>5068</v>
      </c>
      <c r="D2175" s="4" t="s">
        <v>41</v>
      </c>
      <c r="E2175" s="4">
        <v>2.6918900000000002E-3</v>
      </c>
      <c r="F2175" s="4">
        <v>9.4156000000000003E-4</v>
      </c>
      <c r="G2175" s="4">
        <v>1</v>
      </c>
      <c r="H2175" s="4">
        <v>1</v>
      </c>
      <c r="I2175" s="4">
        <v>1</v>
      </c>
      <c r="J2175" s="4">
        <v>1</v>
      </c>
      <c r="K2175" s="4" t="s">
        <v>5062</v>
      </c>
      <c r="L2175" s="4" t="s">
        <v>5069</v>
      </c>
      <c r="M2175" s="4" t="s">
        <v>41</v>
      </c>
      <c r="N2175" s="4">
        <v>1</v>
      </c>
      <c r="O2175" s="4">
        <v>1711.97011</v>
      </c>
      <c r="P2175" s="4" t="s">
        <v>30</v>
      </c>
      <c r="Q2175" s="4" t="s">
        <v>30</v>
      </c>
      <c r="R2175" s="4">
        <v>7.6860000000000003E-4</v>
      </c>
      <c r="S2175" s="4">
        <v>1.403E-3</v>
      </c>
      <c r="T2175" s="4">
        <v>2.2999999999999998</v>
      </c>
    </row>
    <row r="2176" spans="1:30" x14ac:dyDescent="0.2">
      <c r="A2176" s="3" t="s">
        <v>30</v>
      </c>
      <c r="B2176" s="3" t="s">
        <v>31</v>
      </c>
      <c r="C2176" s="3" t="s">
        <v>5070</v>
      </c>
      <c r="D2176" s="3" t="s">
        <v>5071</v>
      </c>
      <c r="E2176" s="3">
        <v>0</v>
      </c>
      <c r="F2176" s="3">
        <v>2.84</v>
      </c>
      <c r="G2176" s="3">
        <v>5</v>
      </c>
      <c r="H2176" s="3">
        <v>1</v>
      </c>
      <c r="I2176" s="3">
        <v>1</v>
      </c>
      <c r="J2176" s="3">
        <v>1</v>
      </c>
      <c r="K2176" s="3">
        <v>1</v>
      </c>
      <c r="L2176" s="3">
        <v>312</v>
      </c>
      <c r="M2176" s="3">
        <v>35.9</v>
      </c>
      <c r="N2176" s="3">
        <v>5.49</v>
      </c>
      <c r="O2176" s="3">
        <v>2.3199999999999998</v>
      </c>
      <c r="P2176" s="3">
        <v>1</v>
      </c>
      <c r="Q2176" s="3" t="s">
        <v>5072</v>
      </c>
      <c r="R2176" s="3" t="s">
        <v>520</v>
      </c>
      <c r="S2176" s="3" t="s">
        <v>36</v>
      </c>
      <c r="T2176" s="3" t="s">
        <v>3777</v>
      </c>
      <c r="U2176" s="3" t="s">
        <v>5073</v>
      </c>
      <c r="V2176" s="3" t="s">
        <v>5070</v>
      </c>
      <c r="W2176" s="3" t="s">
        <v>5074</v>
      </c>
      <c r="X2176" s="3" t="s">
        <v>5075</v>
      </c>
      <c r="Y2176" s="3" t="s">
        <v>41</v>
      </c>
      <c r="Z2176" s="3" t="s">
        <v>41</v>
      </c>
      <c r="AA2176" s="3">
        <v>0</v>
      </c>
      <c r="AB2176" s="3" t="s">
        <v>30</v>
      </c>
      <c r="AC2176" s="3">
        <v>1</v>
      </c>
      <c r="AD2176" s="3" t="s">
        <v>41</v>
      </c>
    </row>
    <row r="2177" spans="1:30" hidden="1" outlineLevel="1" collapsed="1" x14ac:dyDescent="0.2">
      <c r="A2177" t="s">
        <v>41</v>
      </c>
      <c r="B2177" s="2" t="s">
        <v>43</v>
      </c>
      <c r="C2177" s="2" t="s">
        <v>44</v>
      </c>
      <c r="D2177" s="2" t="s">
        <v>29</v>
      </c>
      <c r="E2177" s="2" t="s">
        <v>45</v>
      </c>
      <c r="F2177" s="2" t="s">
        <v>46</v>
      </c>
      <c r="G2177" s="2" t="s">
        <v>28</v>
      </c>
      <c r="H2177" s="2" t="s">
        <v>47</v>
      </c>
      <c r="I2177" s="2" t="s">
        <v>8</v>
      </c>
      <c r="J2177" s="2" t="s">
        <v>9</v>
      </c>
      <c r="K2177" s="2" t="s">
        <v>48</v>
      </c>
      <c r="L2177" s="2" t="s">
        <v>49</v>
      </c>
      <c r="M2177" s="2" t="s">
        <v>50</v>
      </c>
      <c r="N2177" s="2" t="s">
        <v>51</v>
      </c>
      <c r="O2177" s="2" t="s">
        <v>52</v>
      </c>
      <c r="P2177" s="2" t="s">
        <v>27</v>
      </c>
      <c r="Q2177" s="2" t="s">
        <v>53</v>
      </c>
      <c r="R2177" s="2" t="s">
        <v>54</v>
      </c>
      <c r="S2177" s="2" t="s">
        <v>55</v>
      </c>
      <c r="T2177" s="2" t="s">
        <v>56</v>
      </c>
    </row>
    <row r="2178" spans="1:30" hidden="1" outlineLevel="1" collapsed="1" x14ac:dyDescent="0.2">
      <c r="A2178" t="s">
        <v>41</v>
      </c>
      <c r="B2178" s="4" t="s">
        <v>30</v>
      </c>
      <c r="C2178" s="4" t="s">
        <v>5076</v>
      </c>
      <c r="D2178" s="4" t="s">
        <v>41</v>
      </c>
      <c r="E2178" s="4">
        <v>2.76684E-3</v>
      </c>
      <c r="F2178" s="4">
        <v>9.4156000000000003E-4</v>
      </c>
      <c r="G2178" s="4">
        <v>1</v>
      </c>
      <c r="H2178" s="4">
        <v>1</v>
      </c>
      <c r="I2178" s="4">
        <v>1</v>
      </c>
      <c r="J2178" s="4">
        <v>1</v>
      </c>
      <c r="K2178" s="4" t="s">
        <v>5070</v>
      </c>
      <c r="L2178" s="4" t="s">
        <v>5077</v>
      </c>
      <c r="M2178" s="4" t="s">
        <v>41</v>
      </c>
      <c r="N2178" s="4">
        <v>0</v>
      </c>
      <c r="O2178" s="4">
        <v>1798.8929800000001</v>
      </c>
      <c r="P2178" s="4" t="s">
        <v>30</v>
      </c>
      <c r="Q2178" s="4" t="s">
        <v>30</v>
      </c>
      <c r="R2178" s="4">
        <v>7.6860000000000003E-4</v>
      </c>
      <c r="S2178" s="4">
        <v>1.444E-3</v>
      </c>
      <c r="T2178" s="4">
        <v>2.3199999999999998</v>
      </c>
    </row>
    <row r="2179" spans="1:30" x14ac:dyDescent="0.2">
      <c r="A2179" s="3" t="s">
        <v>30</v>
      </c>
      <c r="B2179" s="3" t="s">
        <v>31</v>
      </c>
      <c r="C2179" s="3" t="s">
        <v>5078</v>
      </c>
      <c r="D2179" s="3" t="s">
        <v>5079</v>
      </c>
      <c r="E2179" s="3">
        <v>0</v>
      </c>
      <c r="F2179" s="3">
        <v>2.8330000000000002</v>
      </c>
      <c r="G2179" s="3">
        <v>2</v>
      </c>
      <c r="H2179" s="3">
        <v>1</v>
      </c>
      <c r="I2179" s="3">
        <v>1</v>
      </c>
      <c r="J2179" s="3">
        <v>1</v>
      </c>
      <c r="K2179" s="3">
        <v>1</v>
      </c>
      <c r="L2179" s="3">
        <v>885</v>
      </c>
      <c r="M2179" s="3">
        <v>101.7</v>
      </c>
      <c r="N2179" s="3">
        <v>8.0299999999999994</v>
      </c>
      <c r="O2179" s="3">
        <v>2.54</v>
      </c>
      <c r="P2179" s="3">
        <v>1</v>
      </c>
      <c r="Q2179" s="3" t="s">
        <v>1512</v>
      </c>
      <c r="R2179" s="3" t="s">
        <v>35</v>
      </c>
      <c r="S2179" s="3" t="s">
        <v>1062</v>
      </c>
      <c r="T2179" s="3" t="s">
        <v>5080</v>
      </c>
      <c r="U2179" s="3" t="s">
        <v>5081</v>
      </c>
      <c r="V2179" s="3" t="s">
        <v>5078</v>
      </c>
      <c r="W2179" s="3" t="s">
        <v>5082</v>
      </c>
      <c r="X2179" s="3" t="s">
        <v>5083</v>
      </c>
      <c r="Y2179" s="3" t="s">
        <v>41</v>
      </c>
      <c r="Z2179" s="3" t="s">
        <v>41</v>
      </c>
      <c r="AA2179" s="3">
        <v>0</v>
      </c>
      <c r="AB2179" s="3" t="s">
        <v>30</v>
      </c>
      <c r="AC2179" s="3">
        <v>1</v>
      </c>
      <c r="AD2179" s="3" t="s">
        <v>41</v>
      </c>
    </row>
    <row r="2180" spans="1:30" hidden="1" outlineLevel="1" collapsed="1" x14ac:dyDescent="0.2">
      <c r="A2180" t="s">
        <v>41</v>
      </c>
      <c r="B2180" s="2" t="s">
        <v>43</v>
      </c>
      <c r="C2180" s="2" t="s">
        <v>44</v>
      </c>
      <c r="D2180" s="2" t="s">
        <v>29</v>
      </c>
      <c r="E2180" s="2" t="s">
        <v>45</v>
      </c>
      <c r="F2180" s="2" t="s">
        <v>46</v>
      </c>
      <c r="G2180" s="2" t="s">
        <v>28</v>
      </c>
      <c r="H2180" s="2" t="s">
        <v>47</v>
      </c>
      <c r="I2180" s="2" t="s">
        <v>8</v>
      </c>
      <c r="J2180" s="2" t="s">
        <v>9</v>
      </c>
      <c r="K2180" s="2" t="s">
        <v>48</v>
      </c>
      <c r="L2180" s="2" t="s">
        <v>49</v>
      </c>
      <c r="M2180" s="2" t="s">
        <v>50</v>
      </c>
      <c r="N2180" s="2" t="s">
        <v>51</v>
      </c>
      <c r="O2180" s="2" t="s">
        <v>52</v>
      </c>
      <c r="P2180" s="2" t="s">
        <v>27</v>
      </c>
      <c r="Q2180" s="2" t="s">
        <v>53</v>
      </c>
      <c r="R2180" s="2" t="s">
        <v>54</v>
      </c>
      <c r="S2180" s="2" t="s">
        <v>55</v>
      </c>
      <c r="T2180" s="2" t="s">
        <v>56</v>
      </c>
    </row>
    <row r="2181" spans="1:30" hidden="1" outlineLevel="1" collapsed="1" x14ac:dyDescent="0.2">
      <c r="A2181" t="s">
        <v>41</v>
      </c>
      <c r="B2181" s="4" t="s">
        <v>30</v>
      </c>
      <c r="C2181" s="4" t="s">
        <v>5084</v>
      </c>
      <c r="D2181" s="4" t="s">
        <v>41</v>
      </c>
      <c r="E2181" s="4">
        <v>2.8050900000000001E-3</v>
      </c>
      <c r="F2181" s="4">
        <v>9.4156000000000003E-4</v>
      </c>
      <c r="G2181" s="4">
        <v>1</v>
      </c>
      <c r="H2181" s="4">
        <v>1</v>
      </c>
      <c r="I2181" s="4">
        <v>1</v>
      </c>
      <c r="J2181" s="4">
        <v>1</v>
      </c>
      <c r="K2181" s="4" t="s">
        <v>5078</v>
      </c>
      <c r="L2181" s="4" t="s">
        <v>5085</v>
      </c>
      <c r="M2181" s="4" t="s">
        <v>41</v>
      </c>
      <c r="N2181" s="4">
        <v>1</v>
      </c>
      <c r="O2181" s="4">
        <v>2502.1087400000001</v>
      </c>
      <c r="P2181" s="4" t="s">
        <v>30</v>
      </c>
      <c r="Q2181" s="4" t="s">
        <v>30</v>
      </c>
      <c r="R2181" s="4">
        <v>7.6860000000000003E-4</v>
      </c>
      <c r="S2181" s="4">
        <v>1.47E-3</v>
      </c>
      <c r="T2181" s="4">
        <v>2.54</v>
      </c>
    </row>
    <row r="2182" spans="1:30" x14ac:dyDescent="0.2">
      <c r="A2182" s="3" t="s">
        <v>30</v>
      </c>
      <c r="B2182" s="3" t="s">
        <v>31</v>
      </c>
      <c r="C2182" s="3" t="s">
        <v>5086</v>
      </c>
      <c r="D2182" s="3" t="s">
        <v>5087</v>
      </c>
      <c r="E2182" s="3">
        <v>0</v>
      </c>
      <c r="F2182" s="3">
        <v>2.8279999999999998</v>
      </c>
      <c r="G2182" s="3">
        <v>8</v>
      </c>
      <c r="H2182" s="3">
        <v>2</v>
      </c>
      <c r="I2182" s="3">
        <v>2</v>
      </c>
      <c r="J2182" s="3">
        <v>2</v>
      </c>
      <c r="K2182" s="3">
        <v>2</v>
      </c>
      <c r="L2182" s="3">
        <v>255</v>
      </c>
      <c r="M2182" s="3">
        <v>28.8</v>
      </c>
      <c r="N2182" s="3">
        <v>10.02</v>
      </c>
      <c r="O2182" s="3">
        <v>4.1399999999999997</v>
      </c>
      <c r="P2182" s="3">
        <v>2</v>
      </c>
      <c r="Q2182" s="3" t="s">
        <v>2118</v>
      </c>
      <c r="R2182" s="3" t="s">
        <v>1593</v>
      </c>
      <c r="S2182" s="3" t="s">
        <v>36</v>
      </c>
      <c r="T2182" s="3" t="s">
        <v>5088</v>
      </c>
      <c r="U2182" s="3" t="s">
        <v>5089</v>
      </c>
      <c r="V2182" s="3" t="s">
        <v>5086</v>
      </c>
      <c r="W2182" s="3" t="s">
        <v>5090</v>
      </c>
      <c r="X2182" s="3" t="s">
        <v>5091</v>
      </c>
      <c r="Y2182" s="3" t="s">
        <v>5092</v>
      </c>
      <c r="Z2182" s="3" t="s">
        <v>41</v>
      </c>
      <c r="AA2182" s="3">
        <v>11</v>
      </c>
      <c r="AB2182" s="3" t="s">
        <v>30</v>
      </c>
      <c r="AC2182" s="3">
        <v>1</v>
      </c>
      <c r="AD2182" s="3" t="s">
        <v>41</v>
      </c>
    </row>
    <row r="2183" spans="1:30" hidden="1" outlineLevel="1" collapsed="1" x14ac:dyDescent="0.2">
      <c r="A2183" t="s">
        <v>41</v>
      </c>
      <c r="B2183" s="2" t="s">
        <v>43</v>
      </c>
      <c r="C2183" s="2" t="s">
        <v>44</v>
      </c>
      <c r="D2183" s="2" t="s">
        <v>29</v>
      </c>
      <c r="E2183" s="2" t="s">
        <v>45</v>
      </c>
      <c r="F2183" s="2" t="s">
        <v>46</v>
      </c>
      <c r="G2183" s="2" t="s">
        <v>28</v>
      </c>
      <c r="H2183" s="2" t="s">
        <v>47</v>
      </c>
      <c r="I2183" s="2" t="s">
        <v>8</v>
      </c>
      <c r="J2183" s="2" t="s">
        <v>9</v>
      </c>
      <c r="K2183" s="2" t="s">
        <v>48</v>
      </c>
      <c r="L2183" s="2" t="s">
        <v>49</v>
      </c>
      <c r="M2183" s="2" t="s">
        <v>50</v>
      </c>
      <c r="N2183" s="2" t="s">
        <v>51</v>
      </c>
      <c r="O2183" s="2" t="s">
        <v>52</v>
      </c>
      <c r="P2183" s="2" t="s">
        <v>27</v>
      </c>
      <c r="Q2183" s="2" t="s">
        <v>53</v>
      </c>
      <c r="R2183" s="2" t="s">
        <v>54</v>
      </c>
      <c r="S2183" s="2" t="s">
        <v>55</v>
      </c>
      <c r="T2183" s="2" t="s">
        <v>56</v>
      </c>
    </row>
    <row r="2184" spans="1:30" hidden="1" outlineLevel="1" collapsed="1" x14ac:dyDescent="0.2">
      <c r="A2184" t="s">
        <v>41</v>
      </c>
      <c r="B2184" s="4" t="s">
        <v>30</v>
      </c>
      <c r="C2184" s="4" t="s">
        <v>5093</v>
      </c>
      <c r="D2184" s="4" t="s">
        <v>41</v>
      </c>
      <c r="E2184" s="4">
        <v>5.11888E-2</v>
      </c>
      <c r="F2184" s="4">
        <v>2.9190499999999999E-3</v>
      </c>
      <c r="G2184" s="4">
        <v>1</v>
      </c>
      <c r="H2184" s="4">
        <v>2</v>
      </c>
      <c r="I2184" s="4">
        <v>1</v>
      </c>
      <c r="J2184" s="4">
        <v>1</v>
      </c>
      <c r="K2184" s="4" t="s">
        <v>5086</v>
      </c>
      <c r="L2184" s="4" t="s">
        <v>5094</v>
      </c>
      <c r="M2184" s="4" t="s">
        <v>41</v>
      </c>
      <c r="N2184" s="4">
        <v>1</v>
      </c>
      <c r="O2184" s="4">
        <v>1043.58438</v>
      </c>
      <c r="P2184" s="4" t="s">
        <v>30</v>
      </c>
      <c r="Q2184" s="4" t="s">
        <v>30</v>
      </c>
      <c r="R2184" s="4">
        <v>2.251E-3</v>
      </c>
      <c r="S2184" s="4">
        <v>3.4500000000000003E-2</v>
      </c>
      <c r="T2184" s="4">
        <v>2.08</v>
      </c>
    </row>
    <row r="2185" spans="1:30" hidden="1" outlineLevel="1" collapsed="1" x14ac:dyDescent="0.2">
      <c r="A2185" t="s">
        <v>41</v>
      </c>
      <c r="B2185" s="4" t="s">
        <v>30</v>
      </c>
      <c r="C2185" s="4" t="s">
        <v>5095</v>
      </c>
      <c r="D2185" s="4" t="s">
        <v>41</v>
      </c>
      <c r="E2185" s="4">
        <v>6.2605800000000003E-2</v>
      </c>
      <c r="F2185" s="4">
        <v>3.95853E-3</v>
      </c>
      <c r="G2185" s="4">
        <v>1</v>
      </c>
      <c r="H2185" s="4">
        <v>1</v>
      </c>
      <c r="I2185" s="4">
        <v>1</v>
      </c>
      <c r="J2185" s="4">
        <v>1</v>
      </c>
      <c r="K2185" s="4" t="s">
        <v>5086</v>
      </c>
      <c r="L2185" s="4" t="s">
        <v>5096</v>
      </c>
      <c r="M2185" s="4" t="s">
        <v>41</v>
      </c>
      <c r="N2185" s="4">
        <v>1</v>
      </c>
      <c r="O2185" s="4">
        <v>1322.68382</v>
      </c>
      <c r="P2185" s="4" t="s">
        <v>30</v>
      </c>
      <c r="Q2185" s="4" t="s">
        <v>30</v>
      </c>
      <c r="R2185" s="4">
        <v>3.026E-3</v>
      </c>
      <c r="S2185" s="4">
        <v>4.3090000000000003E-2</v>
      </c>
      <c r="T2185" s="4">
        <v>2.06</v>
      </c>
    </row>
    <row r="2186" spans="1:30" x14ac:dyDescent="0.2">
      <c r="A2186" s="3" t="s">
        <v>30</v>
      </c>
      <c r="B2186" s="3" t="s">
        <v>31</v>
      </c>
      <c r="C2186" s="3" t="s">
        <v>5097</v>
      </c>
      <c r="D2186" s="3" t="s">
        <v>5098</v>
      </c>
      <c r="E2186" s="3">
        <v>0</v>
      </c>
      <c r="F2186" s="3">
        <v>2.8050000000000002</v>
      </c>
      <c r="G2186" s="3">
        <v>4</v>
      </c>
      <c r="H2186" s="3">
        <v>2</v>
      </c>
      <c r="I2186" s="3">
        <v>2</v>
      </c>
      <c r="J2186" s="3">
        <v>2</v>
      </c>
      <c r="K2186" s="3">
        <v>2</v>
      </c>
      <c r="L2186" s="3">
        <v>942</v>
      </c>
      <c r="M2186" s="3">
        <v>105.4</v>
      </c>
      <c r="N2186" s="3">
        <v>5.39</v>
      </c>
      <c r="O2186" s="3">
        <v>3.25</v>
      </c>
      <c r="P2186" s="3">
        <v>2</v>
      </c>
      <c r="Q2186" s="3" t="s">
        <v>1919</v>
      </c>
      <c r="R2186" s="3" t="s">
        <v>453</v>
      </c>
      <c r="S2186" s="3" t="s">
        <v>41</v>
      </c>
      <c r="T2186" s="3" t="s">
        <v>5099</v>
      </c>
      <c r="U2186" s="3" t="s">
        <v>5100</v>
      </c>
      <c r="V2186" s="3" t="s">
        <v>5097</v>
      </c>
      <c r="W2186" s="3" t="s">
        <v>5101</v>
      </c>
      <c r="X2186" s="3" t="s">
        <v>5102</v>
      </c>
      <c r="Y2186" s="3" t="s">
        <v>41</v>
      </c>
      <c r="Z2186" s="3" t="s">
        <v>41</v>
      </c>
      <c r="AA2186" s="3">
        <v>0</v>
      </c>
      <c r="AB2186" s="3" t="s">
        <v>30</v>
      </c>
      <c r="AC2186" s="3">
        <v>1</v>
      </c>
      <c r="AD2186" s="3" t="s">
        <v>41</v>
      </c>
    </row>
    <row r="2187" spans="1:30" hidden="1" outlineLevel="1" collapsed="1" x14ac:dyDescent="0.2">
      <c r="A2187" t="s">
        <v>41</v>
      </c>
      <c r="B2187" s="2" t="s">
        <v>43</v>
      </c>
      <c r="C2187" s="2" t="s">
        <v>44</v>
      </c>
      <c r="D2187" s="2" t="s">
        <v>29</v>
      </c>
      <c r="E2187" s="2" t="s">
        <v>45</v>
      </c>
      <c r="F2187" s="2" t="s">
        <v>46</v>
      </c>
      <c r="G2187" s="2" t="s">
        <v>28</v>
      </c>
      <c r="H2187" s="2" t="s">
        <v>47</v>
      </c>
      <c r="I2187" s="2" t="s">
        <v>8</v>
      </c>
      <c r="J2187" s="2" t="s">
        <v>9</v>
      </c>
      <c r="K2187" s="2" t="s">
        <v>48</v>
      </c>
      <c r="L2187" s="2" t="s">
        <v>49</v>
      </c>
      <c r="M2187" s="2" t="s">
        <v>50</v>
      </c>
      <c r="N2187" s="2" t="s">
        <v>51</v>
      </c>
      <c r="O2187" s="2" t="s">
        <v>52</v>
      </c>
      <c r="P2187" s="2" t="s">
        <v>27</v>
      </c>
      <c r="Q2187" s="2" t="s">
        <v>53</v>
      </c>
      <c r="R2187" s="2" t="s">
        <v>54</v>
      </c>
      <c r="S2187" s="2" t="s">
        <v>55</v>
      </c>
      <c r="T2187" s="2" t="s">
        <v>56</v>
      </c>
    </row>
    <row r="2188" spans="1:30" hidden="1" outlineLevel="1" collapsed="1" x14ac:dyDescent="0.2">
      <c r="A2188" t="s">
        <v>41</v>
      </c>
      <c r="B2188" s="4" t="s">
        <v>30</v>
      </c>
      <c r="C2188" s="4" t="s">
        <v>5103</v>
      </c>
      <c r="D2188" s="4" t="s">
        <v>41</v>
      </c>
      <c r="E2188" s="4">
        <v>7.4954300000000001E-2</v>
      </c>
      <c r="F2188" s="4">
        <v>4.8908199999999997E-3</v>
      </c>
      <c r="G2188" s="4">
        <v>1</v>
      </c>
      <c r="H2188" s="4">
        <v>1</v>
      </c>
      <c r="I2188" s="4">
        <v>1</v>
      </c>
      <c r="J2188" s="4">
        <v>1</v>
      </c>
      <c r="K2188" s="4" t="s">
        <v>5097</v>
      </c>
      <c r="L2188" s="4" t="s">
        <v>5104</v>
      </c>
      <c r="M2188" s="4" t="s">
        <v>41</v>
      </c>
      <c r="N2188" s="4">
        <v>0</v>
      </c>
      <c r="O2188" s="4">
        <v>1522.76487</v>
      </c>
      <c r="P2188" s="4" t="s">
        <v>30</v>
      </c>
      <c r="Q2188" s="4" t="s">
        <v>30</v>
      </c>
      <c r="R2188" s="4">
        <v>3.7160000000000001E-3</v>
      </c>
      <c r="S2188" s="4">
        <v>5.2470000000000003E-2</v>
      </c>
      <c r="T2188" s="4">
        <v>1.73</v>
      </c>
    </row>
    <row r="2189" spans="1:30" hidden="1" outlineLevel="1" collapsed="1" x14ac:dyDescent="0.2">
      <c r="A2189" t="s">
        <v>41</v>
      </c>
      <c r="B2189" s="4" t="s">
        <v>30</v>
      </c>
      <c r="C2189" s="4" t="s">
        <v>5105</v>
      </c>
      <c r="D2189" s="4" t="s">
        <v>41</v>
      </c>
      <c r="E2189" s="4">
        <v>4.4731300000000002E-2</v>
      </c>
      <c r="F2189" s="4">
        <v>2.21053E-3</v>
      </c>
      <c r="G2189" s="4">
        <v>1</v>
      </c>
      <c r="H2189" s="4">
        <v>1</v>
      </c>
      <c r="I2189" s="4">
        <v>1</v>
      </c>
      <c r="J2189" s="4">
        <v>1</v>
      </c>
      <c r="K2189" s="4" t="s">
        <v>5097</v>
      </c>
      <c r="L2189" s="4" t="s">
        <v>5106</v>
      </c>
      <c r="M2189" s="4" t="s">
        <v>41</v>
      </c>
      <c r="N2189" s="4">
        <v>2</v>
      </c>
      <c r="O2189" s="4">
        <v>3006.4690799999998</v>
      </c>
      <c r="P2189" s="4" t="s">
        <v>30</v>
      </c>
      <c r="Q2189" s="4" t="s">
        <v>30</v>
      </c>
      <c r="R2189" s="4">
        <v>1.714E-3</v>
      </c>
      <c r="S2189" s="4">
        <v>2.9860000000000001E-2</v>
      </c>
      <c r="T2189" s="4">
        <v>3.25</v>
      </c>
    </row>
    <row r="2190" spans="1:30" x14ac:dyDescent="0.2">
      <c r="A2190" s="3" t="s">
        <v>30</v>
      </c>
      <c r="B2190" s="3" t="s">
        <v>31</v>
      </c>
      <c r="C2190" s="3" t="s">
        <v>5107</v>
      </c>
      <c r="D2190" s="3" t="s">
        <v>5108</v>
      </c>
      <c r="E2190" s="3">
        <v>0</v>
      </c>
      <c r="F2190" s="3">
        <v>2.8029999999999999</v>
      </c>
      <c r="G2190" s="3">
        <v>3</v>
      </c>
      <c r="H2190" s="3">
        <v>1</v>
      </c>
      <c r="I2190" s="3">
        <v>1</v>
      </c>
      <c r="J2190" s="3">
        <v>1</v>
      </c>
      <c r="K2190" s="3">
        <v>1</v>
      </c>
      <c r="L2190" s="3">
        <v>529</v>
      </c>
      <c r="M2190" s="3">
        <v>60.7</v>
      </c>
      <c r="N2190" s="3">
        <v>6.81</v>
      </c>
      <c r="O2190" s="3">
        <v>0</v>
      </c>
      <c r="P2190" s="3">
        <v>1</v>
      </c>
      <c r="Q2190" s="3" t="s">
        <v>5109</v>
      </c>
      <c r="R2190" s="3" t="s">
        <v>1739</v>
      </c>
      <c r="S2190" s="3" t="s">
        <v>1766</v>
      </c>
      <c r="T2190" s="3" t="s">
        <v>5110</v>
      </c>
      <c r="U2190" s="3" t="s">
        <v>5111</v>
      </c>
      <c r="V2190" s="3" t="s">
        <v>5107</v>
      </c>
      <c r="W2190" s="3" t="s">
        <v>5112</v>
      </c>
      <c r="X2190" s="3" t="s">
        <v>5113</v>
      </c>
      <c r="Y2190" s="3" t="s">
        <v>5114</v>
      </c>
      <c r="Z2190" s="3" t="s">
        <v>41</v>
      </c>
      <c r="AA2190" s="3">
        <v>4</v>
      </c>
      <c r="AB2190" s="3" t="s">
        <v>30</v>
      </c>
      <c r="AC2190" s="3">
        <v>1</v>
      </c>
      <c r="AD2190" s="3" t="s">
        <v>41</v>
      </c>
    </row>
    <row r="2191" spans="1:30" hidden="1" outlineLevel="1" collapsed="1" x14ac:dyDescent="0.2">
      <c r="A2191" t="s">
        <v>41</v>
      </c>
      <c r="B2191" s="2" t="s">
        <v>43</v>
      </c>
      <c r="C2191" s="2" t="s">
        <v>44</v>
      </c>
      <c r="D2191" s="2" t="s">
        <v>29</v>
      </c>
      <c r="E2191" s="2" t="s">
        <v>45</v>
      </c>
      <c r="F2191" s="2" t="s">
        <v>46</v>
      </c>
      <c r="G2191" s="2" t="s">
        <v>28</v>
      </c>
      <c r="H2191" s="2" t="s">
        <v>47</v>
      </c>
      <c r="I2191" s="2" t="s">
        <v>8</v>
      </c>
      <c r="J2191" s="2" t="s">
        <v>9</v>
      </c>
      <c r="K2191" s="2" t="s">
        <v>48</v>
      </c>
      <c r="L2191" s="2" t="s">
        <v>49</v>
      </c>
      <c r="M2191" s="2" t="s">
        <v>50</v>
      </c>
      <c r="N2191" s="2" t="s">
        <v>51</v>
      </c>
      <c r="O2191" s="2" t="s">
        <v>52</v>
      </c>
      <c r="P2191" s="2" t="s">
        <v>27</v>
      </c>
      <c r="Q2191" s="2" t="s">
        <v>53</v>
      </c>
      <c r="R2191" s="2" t="s">
        <v>54</v>
      </c>
      <c r="S2191" s="2" t="s">
        <v>55</v>
      </c>
      <c r="T2191" s="2" t="s">
        <v>56</v>
      </c>
    </row>
    <row r="2192" spans="1:30" hidden="1" outlineLevel="1" collapsed="1" x14ac:dyDescent="0.2">
      <c r="A2192" t="s">
        <v>41</v>
      </c>
      <c r="B2192" s="4" t="s">
        <v>30</v>
      </c>
      <c r="C2192" s="4" t="s">
        <v>5115</v>
      </c>
      <c r="D2192" s="4" t="s">
        <v>41</v>
      </c>
      <c r="E2192" s="4">
        <v>2.98387E-3</v>
      </c>
      <c r="F2192" s="4">
        <v>9.4156000000000003E-4</v>
      </c>
      <c r="G2192" s="4">
        <v>1</v>
      </c>
      <c r="H2192" s="4">
        <v>1</v>
      </c>
      <c r="I2192" s="4">
        <v>1</v>
      </c>
      <c r="J2192" s="4">
        <v>1</v>
      </c>
      <c r="K2192" s="4" t="s">
        <v>5107</v>
      </c>
      <c r="L2192" s="4" t="s">
        <v>5116</v>
      </c>
      <c r="M2192" s="4" t="s">
        <v>41</v>
      </c>
      <c r="N2192" s="4">
        <v>0</v>
      </c>
      <c r="O2192" s="4">
        <v>1569.77549</v>
      </c>
      <c r="P2192" s="4" t="s">
        <v>30</v>
      </c>
      <c r="Q2192" s="4" t="s">
        <v>30</v>
      </c>
      <c r="R2192" s="4">
        <v>7.6860000000000003E-4</v>
      </c>
      <c r="S2192" s="4">
        <v>1.575E-3</v>
      </c>
      <c r="T2192" s="4">
        <v>1.98</v>
      </c>
    </row>
    <row r="2193" spans="1:30" x14ac:dyDescent="0.2">
      <c r="A2193" s="3" t="s">
        <v>30</v>
      </c>
      <c r="B2193" s="3" t="s">
        <v>31</v>
      </c>
      <c r="C2193" s="3" t="s">
        <v>5117</v>
      </c>
      <c r="D2193" s="3" t="s">
        <v>5118</v>
      </c>
      <c r="E2193" s="3">
        <v>0</v>
      </c>
      <c r="F2193" s="3">
        <v>2.7919999999999998</v>
      </c>
      <c r="G2193" s="3">
        <v>7</v>
      </c>
      <c r="H2193" s="3">
        <v>2</v>
      </c>
      <c r="I2193" s="3">
        <v>2</v>
      </c>
      <c r="J2193" s="3">
        <v>2</v>
      </c>
      <c r="K2193" s="3">
        <v>2</v>
      </c>
      <c r="L2193" s="3">
        <v>368</v>
      </c>
      <c r="M2193" s="3">
        <v>40.5</v>
      </c>
      <c r="N2193" s="3">
        <v>7.96</v>
      </c>
      <c r="O2193" s="3">
        <v>2.2599999999999998</v>
      </c>
      <c r="P2193" s="3">
        <v>2</v>
      </c>
      <c r="Q2193" s="3" t="s">
        <v>1480</v>
      </c>
      <c r="R2193" s="3" t="s">
        <v>3581</v>
      </c>
      <c r="S2193" s="3" t="s">
        <v>36</v>
      </c>
      <c r="T2193" s="3" t="s">
        <v>5119</v>
      </c>
      <c r="U2193" s="3" t="s">
        <v>5120</v>
      </c>
      <c r="V2193" s="3" t="s">
        <v>5117</v>
      </c>
      <c r="W2193" s="3" t="s">
        <v>5121</v>
      </c>
      <c r="X2193" s="3" t="s">
        <v>5122</v>
      </c>
      <c r="Y2193" s="3" t="s">
        <v>41</v>
      </c>
      <c r="Z2193" s="3" t="s">
        <v>41</v>
      </c>
      <c r="AA2193" s="3">
        <v>0</v>
      </c>
      <c r="AB2193" s="3" t="s">
        <v>30</v>
      </c>
      <c r="AC2193" s="3">
        <v>1</v>
      </c>
      <c r="AD2193" s="3" t="s">
        <v>41</v>
      </c>
    </row>
    <row r="2194" spans="1:30" hidden="1" outlineLevel="1" collapsed="1" x14ac:dyDescent="0.2">
      <c r="A2194" t="s">
        <v>41</v>
      </c>
      <c r="B2194" s="2" t="s">
        <v>43</v>
      </c>
      <c r="C2194" s="2" t="s">
        <v>44</v>
      </c>
      <c r="D2194" s="2" t="s">
        <v>29</v>
      </c>
      <c r="E2194" s="2" t="s">
        <v>45</v>
      </c>
      <c r="F2194" s="2" t="s">
        <v>46</v>
      </c>
      <c r="G2194" s="2" t="s">
        <v>28</v>
      </c>
      <c r="H2194" s="2" t="s">
        <v>47</v>
      </c>
      <c r="I2194" s="2" t="s">
        <v>8</v>
      </c>
      <c r="J2194" s="2" t="s">
        <v>9</v>
      </c>
      <c r="K2194" s="2" t="s">
        <v>48</v>
      </c>
      <c r="L2194" s="2" t="s">
        <v>49</v>
      </c>
      <c r="M2194" s="2" t="s">
        <v>50</v>
      </c>
      <c r="N2194" s="2" t="s">
        <v>51</v>
      </c>
      <c r="O2194" s="2" t="s">
        <v>52</v>
      </c>
      <c r="P2194" s="2" t="s">
        <v>27</v>
      </c>
      <c r="Q2194" s="2" t="s">
        <v>53</v>
      </c>
      <c r="R2194" s="2" t="s">
        <v>54</v>
      </c>
      <c r="S2194" s="2" t="s">
        <v>55</v>
      </c>
      <c r="T2194" s="2" t="s">
        <v>56</v>
      </c>
    </row>
    <row r="2195" spans="1:30" hidden="1" outlineLevel="1" collapsed="1" x14ac:dyDescent="0.2">
      <c r="A2195" t="s">
        <v>41</v>
      </c>
      <c r="B2195" s="4" t="s">
        <v>30</v>
      </c>
      <c r="C2195" s="4" t="s">
        <v>5123</v>
      </c>
      <c r="D2195" s="4" t="s">
        <v>41</v>
      </c>
      <c r="E2195" s="4">
        <v>0.106943</v>
      </c>
      <c r="F2195" s="4">
        <v>9.1506199999999999E-3</v>
      </c>
      <c r="G2195" s="4">
        <v>1</v>
      </c>
      <c r="H2195" s="4">
        <v>1</v>
      </c>
      <c r="I2195" s="4">
        <v>1</v>
      </c>
      <c r="J2195" s="4">
        <v>1</v>
      </c>
      <c r="K2195" s="4" t="s">
        <v>5117</v>
      </c>
      <c r="L2195" s="4" t="s">
        <v>5124</v>
      </c>
      <c r="M2195" s="4" t="s">
        <v>41</v>
      </c>
      <c r="N2195" s="4">
        <v>1</v>
      </c>
      <c r="O2195" s="4">
        <v>1266.65895</v>
      </c>
      <c r="P2195" s="4" t="s">
        <v>30</v>
      </c>
      <c r="Q2195" s="4" t="s">
        <v>30</v>
      </c>
      <c r="R2195" s="4">
        <v>6.8910000000000004E-3</v>
      </c>
      <c r="S2195" s="4">
        <v>7.7649999999999997E-2</v>
      </c>
      <c r="T2195" s="4">
        <v>1.36</v>
      </c>
    </row>
    <row r="2196" spans="1:30" hidden="1" outlineLevel="1" collapsed="1" x14ac:dyDescent="0.2">
      <c r="A2196" t="s">
        <v>41</v>
      </c>
      <c r="B2196" s="4" t="s">
        <v>30</v>
      </c>
      <c r="C2196" s="4" t="s">
        <v>5125</v>
      </c>
      <c r="D2196" s="4" t="s">
        <v>41</v>
      </c>
      <c r="E2196" s="4">
        <v>3.2095499999999999E-2</v>
      </c>
      <c r="F2196" s="4">
        <v>1.57544E-3</v>
      </c>
      <c r="G2196" s="4">
        <v>1</v>
      </c>
      <c r="H2196" s="4">
        <v>1</v>
      </c>
      <c r="I2196" s="4">
        <v>1</v>
      </c>
      <c r="J2196" s="4">
        <v>1</v>
      </c>
      <c r="K2196" s="4" t="s">
        <v>5117</v>
      </c>
      <c r="L2196" s="4" t="s">
        <v>5126</v>
      </c>
      <c r="M2196" s="4" t="s">
        <v>41</v>
      </c>
      <c r="N2196" s="4">
        <v>1</v>
      </c>
      <c r="O2196" s="4">
        <v>1530.8274699999999</v>
      </c>
      <c r="P2196" s="4" t="s">
        <v>30</v>
      </c>
      <c r="Q2196" s="4" t="s">
        <v>30</v>
      </c>
      <c r="R2196" s="4">
        <v>1.245E-3</v>
      </c>
      <c r="S2196" s="4">
        <v>2.0799999999999999E-2</v>
      </c>
      <c r="T2196" s="4">
        <v>2.2599999999999998</v>
      </c>
    </row>
    <row r="2197" spans="1:30" x14ac:dyDescent="0.2">
      <c r="A2197" s="3" t="s">
        <v>30</v>
      </c>
      <c r="B2197" s="3" t="s">
        <v>31</v>
      </c>
      <c r="C2197" s="3" t="s">
        <v>5127</v>
      </c>
      <c r="D2197" s="3" t="s">
        <v>5128</v>
      </c>
      <c r="E2197" s="3">
        <v>0</v>
      </c>
      <c r="F2197" s="3">
        <v>2.7639999999999998</v>
      </c>
      <c r="G2197" s="3">
        <v>6</v>
      </c>
      <c r="H2197" s="3">
        <v>2</v>
      </c>
      <c r="I2197" s="3">
        <v>2</v>
      </c>
      <c r="J2197" s="3">
        <v>2</v>
      </c>
      <c r="K2197" s="3">
        <v>2</v>
      </c>
      <c r="L2197" s="3">
        <v>427</v>
      </c>
      <c r="M2197" s="3">
        <v>48.7</v>
      </c>
      <c r="N2197" s="3">
        <v>6.28</v>
      </c>
      <c r="O2197" s="3">
        <v>2.4900000000000002</v>
      </c>
      <c r="P2197" s="3">
        <v>2</v>
      </c>
      <c r="Q2197" s="3" t="s">
        <v>5129</v>
      </c>
      <c r="R2197" s="3" t="s">
        <v>978</v>
      </c>
      <c r="S2197" s="3" t="s">
        <v>1062</v>
      </c>
      <c r="T2197" s="3" t="s">
        <v>2196</v>
      </c>
      <c r="U2197" s="3" t="s">
        <v>5130</v>
      </c>
      <c r="V2197" s="3" t="s">
        <v>5127</v>
      </c>
      <c r="W2197" s="3" t="s">
        <v>5131</v>
      </c>
      <c r="X2197" s="3" t="s">
        <v>5132</v>
      </c>
      <c r="Y2197" s="3" t="s">
        <v>41</v>
      </c>
      <c r="Z2197" s="3" t="s">
        <v>41</v>
      </c>
      <c r="AA2197" s="3">
        <v>0</v>
      </c>
      <c r="AB2197" s="3" t="s">
        <v>30</v>
      </c>
      <c r="AC2197" s="3">
        <v>1</v>
      </c>
      <c r="AD2197" s="3" t="s">
        <v>41</v>
      </c>
    </row>
    <row r="2198" spans="1:30" hidden="1" outlineLevel="1" collapsed="1" x14ac:dyDescent="0.2">
      <c r="A2198" t="s">
        <v>41</v>
      </c>
      <c r="B2198" s="2" t="s">
        <v>43</v>
      </c>
      <c r="C2198" s="2" t="s">
        <v>44</v>
      </c>
      <c r="D2198" s="2" t="s">
        <v>29</v>
      </c>
      <c r="E2198" s="2" t="s">
        <v>45</v>
      </c>
      <c r="F2198" s="2" t="s">
        <v>46</v>
      </c>
      <c r="G2198" s="2" t="s">
        <v>28</v>
      </c>
      <c r="H2198" s="2" t="s">
        <v>47</v>
      </c>
      <c r="I2198" s="2" t="s">
        <v>8</v>
      </c>
      <c r="J2198" s="2" t="s">
        <v>9</v>
      </c>
      <c r="K2198" s="2" t="s">
        <v>48</v>
      </c>
      <c r="L2198" s="2" t="s">
        <v>49</v>
      </c>
      <c r="M2198" s="2" t="s">
        <v>50</v>
      </c>
      <c r="N2198" s="2" t="s">
        <v>51</v>
      </c>
      <c r="O2198" s="2" t="s">
        <v>52</v>
      </c>
      <c r="P2198" s="2" t="s">
        <v>27</v>
      </c>
      <c r="Q2198" s="2" t="s">
        <v>53</v>
      </c>
      <c r="R2198" s="2" t="s">
        <v>54</v>
      </c>
      <c r="S2198" s="2" t="s">
        <v>55</v>
      </c>
      <c r="T2198" s="2" t="s">
        <v>56</v>
      </c>
    </row>
    <row r="2199" spans="1:30" hidden="1" outlineLevel="1" collapsed="1" x14ac:dyDescent="0.2">
      <c r="A2199" t="s">
        <v>41</v>
      </c>
      <c r="B2199" s="4" t="s">
        <v>30</v>
      </c>
      <c r="C2199" s="4" t="s">
        <v>5133</v>
      </c>
      <c r="D2199" s="4" t="s">
        <v>41</v>
      </c>
      <c r="E2199" s="4">
        <v>3.9605300000000003E-2</v>
      </c>
      <c r="F2199" s="4">
        <v>1.57544E-3</v>
      </c>
      <c r="G2199" s="4">
        <v>1</v>
      </c>
      <c r="H2199" s="4">
        <v>1</v>
      </c>
      <c r="I2199" s="4">
        <v>1</v>
      </c>
      <c r="J2199" s="4">
        <v>1</v>
      </c>
      <c r="K2199" s="4" t="s">
        <v>5127</v>
      </c>
      <c r="L2199" s="4" t="s">
        <v>5134</v>
      </c>
      <c r="M2199" s="4" t="s">
        <v>41</v>
      </c>
      <c r="N2199" s="4">
        <v>1</v>
      </c>
      <c r="O2199" s="4">
        <v>1557.7543599999999</v>
      </c>
      <c r="P2199" s="4" t="s">
        <v>30</v>
      </c>
      <c r="Q2199" s="4" t="s">
        <v>30</v>
      </c>
      <c r="R2199" s="4">
        <v>1.245E-3</v>
      </c>
      <c r="S2199" s="4">
        <v>2.6179999999999998E-2</v>
      </c>
      <c r="T2199" s="4">
        <v>2.4900000000000002</v>
      </c>
    </row>
    <row r="2200" spans="1:30" hidden="1" outlineLevel="1" collapsed="1" x14ac:dyDescent="0.2">
      <c r="A2200" t="s">
        <v>41</v>
      </c>
      <c r="B2200" s="4" t="s">
        <v>30</v>
      </c>
      <c r="C2200" s="4" t="s">
        <v>5135</v>
      </c>
      <c r="D2200" s="4" t="s">
        <v>41</v>
      </c>
      <c r="E2200" s="4">
        <v>9.2000399999999996E-2</v>
      </c>
      <c r="F2200" s="4">
        <v>8.0658499999999994E-3</v>
      </c>
      <c r="G2200" s="4">
        <v>1</v>
      </c>
      <c r="H2200" s="4">
        <v>1</v>
      </c>
      <c r="I2200" s="4">
        <v>1</v>
      </c>
      <c r="J2200" s="4">
        <v>1</v>
      </c>
      <c r="K2200" s="4" t="s">
        <v>5127</v>
      </c>
      <c r="L2200" s="4" t="s">
        <v>5136</v>
      </c>
      <c r="M2200" s="4" t="s">
        <v>41</v>
      </c>
      <c r="N2200" s="4">
        <v>1</v>
      </c>
      <c r="O2200" s="4">
        <v>1397.7746999999999</v>
      </c>
      <c r="P2200" s="4" t="s">
        <v>30</v>
      </c>
      <c r="Q2200" s="4" t="s">
        <v>30</v>
      </c>
      <c r="R2200" s="4">
        <v>6.1000000000000004E-3</v>
      </c>
      <c r="S2200" s="4">
        <v>6.5729999999999997E-2</v>
      </c>
      <c r="T2200" s="4">
        <v>1.22</v>
      </c>
    </row>
    <row r="2201" spans="1:30" x14ac:dyDescent="0.2">
      <c r="A2201" s="3" t="s">
        <v>30</v>
      </c>
      <c r="B2201" s="3" t="s">
        <v>31</v>
      </c>
      <c r="C2201" s="3" t="s">
        <v>5137</v>
      </c>
      <c r="D2201" s="3" t="s">
        <v>5138</v>
      </c>
      <c r="E2201" s="3">
        <v>0</v>
      </c>
      <c r="F2201" s="3">
        <v>2.72</v>
      </c>
      <c r="G2201" s="3">
        <v>11</v>
      </c>
      <c r="H2201" s="3">
        <v>2</v>
      </c>
      <c r="I2201" s="3">
        <v>2</v>
      </c>
      <c r="J2201" s="3">
        <v>2</v>
      </c>
      <c r="K2201" s="3">
        <v>2</v>
      </c>
      <c r="L2201" s="3">
        <v>291</v>
      </c>
      <c r="M2201" s="3">
        <v>33.200000000000003</v>
      </c>
      <c r="N2201" s="3">
        <v>9.82</v>
      </c>
      <c r="O2201" s="3">
        <v>2.16</v>
      </c>
      <c r="P2201" s="3">
        <v>2</v>
      </c>
      <c r="Q2201" s="3" t="s">
        <v>34</v>
      </c>
      <c r="R2201" s="3" t="s">
        <v>520</v>
      </c>
      <c r="S2201" s="3" t="s">
        <v>281</v>
      </c>
      <c r="T2201" s="3" t="s">
        <v>5139</v>
      </c>
      <c r="U2201" s="3" t="s">
        <v>5140</v>
      </c>
      <c r="V2201" s="3" t="s">
        <v>5137</v>
      </c>
      <c r="W2201" s="3" t="s">
        <v>5141</v>
      </c>
      <c r="X2201" s="3" t="s">
        <v>5142</v>
      </c>
      <c r="Y2201" s="3" t="s">
        <v>41</v>
      </c>
      <c r="Z2201" s="3" t="s">
        <v>41</v>
      </c>
      <c r="AA2201" s="3">
        <v>0</v>
      </c>
      <c r="AB2201" s="3" t="s">
        <v>30</v>
      </c>
      <c r="AC2201" s="3">
        <v>1</v>
      </c>
      <c r="AD2201" s="3" t="s">
        <v>41</v>
      </c>
    </row>
    <row r="2202" spans="1:30" hidden="1" outlineLevel="1" collapsed="1" x14ac:dyDescent="0.2">
      <c r="A2202" t="s">
        <v>41</v>
      </c>
      <c r="B2202" s="2" t="s">
        <v>43</v>
      </c>
      <c r="C2202" s="2" t="s">
        <v>44</v>
      </c>
      <c r="D2202" s="2" t="s">
        <v>29</v>
      </c>
      <c r="E2202" s="2" t="s">
        <v>45</v>
      </c>
      <c r="F2202" s="2" t="s">
        <v>46</v>
      </c>
      <c r="G2202" s="2" t="s">
        <v>28</v>
      </c>
      <c r="H2202" s="2" t="s">
        <v>47</v>
      </c>
      <c r="I2202" s="2" t="s">
        <v>8</v>
      </c>
      <c r="J2202" s="2" t="s">
        <v>9</v>
      </c>
      <c r="K2202" s="2" t="s">
        <v>48</v>
      </c>
      <c r="L2202" s="2" t="s">
        <v>49</v>
      </c>
      <c r="M2202" s="2" t="s">
        <v>50</v>
      </c>
      <c r="N2202" s="2" t="s">
        <v>51</v>
      </c>
      <c r="O2202" s="2" t="s">
        <v>52</v>
      </c>
      <c r="P2202" s="2" t="s">
        <v>27</v>
      </c>
      <c r="Q2202" s="2" t="s">
        <v>53</v>
      </c>
      <c r="R2202" s="2" t="s">
        <v>54</v>
      </c>
      <c r="S2202" s="2" t="s">
        <v>55</v>
      </c>
      <c r="T2202" s="2" t="s">
        <v>56</v>
      </c>
    </row>
    <row r="2203" spans="1:30" hidden="1" outlineLevel="1" collapsed="1" x14ac:dyDescent="0.2">
      <c r="A2203" t="s">
        <v>41</v>
      </c>
      <c r="B2203" s="4" t="s">
        <v>30</v>
      </c>
      <c r="C2203" s="4" t="s">
        <v>5143</v>
      </c>
      <c r="D2203" s="4" t="s">
        <v>41</v>
      </c>
      <c r="E2203" s="4">
        <v>6.6044400000000003E-2</v>
      </c>
      <c r="F2203" s="4">
        <v>3.95853E-3</v>
      </c>
      <c r="G2203" s="4">
        <v>1</v>
      </c>
      <c r="H2203" s="4">
        <v>1</v>
      </c>
      <c r="I2203" s="4">
        <v>1</v>
      </c>
      <c r="J2203" s="4">
        <v>1</v>
      </c>
      <c r="K2203" s="4" t="s">
        <v>5137</v>
      </c>
      <c r="L2203" s="4" t="s">
        <v>5144</v>
      </c>
      <c r="M2203" s="4" t="s">
        <v>41</v>
      </c>
      <c r="N2203" s="4">
        <v>2</v>
      </c>
      <c r="O2203" s="4">
        <v>2009.0596700000001</v>
      </c>
      <c r="P2203" s="4" t="s">
        <v>30</v>
      </c>
      <c r="Q2203" s="4" t="s">
        <v>30</v>
      </c>
      <c r="R2203" s="4">
        <v>3.026E-3</v>
      </c>
      <c r="S2203" s="4">
        <v>4.5650000000000003E-2</v>
      </c>
      <c r="T2203" s="4">
        <v>1.58</v>
      </c>
    </row>
    <row r="2204" spans="1:30" hidden="1" outlineLevel="1" collapsed="1" x14ac:dyDescent="0.2">
      <c r="A2204" t="s">
        <v>41</v>
      </c>
      <c r="B2204" s="4" t="s">
        <v>30</v>
      </c>
      <c r="C2204" s="4" t="s">
        <v>5145</v>
      </c>
      <c r="D2204" s="4" t="s">
        <v>41</v>
      </c>
      <c r="E2204" s="4">
        <v>6.0951999999999999E-2</v>
      </c>
      <c r="F2204" s="4">
        <v>3.95853E-3</v>
      </c>
      <c r="G2204" s="4">
        <v>1</v>
      </c>
      <c r="H2204" s="4">
        <v>1</v>
      </c>
      <c r="I2204" s="4">
        <v>1</v>
      </c>
      <c r="J2204" s="4">
        <v>1</v>
      </c>
      <c r="K2204" s="4" t="s">
        <v>5137</v>
      </c>
      <c r="L2204" s="4" t="s">
        <v>5146</v>
      </c>
      <c r="M2204" s="4" t="s">
        <v>41</v>
      </c>
      <c r="N2204" s="4">
        <v>1</v>
      </c>
      <c r="O2204" s="4">
        <v>1517.7706800000001</v>
      </c>
      <c r="P2204" s="4" t="s">
        <v>30</v>
      </c>
      <c r="Q2204" s="4" t="s">
        <v>30</v>
      </c>
      <c r="R2204" s="4">
        <v>3.026E-3</v>
      </c>
      <c r="S2204" s="4">
        <v>4.1709999999999997E-2</v>
      </c>
      <c r="T2204" s="4">
        <v>2.16</v>
      </c>
    </row>
    <row r="2205" spans="1:30" x14ac:dyDescent="0.2">
      <c r="A2205" s="3" t="s">
        <v>30</v>
      </c>
      <c r="B2205" s="3" t="s">
        <v>31</v>
      </c>
      <c r="C2205" s="3" t="s">
        <v>5147</v>
      </c>
      <c r="D2205" s="3" t="s">
        <v>5148</v>
      </c>
      <c r="E2205" s="3">
        <v>0</v>
      </c>
      <c r="F2205" s="3">
        <v>2.7189999999999999</v>
      </c>
      <c r="G2205" s="3">
        <v>4</v>
      </c>
      <c r="H2205" s="3">
        <v>1</v>
      </c>
      <c r="I2205" s="3">
        <v>1</v>
      </c>
      <c r="J2205" s="3">
        <v>1</v>
      </c>
      <c r="K2205" s="3">
        <v>1</v>
      </c>
      <c r="L2205" s="3">
        <v>278</v>
      </c>
      <c r="M2205" s="3">
        <v>32.200000000000003</v>
      </c>
      <c r="N2205" s="3">
        <v>4.6100000000000003</v>
      </c>
      <c r="O2205" s="3">
        <v>2.13</v>
      </c>
      <c r="P2205" s="3">
        <v>1</v>
      </c>
      <c r="Q2205" s="3" t="s">
        <v>5149</v>
      </c>
      <c r="R2205" s="3" t="s">
        <v>35</v>
      </c>
      <c r="S2205" s="3" t="s">
        <v>2843</v>
      </c>
      <c r="T2205" s="3" t="s">
        <v>5150</v>
      </c>
      <c r="U2205" s="3" t="s">
        <v>5151</v>
      </c>
      <c r="V2205" s="3" t="s">
        <v>5147</v>
      </c>
      <c r="W2205" s="3" t="s">
        <v>5152</v>
      </c>
      <c r="X2205" s="3" t="s">
        <v>5153</v>
      </c>
      <c r="Y2205" s="3" t="s">
        <v>41</v>
      </c>
      <c r="Z2205" s="3" t="s">
        <v>41</v>
      </c>
      <c r="AA2205" s="3">
        <v>0</v>
      </c>
      <c r="AB2205" s="3" t="s">
        <v>30</v>
      </c>
      <c r="AC2205" s="3">
        <v>1</v>
      </c>
      <c r="AD2205" s="3" t="s">
        <v>41</v>
      </c>
    </row>
    <row r="2206" spans="1:30" hidden="1" outlineLevel="1" collapsed="1" x14ac:dyDescent="0.2">
      <c r="A2206" t="s">
        <v>41</v>
      </c>
      <c r="B2206" s="2" t="s">
        <v>43</v>
      </c>
      <c r="C2206" s="2" t="s">
        <v>44</v>
      </c>
      <c r="D2206" s="2" t="s">
        <v>29</v>
      </c>
      <c r="E2206" s="2" t="s">
        <v>45</v>
      </c>
      <c r="F2206" s="2" t="s">
        <v>46</v>
      </c>
      <c r="G2206" s="2" t="s">
        <v>28</v>
      </c>
      <c r="H2206" s="2" t="s">
        <v>47</v>
      </c>
      <c r="I2206" s="2" t="s">
        <v>8</v>
      </c>
      <c r="J2206" s="2" t="s">
        <v>9</v>
      </c>
      <c r="K2206" s="2" t="s">
        <v>48</v>
      </c>
      <c r="L2206" s="2" t="s">
        <v>49</v>
      </c>
      <c r="M2206" s="2" t="s">
        <v>50</v>
      </c>
      <c r="N2206" s="2" t="s">
        <v>51</v>
      </c>
      <c r="O2206" s="2" t="s">
        <v>52</v>
      </c>
      <c r="P2206" s="2" t="s">
        <v>27</v>
      </c>
      <c r="Q2206" s="2" t="s">
        <v>53</v>
      </c>
      <c r="R2206" s="2" t="s">
        <v>54</v>
      </c>
      <c r="S2206" s="2" t="s">
        <v>55</v>
      </c>
      <c r="T2206" s="2" t="s">
        <v>56</v>
      </c>
    </row>
    <row r="2207" spans="1:30" hidden="1" outlineLevel="1" collapsed="1" x14ac:dyDescent="0.2">
      <c r="A2207" t="s">
        <v>41</v>
      </c>
      <c r="B2207" s="4" t="s">
        <v>30</v>
      </c>
      <c r="C2207" s="4" t="s">
        <v>5154</v>
      </c>
      <c r="D2207" s="4" t="s">
        <v>41</v>
      </c>
      <c r="E2207" s="4">
        <v>3.5669199999999999E-3</v>
      </c>
      <c r="F2207" s="4">
        <v>9.4156000000000003E-4</v>
      </c>
      <c r="G2207" s="4">
        <v>1</v>
      </c>
      <c r="H2207" s="4">
        <v>1</v>
      </c>
      <c r="I2207" s="4">
        <v>1</v>
      </c>
      <c r="J2207" s="4">
        <v>1</v>
      </c>
      <c r="K2207" s="4" t="s">
        <v>5147</v>
      </c>
      <c r="L2207" s="4" t="s">
        <v>5155</v>
      </c>
      <c r="M2207" s="4" t="s">
        <v>41</v>
      </c>
      <c r="N2207" s="4">
        <v>0</v>
      </c>
      <c r="O2207" s="4">
        <v>1057.5272600000001</v>
      </c>
      <c r="P2207" s="4" t="s">
        <v>30</v>
      </c>
      <c r="Q2207" s="4" t="s">
        <v>30</v>
      </c>
      <c r="R2207" s="4">
        <v>7.6860000000000003E-4</v>
      </c>
      <c r="S2207" s="4">
        <v>1.9090000000000001E-3</v>
      </c>
      <c r="T2207" s="4">
        <v>2.13</v>
      </c>
    </row>
    <row r="2208" spans="1:30" x14ac:dyDescent="0.2">
      <c r="A2208" s="3" t="s">
        <v>30</v>
      </c>
      <c r="B2208" s="3" t="s">
        <v>31</v>
      </c>
      <c r="C2208" s="3" t="s">
        <v>5156</v>
      </c>
      <c r="D2208" s="3" t="s">
        <v>5157</v>
      </c>
      <c r="E2208" s="3">
        <v>0</v>
      </c>
      <c r="F2208" s="3">
        <v>2.7069999999999999</v>
      </c>
      <c r="G2208" s="3">
        <v>2</v>
      </c>
      <c r="H2208" s="3">
        <v>1</v>
      </c>
      <c r="I2208" s="3">
        <v>1</v>
      </c>
      <c r="J2208" s="3">
        <v>1</v>
      </c>
      <c r="K2208" s="3">
        <v>1</v>
      </c>
      <c r="L2208" s="3">
        <v>621</v>
      </c>
      <c r="M2208" s="3">
        <v>70.3</v>
      </c>
      <c r="N2208" s="3">
        <v>6.23</v>
      </c>
      <c r="O2208" s="3">
        <v>2.08</v>
      </c>
      <c r="P2208" s="3">
        <v>1</v>
      </c>
      <c r="Q2208" s="3" t="s">
        <v>5158</v>
      </c>
      <c r="R2208" s="3" t="s">
        <v>978</v>
      </c>
      <c r="S2208" s="3" t="s">
        <v>1062</v>
      </c>
      <c r="T2208" s="3" t="s">
        <v>5159</v>
      </c>
      <c r="U2208" s="3" t="s">
        <v>5160</v>
      </c>
      <c r="V2208" s="3" t="s">
        <v>5156</v>
      </c>
      <c r="W2208" s="3" t="s">
        <v>5161</v>
      </c>
      <c r="X2208" s="3" t="s">
        <v>5162</v>
      </c>
      <c r="Y2208" s="3" t="s">
        <v>5163</v>
      </c>
      <c r="Z2208" s="3" t="s">
        <v>5164</v>
      </c>
      <c r="AA2208" s="3">
        <v>12</v>
      </c>
      <c r="AB2208" s="3" t="s">
        <v>30</v>
      </c>
      <c r="AC2208" s="3">
        <v>1</v>
      </c>
      <c r="AD2208" s="3" t="s">
        <v>41</v>
      </c>
    </row>
    <row r="2209" spans="1:30" hidden="1" outlineLevel="1" collapsed="1" x14ac:dyDescent="0.2">
      <c r="A2209" t="s">
        <v>41</v>
      </c>
      <c r="B2209" s="2" t="s">
        <v>43</v>
      </c>
      <c r="C2209" s="2" t="s">
        <v>44</v>
      </c>
      <c r="D2209" s="2" t="s">
        <v>29</v>
      </c>
      <c r="E2209" s="2" t="s">
        <v>45</v>
      </c>
      <c r="F2209" s="2" t="s">
        <v>46</v>
      </c>
      <c r="G2209" s="2" t="s">
        <v>28</v>
      </c>
      <c r="H2209" s="2" t="s">
        <v>47</v>
      </c>
      <c r="I2209" s="2" t="s">
        <v>8</v>
      </c>
      <c r="J2209" s="2" t="s">
        <v>9</v>
      </c>
      <c r="K2209" s="2" t="s">
        <v>48</v>
      </c>
      <c r="L2209" s="2" t="s">
        <v>49</v>
      </c>
      <c r="M2209" s="2" t="s">
        <v>50</v>
      </c>
      <c r="N2209" s="2" t="s">
        <v>51</v>
      </c>
      <c r="O2209" s="2" t="s">
        <v>52</v>
      </c>
      <c r="P2209" s="2" t="s">
        <v>27</v>
      </c>
      <c r="Q2209" s="2" t="s">
        <v>53</v>
      </c>
      <c r="R2209" s="2" t="s">
        <v>54</v>
      </c>
      <c r="S2209" s="2" t="s">
        <v>55</v>
      </c>
      <c r="T2209" s="2" t="s">
        <v>56</v>
      </c>
    </row>
    <row r="2210" spans="1:30" hidden="1" outlineLevel="1" collapsed="1" x14ac:dyDescent="0.2">
      <c r="A2210" t="s">
        <v>41</v>
      </c>
      <c r="B2210" s="4" t="s">
        <v>30</v>
      </c>
      <c r="C2210" s="4" t="s">
        <v>5165</v>
      </c>
      <c r="D2210" s="4" t="s">
        <v>41</v>
      </c>
      <c r="E2210" s="4">
        <v>3.66621E-3</v>
      </c>
      <c r="F2210" s="4">
        <v>9.4156000000000003E-4</v>
      </c>
      <c r="G2210" s="4">
        <v>1</v>
      </c>
      <c r="H2210" s="4">
        <v>1</v>
      </c>
      <c r="I2210" s="4">
        <v>1</v>
      </c>
      <c r="J2210" s="4">
        <v>1</v>
      </c>
      <c r="K2210" s="4" t="s">
        <v>5156</v>
      </c>
      <c r="L2210" s="4" t="s">
        <v>5166</v>
      </c>
      <c r="M2210" s="4" t="s">
        <v>41</v>
      </c>
      <c r="N2210" s="4">
        <v>0</v>
      </c>
      <c r="O2210" s="4">
        <v>1324.6267</v>
      </c>
      <c r="P2210" s="4" t="s">
        <v>30</v>
      </c>
      <c r="Q2210" s="4" t="s">
        <v>30</v>
      </c>
      <c r="R2210" s="4">
        <v>7.6860000000000003E-4</v>
      </c>
      <c r="S2210" s="4">
        <v>1.9650000000000002E-3</v>
      </c>
      <c r="T2210" s="4">
        <v>2.08</v>
      </c>
    </row>
    <row r="2211" spans="1:30" x14ac:dyDescent="0.2">
      <c r="A2211" s="3" t="s">
        <v>30</v>
      </c>
      <c r="B2211" s="3" t="s">
        <v>31</v>
      </c>
      <c r="C2211" s="3" t="s">
        <v>5167</v>
      </c>
      <c r="D2211" s="3" t="s">
        <v>5168</v>
      </c>
      <c r="E2211" s="3">
        <v>0</v>
      </c>
      <c r="F2211" s="3">
        <v>2.7010000000000001</v>
      </c>
      <c r="G2211" s="3">
        <v>2</v>
      </c>
      <c r="H2211" s="3">
        <v>1</v>
      </c>
      <c r="I2211" s="3">
        <v>1</v>
      </c>
      <c r="J2211" s="3">
        <v>1</v>
      </c>
      <c r="K2211" s="3">
        <v>1</v>
      </c>
      <c r="L2211" s="3">
        <v>840</v>
      </c>
      <c r="M2211" s="3">
        <v>93.8</v>
      </c>
      <c r="N2211" s="3">
        <v>7.15</v>
      </c>
      <c r="O2211" s="3">
        <v>2.71</v>
      </c>
      <c r="P2211" s="3">
        <v>1</v>
      </c>
      <c r="Q2211" s="3" t="s">
        <v>41</v>
      </c>
      <c r="R2211" s="3" t="s">
        <v>41</v>
      </c>
      <c r="S2211" s="3" t="s">
        <v>41</v>
      </c>
      <c r="T2211" s="3" t="s">
        <v>41</v>
      </c>
      <c r="U2211" s="3" t="s">
        <v>41</v>
      </c>
      <c r="V2211" s="3" t="s">
        <v>5167</v>
      </c>
      <c r="W2211" s="3" t="s">
        <v>41</v>
      </c>
      <c r="X2211" s="3" t="s">
        <v>41</v>
      </c>
      <c r="Y2211" s="3" t="s">
        <v>41</v>
      </c>
      <c r="Z2211" s="3" t="s">
        <v>41</v>
      </c>
      <c r="AA2211" s="3">
        <v>0</v>
      </c>
      <c r="AB2211" s="3" t="s">
        <v>30</v>
      </c>
      <c r="AC2211" s="3">
        <v>1</v>
      </c>
      <c r="AD2211" s="3" t="s">
        <v>41</v>
      </c>
    </row>
    <row r="2212" spans="1:30" hidden="1" outlineLevel="1" collapsed="1" x14ac:dyDescent="0.2">
      <c r="A2212" t="s">
        <v>41</v>
      </c>
      <c r="B2212" s="2" t="s">
        <v>43</v>
      </c>
      <c r="C2212" s="2" t="s">
        <v>44</v>
      </c>
      <c r="D2212" s="2" t="s">
        <v>29</v>
      </c>
      <c r="E2212" s="2" t="s">
        <v>45</v>
      </c>
      <c r="F2212" s="2" t="s">
        <v>46</v>
      </c>
      <c r="G2212" s="2" t="s">
        <v>28</v>
      </c>
      <c r="H2212" s="2" t="s">
        <v>47</v>
      </c>
      <c r="I2212" s="2" t="s">
        <v>8</v>
      </c>
      <c r="J2212" s="2" t="s">
        <v>9</v>
      </c>
      <c r="K2212" s="2" t="s">
        <v>48</v>
      </c>
      <c r="L2212" s="2" t="s">
        <v>49</v>
      </c>
      <c r="M2212" s="2" t="s">
        <v>50</v>
      </c>
      <c r="N2212" s="2" t="s">
        <v>51</v>
      </c>
      <c r="O2212" s="2" t="s">
        <v>52</v>
      </c>
      <c r="P2212" s="2" t="s">
        <v>27</v>
      </c>
      <c r="Q2212" s="2" t="s">
        <v>53</v>
      </c>
      <c r="R2212" s="2" t="s">
        <v>54</v>
      </c>
      <c r="S2212" s="2" t="s">
        <v>55</v>
      </c>
      <c r="T2212" s="2" t="s">
        <v>56</v>
      </c>
    </row>
    <row r="2213" spans="1:30" hidden="1" outlineLevel="1" collapsed="1" x14ac:dyDescent="0.2">
      <c r="A2213" t="s">
        <v>41</v>
      </c>
      <c r="B2213" s="4" t="s">
        <v>30</v>
      </c>
      <c r="C2213" s="4" t="s">
        <v>5169</v>
      </c>
      <c r="D2213" s="4" t="s">
        <v>41</v>
      </c>
      <c r="E2213" s="4">
        <v>3.7168800000000001E-3</v>
      </c>
      <c r="F2213" s="4">
        <v>9.4156000000000003E-4</v>
      </c>
      <c r="G2213" s="4">
        <v>1</v>
      </c>
      <c r="H2213" s="4">
        <v>1</v>
      </c>
      <c r="I2213" s="4">
        <v>1</v>
      </c>
      <c r="J2213" s="4">
        <v>1</v>
      </c>
      <c r="K2213" s="4" t="s">
        <v>5167</v>
      </c>
      <c r="L2213" s="4" t="s">
        <v>5170</v>
      </c>
      <c r="M2213" s="4" t="s">
        <v>41</v>
      </c>
      <c r="N2213" s="4">
        <v>0</v>
      </c>
      <c r="O2213" s="4">
        <v>2139.0465199999999</v>
      </c>
      <c r="P2213" s="4" t="s">
        <v>30</v>
      </c>
      <c r="Q2213" s="4" t="s">
        <v>30</v>
      </c>
      <c r="R2213" s="4">
        <v>7.6860000000000003E-4</v>
      </c>
      <c r="S2213" s="4">
        <v>1.99E-3</v>
      </c>
      <c r="T2213" s="4">
        <v>2.71</v>
      </c>
    </row>
    <row r="2214" spans="1:30" x14ac:dyDescent="0.2">
      <c r="A2214" s="3" t="s">
        <v>30</v>
      </c>
      <c r="B2214" s="3" t="s">
        <v>31</v>
      </c>
      <c r="C2214" s="3" t="s">
        <v>5171</v>
      </c>
      <c r="D2214" s="3" t="s">
        <v>5172</v>
      </c>
      <c r="E2214" s="3">
        <v>0</v>
      </c>
      <c r="F2214" s="3">
        <v>2.694</v>
      </c>
      <c r="G2214" s="3">
        <v>13</v>
      </c>
      <c r="H2214" s="3">
        <v>1</v>
      </c>
      <c r="I2214" s="3">
        <v>1</v>
      </c>
      <c r="J2214" s="3">
        <v>1</v>
      </c>
      <c r="K2214" s="3">
        <v>1</v>
      </c>
      <c r="L2214" s="3">
        <v>155</v>
      </c>
      <c r="M2214" s="3">
        <v>17.899999999999999</v>
      </c>
      <c r="N2214" s="3">
        <v>4.63</v>
      </c>
      <c r="O2214" s="3">
        <v>0</v>
      </c>
      <c r="P2214" s="3">
        <v>1</v>
      </c>
      <c r="Q2214" s="3" t="s">
        <v>1422</v>
      </c>
      <c r="R2214" s="3" t="s">
        <v>35</v>
      </c>
      <c r="S2214" s="3" t="s">
        <v>1062</v>
      </c>
      <c r="T2214" s="3" t="s">
        <v>5173</v>
      </c>
      <c r="U2214" s="3" t="s">
        <v>5174</v>
      </c>
      <c r="V2214" s="3" t="s">
        <v>5171</v>
      </c>
      <c r="W2214" s="3" t="s">
        <v>5175</v>
      </c>
      <c r="X2214" s="3" t="s">
        <v>5176</v>
      </c>
      <c r="Y2214" s="3" t="s">
        <v>3925</v>
      </c>
      <c r="Z2214" s="3" t="s">
        <v>1745</v>
      </c>
      <c r="AA2214" s="3">
        <v>19</v>
      </c>
      <c r="AB2214" s="3" t="s">
        <v>30</v>
      </c>
      <c r="AC2214" s="3">
        <v>1</v>
      </c>
      <c r="AD2214" s="3" t="s">
        <v>41</v>
      </c>
    </row>
    <row r="2215" spans="1:30" hidden="1" outlineLevel="1" collapsed="1" x14ac:dyDescent="0.2">
      <c r="A2215" t="s">
        <v>41</v>
      </c>
      <c r="B2215" s="2" t="s">
        <v>43</v>
      </c>
      <c r="C2215" s="2" t="s">
        <v>44</v>
      </c>
      <c r="D2215" s="2" t="s">
        <v>29</v>
      </c>
      <c r="E2215" s="2" t="s">
        <v>45</v>
      </c>
      <c r="F2215" s="2" t="s">
        <v>46</v>
      </c>
      <c r="G2215" s="2" t="s">
        <v>28</v>
      </c>
      <c r="H2215" s="2" t="s">
        <v>47</v>
      </c>
      <c r="I2215" s="2" t="s">
        <v>8</v>
      </c>
      <c r="J2215" s="2" t="s">
        <v>9</v>
      </c>
      <c r="K2215" s="2" t="s">
        <v>48</v>
      </c>
      <c r="L2215" s="2" t="s">
        <v>49</v>
      </c>
      <c r="M2215" s="2" t="s">
        <v>50</v>
      </c>
      <c r="N2215" s="2" t="s">
        <v>51</v>
      </c>
      <c r="O2215" s="2" t="s">
        <v>52</v>
      </c>
      <c r="P2215" s="2" t="s">
        <v>27</v>
      </c>
      <c r="Q2215" s="2" t="s">
        <v>53</v>
      </c>
      <c r="R2215" s="2" t="s">
        <v>54</v>
      </c>
      <c r="S2215" s="2" t="s">
        <v>55</v>
      </c>
      <c r="T2215" s="2" t="s">
        <v>56</v>
      </c>
    </row>
    <row r="2216" spans="1:30" hidden="1" outlineLevel="1" collapsed="1" x14ac:dyDescent="0.2">
      <c r="A2216" t="s">
        <v>41</v>
      </c>
      <c r="B2216" s="4" t="s">
        <v>30</v>
      </c>
      <c r="C2216" s="4" t="s">
        <v>5177</v>
      </c>
      <c r="D2216" s="4" t="s">
        <v>41</v>
      </c>
      <c r="E2216" s="4">
        <v>3.7682599999999998E-3</v>
      </c>
      <c r="F2216" s="4">
        <v>9.4156000000000003E-4</v>
      </c>
      <c r="G2216" s="4">
        <v>1</v>
      </c>
      <c r="H2216" s="4">
        <v>1</v>
      </c>
      <c r="I2216" s="4">
        <v>1</v>
      </c>
      <c r="J2216" s="4">
        <v>1</v>
      </c>
      <c r="K2216" s="4" t="s">
        <v>5171</v>
      </c>
      <c r="L2216" s="4" t="s">
        <v>5178</v>
      </c>
      <c r="M2216" s="4" t="s">
        <v>41</v>
      </c>
      <c r="N2216" s="4">
        <v>1</v>
      </c>
      <c r="O2216" s="4">
        <v>2282.1272300000001</v>
      </c>
      <c r="P2216" s="4" t="s">
        <v>30</v>
      </c>
      <c r="Q2216" s="4" t="s">
        <v>30</v>
      </c>
      <c r="R2216" s="4">
        <v>7.6860000000000003E-4</v>
      </c>
      <c r="S2216" s="4">
        <v>2.0240000000000002E-3</v>
      </c>
      <c r="T2216" s="4">
        <v>2.17</v>
      </c>
    </row>
    <row r="2217" spans="1:30" x14ac:dyDescent="0.2">
      <c r="A2217" s="3" t="s">
        <v>30</v>
      </c>
      <c r="B2217" s="3" t="s">
        <v>31</v>
      </c>
      <c r="C2217" s="3" t="s">
        <v>5179</v>
      </c>
      <c r="D2217" s="3" t="s">
        <v>5180</v>
      </c>
      <c r="E2217" s="3">
        <v>0</v>
      </c>
      <c r="F2217" s="3">
        <v>2.6880000000000002</v>
      </c>
      <c r="G2217" s="3">
        <v>25</v>
      </c>
      <c r="H2217" s="3">
        <v>2</v>
      </c>
      <c r="I2217" s="3">
        <v>2</v>
      </c>
      <c r="J2217" s="3">
        <v>2</v>
      </c>
      <c r="K2217" s="3">
        <v>2</v>
      </c>
      <c r="L2217" s="3">
        <v>63</v>
      </c>
      <c r="M2217" s="3">
        <v>7.1</v>
      </c>
      <c r="N2217" s="3">
        <v>11.68</v>
      </c>
      <c r="O2217" s="3">
        <v>0</v>
      </c>
      <c r="P2217" s="3">
        <v>2</v>
      </c>
      <c r="Q2217" s="3" t="s">
        <v>1592</v>
      </c>
      <c r="R2217" s="3" t="s">
        <v>1619</v>
      </c>
      <c r="S2217" s="3" t="s">
        <v>36</v>
      </c>
      <c r="T2217" s="3" t="s">
        <v>5181</v>
      </c>
      <c r="U2217" s="3" t="s">
        <v>5182</v>
      </c>
      <c r="V2217" s="3" t="s">
        <v>5183</v>
      </c>
      <c r="W2217" s="3" t="s">
        <v>5184</v>
      </c>
      <c r="X2217" s="3" t="s">
        <v>5185</v>
      </c>
      <c r="Y2217" s="3" t="s">
        <v>41</v>
      </c>
      <c r="Z2217" s="3" t="s">
        <v>41</v>
      </c>
      <c r="AA2217" s="3">
        <v>0</v>
      </c>
      <c r="AB2217" s="3" t="s">
        <v>30</v>
      </c>
      <c r="AC2217" s="3">
        <v>1</v>
      </c>
      <c r="AD2217" s="3" t="s">
        <v>41</v>
      </c>
    </row>
    <row r="2218" spans="1:30" hidden="1" outlineLevel="1" collapsed="1" x14ac:dyDescent="0.2">
      <c r="A2218" t="s">
        <v>41</v>
      </c>
      <c r="B2218" s="2" t="s">
        <v>43</v>
      </c>
      <c r="C2218" s="2" t="s">
        <v>44</v>
      </c>
      <c r="D2218" s="2" t="s">
        <v>29</v>
      </c>
      <c r="E2218" s="2" t="s">
        <v>45</v>
      </c>
      <c r="F2218" s="2" t="s">
        <v>46</v>
      </c>
      <c r="G2218" s="2" t="s">
        <v>28</v>
      </c>
      <c r="H2218" s="2" t="s">
        <v>47</v>
      </c>
      <c r="I2218" s="2" t="s">
        <v>8</v>
      </c>
      <c r="J2218" s="2" t="s">
        <v>9</v>
      </c>
      <c r="K2218" s="2" t="s">
        <v>48</v>
      </c>
      <c r="L2218" s="2" t="s">
        <v>49</v>
      </c>
      <c r="M2218" s="2" t="s">
        <v>50</v>
      </c>
      <c r="N2218" s="2" t="s">
        <v>51</v>
      </c>
      <c r="O2218" s="2" t="s">
        <v>52</v>
      </c>
      <c r="P2218" s="2" t="s">
        <v>27</v>
      </c>
      <c r="Q2218" s="2" t="s">
        <v>53</v>
      </c>
      <c r="R2218" s="2" t="s">
        <v>54</v>
      </c>
      <c r="S2218" s="2" t="s">
        <v>55</v>
      </c>
      <c r="T2218" s="2" t="s">
        <v>56</v>
      </c>
    </row>
    <row r="2219" spans="1:30" hidden="1" outlineLevel="1" collapsed="1" x14ac:dyDescent="0.2">
      <c r="A2219" t="s">
        <v>41</v>
      </c>
      <c r="B2219" s="4" t="s">
        <v>30</v>
      </c>
      <c r="C2219" s="4" t="s">
        <v>5186</v>
      </c>
      <c r="D2219" s="4" t="s">
        <v>41</v>
      </c>
      <c r="E2219" s="4">
        <v>9.7598199999999996E-2</v>
      </c>
      <c r="F2219" s="4">
        <v>8.4442000000000007E-3</v>
      </c>
      <c r="G2219" s="4">
        <v>1</v>
      </c>
      <c r="H2219" s="4">
        <v>1</v>
      </c>
      <c r="I2219" s="4">
        <v>1</v>
      </c>
      <c r="J2219" s="4">
        <v>1</v>
      </c>
      <c r="K2219" s="4" t="s">
        <v>5179</v>
      </c>
      <c r="L2219" s="4" t="s">
        <v>5187</v>
      </c>
      <c r="M2219" s="4" t="s">
        <v>41</v>
      </c>
      <c r="N2219" s="4">
        <v>2</v>
      </c>
      <c r="O2219" s="4">
        <v>1893.10688</v>
      </c>
      <c r="P2219" s="4" t="s">
        <v>30</v>
      </c>
      <c r="Q2219" s="4" t="s">
        <v>30</v>
      </c>
      <c r="R2219" s="4">
        <v>6.3559999999999997E-3</v>
      </c>
      <c r="S2219" s="4">
        <v>7.0150000000000004E-2</v>
      </c>
      <c r="T2219" s="4">
        <v>1.63</v>
      </c>
    </row>
    <row r="2220" spans="1:30" hidden="1" outlineLevel="1" collapsed="1" x14ac:dyDescent="0.2">
      <c r="A2220" t="s">
        <v>41</v>
      </c>
      <c r="B2220" s="4" t="s">
        <v>30</v>
      </c>
      <c r="C2220" s="4" t="s">
        <v>5188</v>
      </c>
      <c r="D2220" s="4" t="s">
        <v>41</v>
      </c>
      <c r="E2220" s="4">
        <v>4.3833999999999998E-2</v>
      </c>
      <c r="F2220" s="4">
        <v>2.21053E-3</v>
      </c>
      <c r="G2220" s="4">
        <v>1</v>
      </c>
      <c r="H2220" s="4">
        <v>1</v>
      </c>
      <c r="I2220" s="4">
        <v>1</v>
      </c>
      <c r="J2220" s="4">
        <v>1</v>
      </c>
      <c r="K2220" s="4" t="s">
        <v>5179</v>
      </c>
      <c r="L2220" s="4" t="s">
        <v>5189</v>
      </c>
      <c r="M2220" s="4" t="s">
        <v>41</v>
      </c>
      <c r="N2220" s="4">
        <v>1</v>
      </c>
      <c r="O2220" s="4">
        <v>1246.7266299999999</v>
      </c>
      <c r="P2220" s="4" t="s">
        <v>30</v>
      </c>
      <c r="Q2220" s="4" t="s">
        <v>30</v>
      </c>
      <c r="R2220" s="4">
        <v>1.714E-3</v>
      </c>
      <c r="S2220" s="4">
        <v>2.9219999999999999E-2</v>
      </c>
      <c r="T2220" s="4">
        <v>1.73</v>
      </c>
    </row>
    <row r="2221" spans="1:30" x14ac:dyDescent="0.2">
      <c r="A2221" s="3" t="s">
        <v>30</v>
      </c>
      <c r="B2221" s="3" t="s">
        <v>31</v>
      </c>
      <c r="C2221" s="3" t="s">
        <v>5190</v>
      </c>
      <c r="D2221" s="3" t="s">
        <v>5191</v>
      </c>
      <c r="E2221" s="3">
        <v>0</v>
      </c>
      <c r="F2221" s="3">
        <v>2.6739999999999999</v>
      </c>
      <c r="G2221" s="3">
        <v>3</v>
      </c>
      <c r="H2221" s="3">
        <v>2</v>
      </c>
      <c r="I2221" s="3">
        <v>2</v>
      </c>
      <c r="J2221" s="3">
        <v>2</v>
      </c>
      <c r="K2221" s="3">
        <v>2</v>
      </c>
      <c r="L2221" s="3">
        <v>1006</v>
      </c>
      <c r="M2221" s="3">
        <v>115.9</v>
      </c>
      <c r="N2221" s="3">
        <v>6.81</v>
      </c>
      <c r="O2221" s="3">
        <v>1.68</v>
      </c>
      <c r="P2221" s="3">
        <v>2</v>
      </c>
      <c r="Q2221" s="3" t="s">
        <v>1422</v>
      </c>
      <c r="R2221" s="3" t="s">
        <v>4715</v>
      </c>
      <c r="S2221" s="3" t="s">
        <v>1062</v>
      </c>
      <c r="T2221" s="3" t="s">
        <v>5192</v>
      </c>
      <c r="U2221" s="3" t="s">
        <v>5193</v>
      </c>
      <c r="V2221" s="3" t="s">
        <v>5190</v>
      </c>
      <c r="W2221" s="3" t="s">
        <v>5194</v>
      </c>
      <c r="X2221" s="3" t="s">
        <v>5195</v>
      </c>
      <c r="Y2221" s="3" t="s">
        <v>5196</v>
      </c>
      <c r="Z2221" s="3" t="s">
        <v>41</v>
      </c>
      <c r="AA2221" s="3">
        <v>2</v>
      </c>
      <c r="AB2221" s="3" t="s">
        <v>30</v>
      </c>
      <c r="AC2221" s="3">
        <v>1</v>
      </c>
      <c r="AD2221" s="3" t="s">
        <v>41</v>
      </c>
    </row>
    <row r="2222" spans="1:30" hidden="1" outlineLevel="1" collapsed="1" x14ac:dyDescent="0.2">
      <c r="A2222" t="s">
        <v>41</v>
      </c>
      <c r="B2222" s="2" t="s">
        <v>43</v>
      </c>
      <c r="C2222" s="2" t="s">
        <v>44</v>
      </c>
      <c r="D2222" s="2" t="s">
        <v>29</v>
      </c>
      <c r="E2222" s="2" t="s">
        <v>45</v>
      </c>
      <c r="F2222" s="2" t="s">
        <v>46</v>
      </c>
      <c r="G2222" s="2" t="s">
        <v>28</v>
      </c>
      <c r="H2222" s="2" t="s">
        <v>47</v>
      </c>
      <c r="I2222" s="2" t="s">
        <v>8</v>
      </c>
      <c r="J2222" s="2" t="s">
        <v>9</v>
      </c>
      <c r="K2222" s="2" t="s">
        <v>48</v>
      </c>
      <c r="L2222" s="2" t="s">
        <v>49</v>
      </c>
      <c r="M2222" s="2" t="s">
        <v>50</v>
      </c>
      <c r="N2222" s="2" t="s">
        <v>51</v>
      </c>
      <c r="O2222" s="2" t="s">
        <v>52</v>
      </c>
      <c r="P2222" s="2" t="s">
        <v>27</v>
      </c>
      <c r="Q2222" s="2" t="s">
        <v>53</v>
      </c>
      <c r="R2222" s="2" t="s">
        <v>54</v>
      </c>
      <c r="S2222" s="2" t="s">
        <v>55</v>
      </c>
      <c r="T2222" s="2" t="s">
        <v>56</v>
      </c>
    </row>
    <row r="2223" spans="1:30" hidden="1" outlineLevel="1" collapsed="1" x14ac:dyDescent="0.2">
      <c r="A2223" t="s">
        <v>41</v>
      </c>
      <c r="B2223" s="4" t="s">
        <v>30</v>
      </c>
      <c r="C2223" s="4" t="s">
        <v>5197</v>
      </c>
      <c r="D2223" s="4" t="s">
        <v>41</v>
      </c>
      <c r="E2223" s="4">
        <v>4.9828499999999998E-2</v>
      </c>
      <c r="F2223" s="4">
        <v>2.21053E-3</v>
      </c>
      <c r="G2223" s="4">
        <v>1</v>
      </c>
      <c r="H2223" s="4">
        <v>1</v>
      </c>
      <c r="I2223" s="4">
        <v>1</v>
      </c>
      <c r="J2223" s="4">
        <v>1</v>
      </c>
      <c r="K2223" s="4" t="s">
        <v>5190</v>
      </c>
      <c r="L2223" s="4" t="s">
        <v>5198</v>
      </c>
      <c r="M2223" s="4" t="s">
        <v>41</v>
      </c>
      <c r="N2223" s="4">
        <v>0</v>
      </c>
      <c r="O2223" s="4">
        <v>1631.7945099999999</v>
      </c>
      <c r="P2223" s="4" t="s">
        <v>30</v>
      </c>
      <c r="Q2223" s="4" t="s">
        <v>30</v>
      </c>
      <c r="R2223" s="4">
        <v>1.714E-3</v>
      </c>
      <c r="S2223" s="4">
        <v>3.3649999999999999E-2</v>
      </c>
      <c r="T2223" s="4">
        <v>1.68</v>
      </c>
    </row>
    <row r="2224" spans="1:30" hidden="1" outlineLevel="1" collapsed="1" x14ac:dyDescent="0.2">
      <c r="A2224" t="s">
        <v>41</v>
      </c>
      <c r="B2224" s="4" t="s">
        <v>30</v>
      </c>
      <c r="C2224" s="4" t="s">
        <v>5199</v>
      </c>
      <c r="D2224" s="4" t="s">
        <v>41</v>
      </c>
      <c r="E2224" s="4">
        <v>8.8438000000000003E-2</v>
      </c>
      <c r="F2224" s="4">
        <v>7.61943E-3</v>
      </c>
      <c r="G2224" s="4">
        <v>1</v>
      </c>
      <c r="H2224" s="4">
        <v>1</v>
      </c>
      <c r="I2224" s="4">
        <v>1</v>
      </c>
      <c r="J2224" s="4">
        <v>1</v>
      </c>
      <c r="K2224" s="4" t="s">
        <v>5190</v>
      </c>
      <c r="L2224" s="4" t="s">
        <v>5200</v>
      </c>
      <c r="M2224" s="4" t="s">
        <v>41</v>
      </c>
      <c r="N2224" s="4">
        <v>0</v>
      </c>
      <c r="O2224" s="4">
        <v>1366.6419800000001</v>
      </c>
      <c r="P2224" s="4" t="s">
        <v>30</v>
      </c>
      <c r="Q2224" s="4" t="s">
        <v>30</v>
      </c>
      <c r="R2224" s="4">
        <v>5.7679999999999997E-3</v>
      </c>
      <c r="S2224" s="4">
        <v>6.2979999999999994E-2</v>
      </c>
      <c r="T2224" s="4">
        <v>1.46</v>
      </c>
    </row>
    <row r="2225" spans="1:30" x14ac:dyDescent="0.2">
      <c r="A2225" s="3" t="s">
        <v>30</v>
      </c>
      <c r="B2225" s="3" t="s">
        <v>31</v>
      </c>
      <c r="C2225" s="3" t="s">
        <v>5201</v>
      </c>
      <c r="D2225" s="3" t="s">
        <v>5202</v>
      </c>
      <c r="E2225" s="3">
        <v>0</v>
      </c>
      <c r="F2225" s="3">
        <v>2.673</v>
      </c>
      <c r="G2225" s="3">
        <v>3</v>
      </c>
      <c r="H2225" s="3">
        <v>1</v>
      </c>
      <c r="I2225" s="3">
        <v>1</v>
      </c>
      <c r="J2225" s="3">
        <v>1</v>
      </c>
      <c r="K2225" s="3">
        <v>1</v>
      </c>
      <c r="L2225" s="3">
        <v>433</v>
      </c>
      <c r="M2225" s="3">
        <v>48.9</v>
      </c>
      <c r="N2225" s="3">
        <v>5.52</v>
      </c>
      <c r="O2225" s="3">
        <v>2.0699999999999998</v>
      </c>
      <c r="P2225" s="3">
        <v>1</v>
      </c>
      <c r="Q2225" s="3" t="s">
        <v>5149</v>
      </c>
      <c r="R2225" s="3" t="s">
        <v>35</v>
      </c>
      <c r="S2225" s="3" t="s">
        <v>36</v>
      </c>
      <c r="T2225" s="3" t="s">
        <v>5203</v>
      </c>
      <c r="U2225" s="3" t="s">
        <v>5204</v>
      </c>
      <c r="V2225" s="3" t="s">
        <v>5201</v>
      </c>
      <c r="W2225" s="3" t="s">
        <v>5205</v>
      </c>
      <c r="X2225" s="3" t="s">
        <v>5206</v>
      </c>
      <c r="Y2225" s="3" t="s">
        <v>5207</v>
      </c>
      <c r="Z2225" s="3" t="s">
        <v>41</v>
      </c>
      <c r="AA2225" s="3">
        <v>3</v>
      </c>
      <c r="AB2225" s="3" t="s">
        <v>30</v>
      </c>
      <c r="AC2225" s="3">
        <v>1</v>
      </c>
      <c r="AD2225" s="3" t="s">
        <v>41</v>
      </c>
    </row>
    <row r="2226" spans="1:30" hidden="1" outlineLevel="1" collapsed="1" x14ac:dyDescent="0.2">
      <c r="A2226" t="s">
        <v>41</v>
      </c>
      <c r="B2226" s="2" t="s">
        <v>43</v>
      </c>
      <c r="C2226" s="2" t="s">
        <v>44</v>
      </c>
      <c r="D2226" s="2" t="s">
        <v>29</v>
      </c>
      <c r="E2226" s="2" t="s">
        <v>45</v>
      </c>
      <c r="F2226" s="2" t="s">
        <v>46</v>
      </c>
      <c r="G2226" s="2" t="s">
        <v>28</v>
      </c>
      <c r="H2226" s="2" t="s">
        <v>47</v>
      </c>
      <c r="I2226" s="2" t="s">
        <v>8</v>
      </c>
      <c r="J2226" s="2" t="s">
        <v>9</v>
      </c>
      <c r="K2226" s="2" t="s">
        <v>48</v>
      </c>
      <c r="L2226" s="2" t="s">
        <v>49</v>
      </c>
      <c r="M2226" s="2" t="s">
        <v>50</v>
      </c>
      <c r="N2226" s="2" t="s">
        <v>51</v>
      </c>
      <c r="O2226" s="2" t="s">
        <v>52</v>
      </c>
      <c r="P2226" s="2" t="s">
        <v>27</v>
      </c>
      <c r="Q2226" s="2" t="s">
        <v>53</v>
      </c>
      <c r="R2226" s="2" t="s">
        <v>54</v>
      </c>
      <c r="S2226" s="2" t="s">
        <v>55</v>
      </c>
      <c r="T2226" s="2" t="s">
        <v>56</v>
      </c>
    </row>
    <row r="2227" spans="1:30" hidden="1" outlineLevel="1" collapsed="1" x14ac:dyDescent="0.2">
      <c r="A2227" t="s">
        <v>41</v>
      </c>
      <c r="B2227" s="4" t="s">
        <v>30</v>
      </c>
      <c r="C2227" s="4" t="s">
        <v>5208</v>
      </c>
      <c r="D2227" s="4" t="s">
        <v>41</v>
      </c>
      <c r="E2227" s="4">
        <v>3.92669E-3</v>
      </c>
      <c r="F2227" s="4">
        <v>9.4156000000000003E-4</v>
      </c>
      <c r="G2227" s="4">
        <v>1</v>
      </c>
      <c r="H2227" s="4">
        <v>1</v>
      </c>
      <c r="I2227" s="4">
        <v>1</v>
      </c>
      <c r="J2227" s="4">
        <v>1</v>
      </c>
      <c r="K2227" s="4" t="s">
        <v>5201</v>
      </c>
      <c r="L2227" s="4" t="s">
        <v>5209</v>
      </c>
      <c r="M2227" s="4" t="s">
        <v>41</v>
      </c>
      <c r="N2227" s="4">
        <v>1</v>
      </c>
      <c r="O2227" s="4">
        <v>1349.6882000000001</v>
      </c>
      <c r="P2227" s="4" t="s">
        <v>30</v>
      </c>
      <c r="Q2227" s="4" t="s">
        <v>30</v>
      </c>
      <c r="R2227" s="4">
        <v>7.6860000000000003E-4</v>
      </c>
      <c r="S2227" s="4">
        <v>2.1250000000000002E-3</v>
      </c>
      <c r="T2227" s="4">
        <v>2.0699999999999998</v>
      </c>
    </row>
    <row r="2228" spans="1:30" x14ac:dyDescent="0.2">
      <c r="A2228" s="3" t="s">
        <v>30</v>
      </c>
      <c r="B2228" s="3" t="s">
        <v>31</v>
      </c>
      <c r="C2228" s="3" t="s">
        <v>5210</v>
      </c>
      <c r="D2228" s="3" t="s">
        <v>5211</v>
      </c>
      <c r="E2228" s="3">
        <v>0</v>
      </c>
      <c r="F2228" s="3">
        <v>2.6560000000000001</v>
      </c>
      <c r="G2228" s="3">
        <v>4</v>
      </c>
      <c r="H2228" s="3">
        <v>2</v>
      </c>
      <c r="I2228" s="3">
        <v>2</v>
      </c>
      <c r="J2228" s="3">
        <v>2</v>
      </c>
      <c r="K2228" s="3">
        <v>2</v>
      </c>
      <c r="L2228" s="3">
        <v>554</v>
      </c>
      <c r="M2228" s="3">
        <v>62.3</v>
      </c>
      <c r="N2228" s="3">
        <v>9.4499999999999993</v>
      </c>
      <c r="O2228" s="3">
        <v>0</v>
      </c>
      <c r="P2228" s="3">
        <v>2</v>
      </c>
      <c r="Q2228" s="3" t="s">
        <v>2887</v>
      </c>
      <c r="R2228" s="3" t="s">
        <v>35</v>
      </c>
      <c r="S2228" s="3" t="s">
        <v>41</v>
      </c>
      <c r="T2228" s="3" t="s">
        <v>5212</v>
      </c>
      <c r="U2228" s="3" t="s">
        <v>5213</v>
      </c>
      <c r="V2228" s="3" t="s">
        <v>5210</v>
      </c>
      <c r="W2228" s="3" t="s">
        <v>5214</v>
      </c>
      <c r="X2228" s="3" t="s">
        <v>5215</v>
      </c>
      <c r="Y2228" s="3" t="s">
        <v>1771</v>
      </c>
      <c r="Z2228" s="3" t="s">
        <v>41</v>
      </c>
      <c r="AA2228" s="3">
        <v>1</v>
      </c>
      <c r="AB2228" s="3" t="s">
        <v>30</v>
      </c>
      <c r="AC2228" s="3">
        <v>1</v>
      </c>
      <c r="AD2228" s="3" t="s">
        <v>41</v>
      </c>
    </row>
    <row r="2229" spans="1:30" hidden="1" outlineLevel="1" collapsed="1" x14ac:dyDescent="0.2">
      <c r="A2229" t="s">
        <v>41</v>
      </c>
      <c r="B2229" s="2" t="s">
        <v>43</v>
      </c>
      <c r="C2229" s="2" t="s">
        <v>44</v>
      </c>
      <c r="D2229" s="2" t="s">
        <v>29</v>
      </c>
      <c r="E2229" s="2" t="s">
        <v>45</v>
      </c>
      <c r="F2229" s="2" t="s">
        <v>46</v>
      </c>
      <c r="G2229" s="2" t="s">
        <v>28</v>
      </c>
      <c r="H2229" s="2" t="s">
        <v>47</v>
      </c>
      <c r="I2229" s="2" t="s">
        <v>8</v>
      </c>
      <c r="J2229" s="2" t="s">
        <v>9</v>
      </c>
      <c r="K2229" s="2" t="s">
        <v>48</v>
      </c>
      <c r="L2229" s="2" t="s">
        <v>49</v>
      </c>
      <c r="M2229" s="2" t="s">
        <v>50</v>
      </c>
      <c r="N2229" s="2" t="s">
        <v>51</v>
      </c>
      <c r="O2229" s="2" t="s">
        <v>52</v>
      </c>
      <c r="P2229" s="2" t="s">
        <v>27</v>
      </c>
      <c r="Q2229" s="2" t="s">
        <v>53</v>
      </c>
      <c r="R2229" s="2" t="s">
        <v>54</v>
      </c>
      <c r="S2229" s="2" t="s">
        <v>55</v>
      </c>
      <c r="T2229" s="2" t="s">
        <v>56</v>
      </c>
    </row>
    <row r="2230" spans="1:30" hidden="1" outlineLevel="1" collapsed="1" x14ac:dyDescent="0.2">
      <c r="A2230" t="s">
        <v>41</v>
      </c>
      <c r="B2230" s="4" t="s">
        <v>30</v>
      </c>
      <c r="C2230" s="4" t="s">
        <v>5216</v>
      </c>
      <c r="D2230" s="4" t="s">
        <v>41</v>
      </c>
      <c r="E2230" s="4">
        <v>5.8550100000000001E-2</v>
      </c>
      <c r="F2230" s="4">
        <v>3.95853E-3</v>
      </c>
      <c r="G2230" s="4">
        <v>1</v>
      </c>
      <c r="H2230" s="4">
        <v>1</v>
      </c>
      <c r="I2230" s="4">
        <v>1</v>
      </c>
      <c r="J2230" s="4">
        <v>1</v>
      </c>
      <c r="K2230" s="4" t="s">
        <v>5210</v>
      </c>
      <c r="L2230" s="4" t="s">
        <v>5217</v>
      </c>
      <c r="M2230" s="4" t="s">
        <v>41</v>
      </c>
      <c r="N2230" s="4">
        <v>0</v>
      </c>
      <c r="O2230" s="4">
        <v>1321.60526</v>
      </c>
      <c r="P2230" s="4" t="s">
        <v>30</v>
      </c>
      <c r="Q2230" s="4" t="s">
        <v>30</v>
      </c>
      <c r="R2230" s="4">
        <v>3.026E-3</v>
      </c>
      <c r="S2230" s="4">
        <v>4.0079999999999998E-2</v>
      </c>
      <c r="T2230" s="4">
        <v>1.4</v>
      </c>
    </row>
    <row r="2231" spans="1:30" hidden="1" outlineLevel="1" collapsed="1" x14ac:dyDescent="0.2">
      <c r="A2231" t="s">
        <v>41</v>
      </c>
      <c r="B2231" s="4" t="s">
        <v>30</v>
      </c>
      <c r="C2231" s="4" t="s">
        <v>5218</v>
      </c>
      <c r="D2231" s="4" t="s">
        <v>41</v>
      </c>
      <c r="E2231" s="4">
        <v>7.8518199999999996E-2</v>
      </c>
      <c r="F2231" s="4">
        <v>4.8908199999999997E-3</v>
      </c>
      <c r="G2231" s="4">
        <v>1</v>
      </c>
      <c r="H2231" s="4">
        <v>1</v>
      </c>
      <c r="I2231" s="4">
        <v>1</v>
      </c>
      <c r="J2231" s="4">
        <v>1</v>
      </c>
      <c r="K2231" s="4" t="s">
        <v>5210</v>
      </c>
      <c r="L2231" s="4" t="s">
        <v>5219</v>
      </c>
      <c r="M2231" s="4" t="s">
        <v>41</v>
      </c>
      <c r="N2231" s="4">
        <v>0</v>
      </c>
      <c r="O2231" s="4">
        <v>1292.5575799999999</v>
      </c>
      <c r="P2231" s="4" t="s">
        <v>30</v>
      </c>
      <c r="Q2231" s="4" t="s">
        <v>30</v>
      </c>
      <c r="R2231" s="4">
        <v>3.7160000000000001E-3</v>
      </c>
      <c r="S2231" s="4">
        <v>5.5050000000000002E-2</v>
      </c>
      <c r="T2231" s="4">
        <v>1.49</v>
      </c>
    </row>
    <row r="2232" spans="1:30" x14ac:dyDescent="0.2">
      <c r="A2232" s="3" t="s">
        <v>30</v>
      </c>
      <c r="B2232" s="3" t="s">
        <v>31</v>
      </c>
      <c r="C2232" s="3" t="s">
        <v>5220</v>
      </c>
      <c r="D2232" s="3" t="s">
        <v>5221</v>
      </c>
      <c r="E2232" s="3">
        <v>0</v>
      </c>
      <c r="F2232" s="3">
        <v>2.6549999999999998</v>
      </c>
      <c r="G2232" s="3">
        <v>16</v>
      </c>
      <c r="H2232" s="3">
        <v>1</v>
      </c>
      <c r="I2232" s="3">
        <v>1</v>
      </c>
      <c r="J2232" s="3">
        <v>1</v>
      </c>
      <c r="K2232" s="3">
        <v>1</v>
      </c>
      <c r="L2232" s="3">
        <v>89</v>
      </c>
      <c r="M2232" s="3">
        <v>10.199999999999999</v>
      </c>
      <c r="N2232" s="3">
        <v>4.75</v>
      </c>
      <c r="O2232" s="3">
        <v>2.1</v>
      </c>
      <c r="P2232" s="3">
        <v>1</v>
      </c>
      <c r="Q2232" s="3" t="s">
        <v>5222</v>
      </c>
      <c r="R2232" s="3" t="s">
        <v>35</v>
      </c>
      <c r="S2232" s="3" t="s">
        <v>1766</v>
      </c>
      <c r="T2232" s="3" t="s">
        <v>41</v>
      </c>
      <c r="U2232" s="3" t="s">
        <v>5223</v>
      </c>
      <c r="V2232" s="3" t="s">
        <v>5220</v>
      </c>
      <c r="W2232" s="3" t="s">
        <v>5224</v>
      </c>
      <c r="X2232" s="3" t="s">
        <v>5225</v>
      </c>
      <c r="Y2232" s="3" t="s">
        <v>41</v>
      </c>
      <c r="Z2232" s="3" t="s">
        <v>41</v>
      </c>
      <c r="AA2232" s="3">
        <v>0</v>
      </c>
      <c r="AB2232" s="3" t="s">
        <v>30</v>
      </c>
      <c r="AC2232" s="3">
        <v>1</v>
      </c>
      <c r="AD2232" s="3" t="s">
        <v>41</v>
      </c>
    </row>
    <row r="2233" spans="1:30" hidden="1" outlineLevel="1" collapsed="1" x14ac:dyDescent="0.2">
      <c r="A2233" t="s">
        <v>41</v>
      </c>
      <c r="B2233" s="2" t="s">
        <v>43</v>
      </c>
      <c r="C2233" s="2" t="s">
        <v>44</v>
      </c>
      <c r="D2233" s="2" t="s">
        <v>29</v>
      </c>
      <c r="E2233" s="2" t="s">
        <v>45</v>
      </c>
      <c r="F2233" s="2" t="s">
        <v>46</v>
      </c>
      <c r="G2233" s="2" t="s">
        <v>28</v>
      </c>
      <c r="H2233" s="2" t="s">
        <v>47</v>
      </c>
      <c r="I2233" s="2" t="s">
        <v>8</v>
      </c>
      <c r="J2233" s="2" t="s">
        <v>9</v>
      </c>
      <c r="K2233" s="2" t="s">
        <v>48</v>
      </c>
      <c r="L2233" s="2" t="s">
        <v>49</v>
      </c>
      <c r="M2233" s="2" t="s">
        <v>50</v>
      </c>
      <c r="N2233" s="2" t="s">
        <v>51</v>
      </c>
      <c r="O2233" s="2" t="s">
        <v>52</v>
      </c>
      <c r="P2233" s="2" t="s">
        <v>27</v>
      </c>
      <c r="Q2233" s="2" t="s">
        <v>53</v>
      </c>
      <c r="R2233" s="2" t="s">
        <v>54</v>
      </c>
      <c r="S2233" s="2" t="s">
        <v>55</v>
      </c>
      <c r="T2233" s="2" t="s">
        <v>56</v>
      </c>
    </row>
    <row r="2234" spans="1:30" hidden="1" outlineLevel="1" collapsed="1" x14ac:dyDescent="0.2">
      <c r="A2234" t="s">
        <v>41</v>
      </c>
      <c r="B2234" s="4" t="s">
        <v>30</v>
      </c>
      <c r="C2234" s="4" t="s">
        <v>5226</v>
      </c>
      <c r="D2234" s="4" t="s">
        <v>41</v>
      </c>
      <c r="E2234" s="4">
        <v>4.0917699999999998E-3</v>
      </c>
      <c r="F2234" s="4">
        <v>9.4156000000000003E-4</v>
      </c>
      <c r="G2234" s="4">
        <v>1</v>
      </c>
      <c r="H2234" s="4">
        <v>1</v>
      </c>
      <c r="I2234" s="4">
        <v>1</v>
      </c>
      <c r="J2234" s="4">
        <v>1</v>
      </c>
      <c r="K2234" s="4" t="s">
        <v>5220</v>
      </c>
      <c r="L2234" s="4" t="s">
        <v>5227</v>
      </c>
      <c r="M2234" s="4" t="s">
        <v>41</v>
      </c>
      <c r="N2234" s="4">
        <v>1</v>
      </c>
      <c r="O2234" s="4">
        <v>1726.75146</v>
      </c>
      <c r="P2234" s="4" t="s">
        <v>30</v>
      </c>
      <c r="Q2234" s="4" t="s">
        <v>30</v>
      </c>
      <c r="R2234" s="4">
        <v>7.6860000000000003E-4</v>
      </c>
      <c r="S2234" s="4">
        <v>2.215E-3</v>
      </c>
      <c r="T2234" s="4">
        <v>2.1</v>
      </c>
    </row>
    <row r="2235" spans="1:30" x14ac:dyDescent="0.2">
      <c r="A2235" s="3" t="s">
        <v>30</v>
      </c>
      <c r="B2235" s="3" t="s">
        <v>31</v>
      </c>
      <c r="C2235" s="3" t="s">
        <v>5228</v>
      </c>
      <c r="D2235" s="3" t="s">
        <v>5229</v>
      </c>
      <c r="E2235" s="3">
        <v>0</v>
      </c>
      <c r="F2235" s="3">
        <v>2.65</v>
      </c>
      <c r="G2235" s="3">
        <v>12</v>
      </c>
      <c r="H2235" s="3">
        <v>2</v>
      </c>
      <c r="I2235" s="3">
        <v>2</v>
      </c>
      <c r="J2235" s="3">
        <v>2</v>
      </c>
      <c r="K2235" s="3">
        <v>2</v>
      </c>
      <c r="L2235" s="3">
        <v>121</v>
      </c>
      <c r="M2235" s="3">
        <v>13.9</v>
      </c>
      <c r="N2235" s="3">
        <v>9.52</v>
      </c>
      <c r="O2235" s="3">
        <v>4.01</v>
      </c>
      <c r="P2235" s="3">
        <v>2</v>
      </c>
      <c r="Q2235" s="3" t="s">
        <v>2118</v>
      </c>
      <c r="R2235" s="3" t="s">
        <v>1619</v>
      </c>
      <c r="S2235" s="3" t="s">
        <v>36</v>
      </c>
      <c r="T2235" s="3" t="s">
        <v>5230</v>
      </c>
      <c r="U2235" s="3" t="s">
        <v>5231</v>
      </c>
      <c r="V2235" s="3" t="s">
        <v>5228</v>
      </c>
      <c r="W2235" s="3" t="s">
        <v>5232</v>
      </c>
      <c r="X2235" s="3" t="s">
        <v>5233</v>
      </c>
      <c r="Y2235" s="3" t="s">
        <v>1824</v>
      </c>
      <c r="Z2235" s="3" t="s">
        <v>41</v>
      </c>
      <c r="AA2235" s="3">
        <v>9</v>
      </c>
      <c r="AB2235" s="3" t="s">
        <v>30</v>
      </c>
      <c r="AC2235" s="3">
        <v>1</v>
      </c>
      <c r="AD2235" s="3" t="s">
        <v>41</v>
      </c>
    </row>
    <row r="2236" spans="1:30" hidden="1" outlineLevel="1" collapsed="1" x14ac:dyDescent="0.2">
      <c r="A2236" t="s">
        <v>41</v>
      </c>
      <c r="B2236" s="2" t="s">
        <v>43</v>
      </c>
      <c r="C2236" s="2" t="s">
        <v>44</v>
      </c>
      <c r="D2236" s="2" t="s">
        <v>29</v>
      </c>
      <c r="E2236" s="2" t="s">
        <v>45</v>
      </c>
      <c r="F2236" s="2" t="s">
        <v>46</v>
      </c>
      <c r="G2236" s="2" t="s">
        <v>28</v>
      </c>
      <c r="H2236" s="2" t="s">
        <v>47</v>
      </c>
      <c r="I2236" s="2" t="s">
        <v>8</v>
      </c>
      <c r="J2236" s="2" t="s">
        <v>9</v>
      </c>
      <c r="K2236" s="2" t="s">
        <v>48</v>
      </c>
      <c r="L2236" s="2" t="s">
        <v>49</v>
      </c>
      <c r="M2236" s="2" t="s">
        <v>50</v>
      </c>
      <c r="N2236" s="2" t="s">
        <v>51</v>
      </c>
      <c r="O2236" s="2" t="s">
        <v>52</v>
      </c>
      <c r="P2236" s="2" t="s">
        <v>27</v>
      </c>
      <c r="Q2236" s="2" t="s">
        <v>53</v>
      </c>
      <c r="R2236" s="2" t="s">
        <v>54</v>
      </c>
      <c r="S2236" s="2" t="s">
        <v>55</v>
      </c>
      <c r="T2236" s="2" t="s">
        <v>56</v>
      </c>
    </row>
    <row r="2237" spans="1:30" hidden="1" outlineLevel="1" collapsed="1" x14ac:dyDescent="0.2">
      <c r="A2237" t="s">
        <v>41</v>
      </c>
      <c r="B2237" s="4" t="s">
        <v>30</v>
      </c>
      <c r="C2237" s="4" t="s">
        <v>5234</v>
      </c>
      <c r="D2237" s="4" t="s">
        <v>41</v>
      </c>
      <c r="E2237" s="4">
        <v>0.11119800000000001</v>
      </c>
      <c r="F2237" s="4">
        <v>9.1506199999999999E-3</v>
      </c>
      <c r="G2237" s="4">
        <v>1</v>
      </c>
      <c r="H2237" s="4">
        <v>1</v>
      </c>
      <c r="I2237" s="4">
        <v>1</v>
      </c>
      <c r="J2237" s="4">
        <v>1</v>
      </c>
      <c r="K2237" s="4" t="s">
        <v>5228</v>
      </c>
      <c r="L2237" s="4" t="s">
        <v>5235</v>
      </c>
      <c r="M2237" s="4" t="s">
        <v>41</v>
      </c>
      <c r="N2237" s="4">
        <v>1</v>
      </c>
      <c r="O2237" s="4">
        <v>1884.96615</v>
      </c>
      <c r="P2237" s="4" t="s">
        <v>30</v>
      </c>
      <c r="Q2237" s="4" t="s">
        <v>30</v>
      </c>
      <c r="R2237" s="4">
        <v>6.8910000000000004E-3</v>
      </c>
      <c r="S2237" s="4">
        <v>8.0920000000000006E-2</v>
      </c>
      <c r="T2237" s="4">
        <v>2.33</v>
      </c>
    </row>
    <row r="2238" spans="1:30" hidden="1" outlineLevel="1" collapsed="1" x14ac:dyDescent="0.2">
      <c r="A2238" t="s">
        <v>41</v>
      </c>
      <c r="B2238" s="4" t="s">
        <v>30</v>
      </c>
      <c r="C2238" s="4" t="s">
        <v>5236</v>
      </c>
      <c r="D2238" s="4" t="s">
        <v>41</v>
      </c>
      <c r="E2238" s="4">
        <v>4.1808199999999997E-2</v>
      </c>
      <c r="F2238" s="4">
        <v>1.57544E-3</v>
      </c>
      <c r="G2238" s="4">
        <v>1</v>
      </c>
      <c r="H2238" s="4">
        <v>1</v>
      </c>
      <c r="I2238" s="4">
        <v>1</v>
      </c>
      <c r="J2238" s="4">
        <v>1</v>
      </c>
      <c r="K2238" s="4" t="s">
        <v>5228</v>
      </c>
      <c r="L2238" s="4" t="s">
        <v>5237</v>
      </c>
      <c r="M2238" s="4" t="s">
        <v>41</v>
      </c>
      <c r="N2238" s="4">
        <v>0</v>
      </c>
      <c r="O2238" s="4">
        <v>1627.8285900000001</v>
      </c>
      <c r="P2238" s="4" t="s">
        <v>30</v>
      </c>
      <c r="Q2238" s="4" t="s">
        <v>30</v>
      </c>
      <c r="R2238" s="4">
        <v>1.245E-3</v>
      </c>
      <c r="S2238" s="4">
        <v>2.767E-2</v>
      </c>
      <c r="T2238" s="4">
        <v>1.68</v>
      </c>
    </row>
    <row r="2239" spans="1:30" x14ac:dyDescent="0.2">
      <c r="A2239" s="3" t="s">
        <v>30</v>
      </c>
      <c r="B2239" s="3" t="s">
        <v>31</v>
      </c>
      <c r="C2239" s="3" t="s">
        <v>5238</v>
      </c>
      <c r="D2239" s="3" t="s">
        <v>5239</v>
      </c>
      <c r="E2239" s="3">
        <v>0</v>
      </c>
      <c r="F2239" s="3">
        <v>2.6429999999999998</v>
      </c>
      <c r="G2239" s="3">
        <v>2</v>
      </c>
      <c r="H2239" s="3">
        <v>1</v>
      </c>
      <c r="I2239" s="3">
        <v>1</v>
      </c>
      <c r="J2239" s="3">
        <v>1</v>
      </c>
      <c r="K2239" s="3">
        <v>1</v>
      </c>
      <c r="L2239" s="3">
        <v>1035</v>
      </c>
      <c r="M2239" s="3">
        <v>118.6</v>
      </c>
      <c r="N2239" s="3">
        <v>5.0999999999999996</v>
      </c>
      <c r="O2239" s="3">
        <v>2.76</v>
      </c>
      <c r="P2239" s="3">
        <v>1</v>
      </c>
      <c r="Q2239" s="3" t="s">
        <v>2614</v>
      </c>
      <c r="R2239" s="3" t="s">
        <v>35</v>
      </c>
      <c r="S2239" s="3" t="s">
        <v>41</v>
      </c>
      <c r="T2239" s="3" t="s">
        <v>5240</v>
      </c>
      <c r="U2239" s="3" t="s">
        <v>5241</v>
      </c>
      <c r="V2239" s="3" t="s">
        <v>5238</v>
      </c>
      <c r="W2239" s="3" t="s">
        <v>5242</v>
      </c>
      <c r="X2239" s="3" t="s">
        <v>5243</v>
      </c>
      <c r="Y2239" s="3" t="s">
        <v>5244</v>
      </c>
      <c r="Z2239" s="3" t="s">
        <v>41</v>
      </c>
      <c r="AA2239" s="3">
        <v>3</v>
      </c>
      <c r="AB2239" s="3" t="s">
        <v>30</v>
      </c>
      <c r="AC2239" s="3">
        <v>1</v>
      </c>
      <c r="AD2239" s="3" t="s">
        <v>41</v>
      </c>
    </row>
    <row r="2240" spans="1:30" hidden="1" outlineLevel="1" collapsed="1" x14ac:dyDescent="0.2">
      <c r="A2240" t="s">
        <v>41</v>
      </c>
      <c r="B2240" s="2" t="s">
        <v>43</v>
      </c>
      <c r="C2240" s="2" t="s">
        <v>44</v>
      </c>
      <c r="D2240" s="2" t="s">
        <v>29</v>
      </c>
      <c r="E2240" s="2" t="s">
        <v>45</v>
      </c>
      <c r="F2240" s="2" t="s">
        <v>46</v>
      </c>
      <c r="G2240" s="2" t="s">
        <v>28</v>
      </c>
      <c r="H2240" s="2" t="s">
        <v>47</v>
      </c>
      <c r="I2240" s="2" t="s">
        <v>8</v>
      </c>
      <c r="J2240" s="2" t="s">
        <v>9</v>
      </c>
      <c r="K2240" s="2" t="s">
        <v>48</v>
      </c>
      <c r="L2240" s="2" t="s">
        <v>49</v>
      </c>
      <c r="M2240" s="2" t="s">
        <v>50</v>
      </c>
      <c r="N2240" s="2" t="s">
        <v>51</v>
      </c>
      <c r="O2240" s="2" t="s">
        <v>52</v>
      </c>
      <c r="P2240" s="2" t="s">
        <v>27</v>
      </c>
      <c r="Q2240" s="2" t="s">
        <v>53</v>
      </c>
      <c r="R2240" s="2" t="s">
        <v>54</v>
      </c>
      <c r="S2240" s="2" t="s">
        <v>55</v>
      </c>
      <c r="T2240" s="2" t="s">
        <v>56</v>
      </c>
    </row>
    <row r="2241" spans="1:30" hidden="1" outlineLevel="1" collapsed="1" x14ac:dyDescent="0.2">
      <c r="A2241" t="s">
        <v>41</v>
      </c>
      <c r="B2241" s="4" t="s">
        <v>30</v>
      </c>
      <c r="C2241" s="4" t="s">
        <v>5245</v>
      </c>
      <c r="D2241" s="4" t="s">
        <v>41</v>
      </c>
      <c r="E2241" s="4">
        <v>4.20566E-3</v>
      </c>
      <c r="F2241" s="4">
        <v>9.4156000000000003E-4</v>
      </c>
      <c r="G2241" s="4">
        <v>1</v>
      </c>
      <c r="H2241" s="4">
        <v>1</v>
      </c>
      <c r="I2241" s="4">
        <v>1</v>
      </c>
      <c r="J2241" s="4">
        <v>1</v>
      </c>
      <c r="K2241" s="4" t="s">
        <v>5238</v>
      </c>
      <c r="L2241" s="4" t="s">
        <v>5246</v>
      </c>
      <c r="M2241" s="4" t="s">
        <v>41</v>
      </c>
      <c r="N2241" s="4">
        <v>2</v>
      </c>
      <c r="O2241" s="4">
        <v>1812.0225399999999</v>
      </c>
      <c r="P2241" s="4" t="s">
        <v>30</v>
      </c>
      <c r="Q2241" s="4" t="s">
        <v>30</v>
      </c>
      <c r="R2241" s="4">
        <v>7.6860000000000003E-4</v>
      </c>
      <c r="S2241" s="4">
        <v>2.2759999999999998E-3</v>
      </c>
      <c r="T2241" s="4">
        <v>2.76</v>
      </c>
    </row>
    <row r="2242" spans="1:30" x14ac:dyDescent="0.2">
      <c r="A2242" s="3" t="s">
        <v>30</v>
      </c>
      <c r="B2242" s="3" t="s">
        <v>31</v>
      </c>
      <c r="C2242" s="3" t="s">
        <v>5247</v>
      </c>
      <c r="D2242" s="3" t="s">
        <v>5248</v>
      </c>
      <c r="E2242" s="3">
        <v>0</v>
      </c>
      <c r="F2242" s="3">
        <v>2.641</v>
      </c>
      <c r="G2242" s="3">
        <v>13</v>
      </c>
      <c r="H2242" s="3">
        <v>2</v>
      </c>
      <c r="I2242" s="3">
        <v>2</v>
      </c>
      <c r="J2242" s="3">
        <v>2</v>
      </c>
      <c r="K2242" s="3">
        <v>2</v>
      </c>
      <c r="L2242" s="3">
        <v>173</v>
      </c>
      <c r="M2242" s="3">
        <v>19</v>
      </c>
      <c r="N2242" s="3">
        <v>9.39</v>
      </c>
      <c r="O2242" s="3">
        <v>2.29</v>
      </c>
      <c r="P2242" s="3">
        <v>2</v>
      </c>
      <c r="Q2242" s="3" t="s">
        <v>3846</v>
      </c>
      <c r="R2242" s="3" t="s">
        <v>2011</v>
      </c>
      <c r="S2242" s="3" t="s">
        <v>41</v>
      </c>
      <c r="T2242" s="3" t="s">
        <v>5249</v>
      </c>
      <c r="U2242" s="3" t="s">
        <v>5250</v>
      </c>
      <c r="V2242" s="3" t="s">
        <v>5247</v>
      </c>
      <c r="W2242" s="3" t="s">
        <v>5251</v>
      </c>
      <c r="X2242" s="3" t="s">
        <v>5252</v>
      </c>
      <c r="Y2242" s="3" t="s">
        <v>41</v>
      </c>
      <c r="Z2242" s="3" t="s">
        <v>41</v>
      </c>
      <c r="AA2242" s="3">
        <v>0</v>
      </c>
      <c r="AB2242" s="3" t="s">
        <v>30</v>
      </c>
      <c r="AC2242" s="3">
        <v>1</v>
      </c>
      <c r="AD2242" s="3" t="s">
        <v>41</v>
      </c>
    </row>
    <row r="2243" spans="1:30" hidden="1" outlineLevel="1" collapsed="1" x14ac:dyDescent="0.2">
      <c r="A2243" t="s">
        <v>41</v>
      </c>
      <c r="B2243" s="2" t="s">
        <v>43</v>
      </c>
      <c r="C2243" s="2" t="s">
        <v>44</v>
      </c>
      <c r="D2243" s="2" t="s">
        <v>29</v>
      </c>
      <c r="E2243" s="2" t="s">
        <v>45</v>
      </c>
      <c r="F2243" s="2" t="s">
        <v>46</v>
      </c>
      <c r="G2243" s="2" t="s">
        <v>28</v>
      </c>
      <c r="H2243" s="2" t="s">
        <v>47</v>
      </c>
      <c r="I2243" s="2" t="s">
        <v>8</v>
      </c>
      <c r="J2243" s="2" t="s">
        <v>9</v>
      </c>
      <c r="K2243" s="2" t="s">
        <v>48</v>
      </c>
      <c r="L2243" s="2" t="s">
        <v>49</v>
      </c>
      <c r="M2243" s="2" t="s">
        <v>50</v>
      </c>
      <c r="N2243" s="2" t="s">
        <v>51</v>
      </c>
      <c r="O2243" s="2" t="s">
        <v>52</v>
      </c>
      <c r="P2243" s="2" t="s">
        <v>27</v>
      </c>
      <c r="Q2243" s="2" t="s">
        <v>53</v>
      </c>
      <c r="R2243" s="2" t="s">
        <v>54</v>
      </c>
      <c r="S2243" s="2" t="s">
        <v>55</v>
      </c>
      <c r="T2243" s="2" t="s">
        <v>56</v>
      </c>
    </row>
    <row r="2244" spans="1:30" hidden="1" outlineLevel="1" collapsed="1" x14ac:dyDescent="0.2">
      <c r="A2244" t="s">
        <v>41</v>
      </c>
      <c r="B2244" s="4" t="s">
        <v>30</v>
      </c>
      <c r="C2244" s="4" t="s">
        <v>5253</v>
      </c>
      <c r="D2244" s="4" t="s">
        <v>819</v>
      </c>
      <c r="E2244" s="4">
        <v>8.9022500000000004E-2</v>
      </c>
      <c r="F2244" s="4">
        <v>7.61943E-3</v>
      </c>
      <c r="G2244" s="4">
        <v>1</v>
      </c>
      <c r="H2244" s="4">
        <v>1</v>
      </c>
      <c r="I2244" s="4">
        <v>1</v>
      </c>
      <c r="J2244" s="4">
        <v>1</v>
      </c>
      <c r="K2244" s="4" t="s">
        <v>5247</v>
      </c>
      <c r="L2244" s="4" t="s">
        <v>5254</v>
      </c>
      <c r="M2244" s="4" t="s">
        <v>41</v>
      </c>
      <c r="N2244" s="4">
        <v>0</v>
      </c>
      <c r="O2244" s="4">
        <v>1582.65506</v>
      </c>
      <c r="P2244" s="4" t="s">
        <v>30</v>
      </c>
      <c r="Q2244" s="4" t="s">
        <v>30</v>
      </c>
      <c r="R2244" s="4">
        <v>5.7679999999999997E-3</v>
      </c>
      <c r="S2244" s="4">
        <v>6.3140000000000002E-2</v>
      </c>
      <c r="T2244" s="4">
        <v>2.29</v>
      </c>
    </row>
    <row r="2245" spans="1:30" hidden="1" outlineLevel="1" collapsed="1" x14ac:dyDescent="0.2">
      <c r="A2245" t="s">
        <v>41</v>
      </c>
      <c r="B2245" s="4" t="s">
        <v>30</v>
      </c>
      <c r="C2245" s="4" t="s">
        <v>5255</v>
      </c>
      <c r="D2245" s="4" t="s">
        <v>819</v>
      </c>
      <c r="E2245" s="4">
        <v>5.3297200000000003E-2</v>
      </c>
      <c r="F2245" s="4">
        <v>3.95853E-3</v>
      </c>
      <c r="G2245" s="4">
        <v>1</v>
      </c>
      <c r="H2245" s="4">
        <v>1</v>
      </c>
      <c r="I2245" s="4">
        <v>1</v>
      </c>
      <c r="J2245" s="4">
        <v>1</v>
      </c>
      <c r="K2245" s="4" t="s">
        <v>5247</v>
      </c>
      <c r="L2245" s="4" t="s">
        <v>5256</v>
      </c>
      <c r="M2245" s="4" t="s">
        <v>41</v>
      </c>
      <c r="N2245" s="4">
        <v>1</v>
      </c>
      <c r="O2245" s="4">
        <v>2383.0691200000001</v>
      </c>
      <c r="P2245" s="4" t="s">
        <v>30</v>
      </c>
      <c r="Q2245" s="4" t="s">
        <v>30</v>
      </c>
      <c r="R2245" s="4">
        <v>3.026E-3</v>
      </c>
      <c r="S2245" s="4">
        <v>3.6240000000000001E-2</v>
      </c>
      <c r="T2245" s="4">
        <v>2.09</v>
      </c>
    </row>
    <row r="2246" spans="1:30" x14ac:dyDescent="0.2">
      <c r="A2246" s="3" t="s">
        <v>30</v>
      </c>
      <c r="B2246" s="3" t="s">
        <v>31</v>
      </c>
      <c r="C2246" s="3" t="s">
        <v>5257</v>
      </c>
      <c r="D2246" s="3" t="s">
        <v>5258</v>
      </c>
      <c r="E2246" s="3">
        <v>0</v>
      </c>
      <c r="F2246" s="3">
        <v>2.6309999999999998</v>
      </c>
      <c r="G2246" s="3">
        <v>15</v>
      </c>
      <c r="H2246" s="3">
        <v>2</v>
      </c>
      <c r="I2246" s="3">
        <v>2</v>
      </c>
      <c r="J2246" s="3">
        <v>2</v>
      </c>
      <c r="K2246" s="3">
        <v>2</v>
      </c>
      <c r="L2246" s="3">
        <v>131</v>
      </c>
      <c r="M2246" s="3">
        <v>14.2</v>
      </c>
      <c r="N2246" s="3">
        <v>10.07</v>
      </c>
      <c r="O2246" s="3">
        <v>2.54</v>
      </c>
      <c r="P2246" s="3">
        <v>2</v>
      </c>
      <c r="Q2246" s="3" t="s">
        <v>1919</v>
      </c>
      <c r="R2246" s="3" t="s">
        <v>35</v>
      </c>
      <c r="S2246" s="3" t="s">
        <v>1062</v>
      </c>
      <c r="T2246" s="3" t="s">
        <v>2033</v>
      </c>
      <c r="U2246" s="3" t="s">
        <v>5259</v>
      </c>
      <c r="V2246" s="3" t="s">
        <v>5257</v>
      </c>
      <c r="W2246" s="3" t="s">
        <v>5260</v>
      </c>
      <c r="X2246" s="3" t="s">
        <v>5261</v>
      </c>
      <c r="Y2246" s="3" t="s">
        <v>5262</v>
      </c>
      <c r="Z2246" s="3" t="s">
        <v>41</v>
      </c>
      <c r="AA2246" s="3">
        <v>11</v>
      </c>
      <c r="AB2246" s="3" t="s">
        <v>30</v>
      </c>
      <c r="AC2246" s="3">
        <v>1</v>
      </c>
      <c r="AD2246" s="3" t="s">
        <v>41</v>
      </c>
    </row>
    <row r="2247" spans="1:30" hidden="1" outlineLevel="1" collapsed="1" x14ac:dyDescent="0.2">
      <c r="A2247" t="s">
        <v>41</v>
      </c>
      <c r="B2247" s="2" t="s">
        <v>43</v>
      </c>
      <c r="C2247" s="2" t="s">
        <v>44</v>
      </c>
      <c r="D2247" s="2" t="s">
        <v>29</v>
      </c>
      <c r="E2247" s="2" t="s">
        <v>45</v>
      </c>
      <c r="F2247" s="2" t="s">
        <v>46</v>
      </c>
      <c r="G2247" s="2" t="s">
        <v>28</v>
      </c>
      <c r="H2247" s="2" t="s">
        <v>47</v>
      </c>
      <c r="I2247" s="2" t="s">
        <v>8</v>
      </c>
      <c r="J2247" s="2" t="s">
        <v>9</v>
      </c>
      <c r="K2247" s="2" t="s">
        <v>48</v>
      </c>
      <c r="L2247" s="2" t="s">
        <v>49</v>
      </c>
      <c r="M2247" s="2" t="s">
        <v>50</v>
      </c>
      <c r="N2247" s="2" t="s">
        <v>51</v>
      </c>
      <c r="O2247" s="2" t="s">
        <v>52</v>
      </c>
      <c r="P2247" s="2" t="s">
        <v>27</v>
      </c>
      <c r="Q2247" s="2" t="s">
        <v>53</v>
      </c>
      <c r="R2247" s="2" t="s">
        <v>54</v>
      </c>
      <c r="S2247" s="2" t="s">
        <v>55</v>
      </c>
      <c r="T2247" s="2" t="s">
        <v>56</v>
      </c>
    </row>
    <row r="2248" spans="1:30" hidden="1" outlineLevel="1" collapsed="1" x14ac:dyDescent="0.2">
      <c r="A2248" t="s">
        <v>41</v>
      </c>
      <c r="B2248" s="4" t="s">
        <v>30</v>
      </c>
      <c r="C2248" s="4" t="s">
        <v>5263</v>
      </c>
      <c r="D2248" s="4" t="s">
        <v>41</v>
      </c>
      <c r="E2248" s="4">
        <v>4.5034400000000002E-2</v>
      </c>
      <c r="F2248" s="4">
        <v>2.21053E-3</v>
      </c>
      <c r="G2248" s="4">
        <v>1</v>
      </c>
      <c r="H2248" s="4">
        <v>2</v>
      </c>
      <c r="I2248" s="4">
        <v>1</v>
      </c>
      <c r="J2248" s="4">
        <v>1</v>
      </c>
      <c r="K2248" s="4" t="s">
        <v>5257</v>
      </c>
      <c r="L2248" s="4" t="s">
        <v>5264</v>
      </c>
      <c r="M2248" s="4" t="s">
        <v>41</v>
      </c>
      <c r="N2248" s="4">
        <v>1</v>
      </c>
      <c r="O2248" s="4">
        <v>1142.56879</v>
      </c>
      <c r="P2248" s="4" t="s">
        <v>30</v>
      </c>
      <c r="Q2248" s="4" t="s">
        <v>30</v>
      </c>
      <c r="R2248" s="4">
        <v>1.714E-3</v>
      </c>
      <c r="S2248" s="4">
        <v>2.9960000000000001E-2</v>
      </c>
      <c r="T2248" s="4">
        <v>2.54</v>
      </c>
    </row>
    <row r="2249" spans="1:30" hidden="1" outlineLevel="1" collapsed="1" x14ac:dyDescent="0.2">
      <c r="A2249" t="s">
        <v>41</v>
      </c>
      <c r="B2249" s="4" t="s">
        <v>30</v>
      </c>
      <c r="C2249" s="4" t="s">
        <v>5265</v>
      </c>
      <c r="D2249" s="4" t="s">
        <v>41</v>
      </c>
      <c r="E2249" s="4">
        <v>0.107642</v>
      </c>
      <c r="F2249" s="4">
        <v>9.1506199999999999E-3</v>
      </c>
      <c r="G2249" s="4">
        <v>1</v>
      </c>
      <c r="H2249" s="4">
        <v>2</v>
      </c>
      <c r="I2249" s="4">
        <v>1</v>
      </c>
      <c r="J2249" s="4">
        <v>1</v>
      </c>
      <c r="K2249" s="4" t="s">
        <v>5257</v>
      </c>
      <c r="L2249" s="4" t="s">
        <v>5266</v>
      </c>
      <c r="M2249" s="4" t="s">
        <v>41</v>
      </c>
      <c r="N2249" s="4">
        <v>0</v>
      </c>
      <c r="O2249" s="4">
        <v>953.60298999999998</v>
      </c>
      <c r="P2249" s="4" t="s">
        <v>30</v>
      </c>
      <c r="Q2249" s="4" t="s">
        <v>30</v>
      </c>
      <c r="R2249" s="4">
        <v>6.8910000000000004E-3</v>
      </c>
      <c r="S2249" s="4">
        <v>7.8070000000000001E-2</v>
      </c>
      <c r="T2249" s="4">
        <v>0.95</v>
      </c>
    </row>
    <row r="2250" spans="1:30" x14ac:dyDescent="0.2">
      <c r="A2250" s="3" t="s">
        <v>30</v>
      </c>
      <c r="B2250" s="3" t="s">
        <v>31</v>
      </c>
      <c r="C2250" s="3" t="s">
        <v>5267</v>
      </c>
      <c r="D2250" s="3" t="s">
        <v>5268</v>
      </c>
      <c r="E2250" s="3">
        <v>0</v>
      </c>
      <c r="F2250" s="3">
        <v>2.6269999999999998</v>
      </c>
      <c r="G2250" s="3">
        <v>3</v>
      </c>
      <c r="H2250" s="3">
        <v>2</v>
      </c>
      <c r="I2250" s="3">
        <v>2</v>
      </c>
      <c r="J2250" s="3">
        <v>2</v>
      </c>
      <c r="K2250" s="3">
        <v>2</v>
      </c>
      <c r="L2250" s="3">
        <v>1129</v>
      </c>
      <c r="M2250" s="3">
        <v>131</v>
      </c>
      <c r="N2250" s="3">
        <v>6.64</v>
      </c>
      <c r="O2250" s="3">
        <v>3.64</v>
      </c>
      <c r="P2250" s="3">
        <v>2</v>
      </c>
      <c r="Q2250" s="3" t="s">
        <v>5269</v>
      </c>
      <c r="R2250" s="3" t="s">
        <v>1739</v>
      </c>
      <c r="S2250" s="3" t="s">
        <v>1062</v>
      </c>
      <c r="T2250" s="3" t="s">
        <v>5270</v>
      </c>
      <c r="U2250" s="3" t="s">
        <v>5271</v>
      </c>
      <c r="V2250" s="3" t="s">
        <v>5267</v>
      </c>
      <c r="W2250" s="3" t="s">
        <v>5272</v>
      </c>
      <c r="X2250" s="3" t="s">
        <v>5273</v>
      </c>
      <c r="Y2250" s="3" t="s">
        <v>41</v>
      </c>
      <c r="Z2250" s="3" t="s">
        <v>41</v>
      </c>
      <c r="AA2250" s="3">
        <v>0</v>
      </c>
      <c r="AB2250" s="3" t="s">
        <v>30</v>
      </c>
      <c r="AC2250" s="3">
        <v>1</v>
      </c>
      <c r="AD2250" s="3" t="s">
        <v>41</v>
      </c>
    </row>
    <row r="2251" spans="1:30" hidden="1" outlineLevel="1" collapsed="1" x14ac:dyDescent="0.2">
      <c r="A2251" t="s">
        <v>41</v>
      </c>
      <c r="B2251" s="2" t="s">
        <v>43</v>
      </c>
      <c r="C2251" s="2" t="s">
        <v>44</v>
      </c>
      <c r="D2251" s="2" t="s">
        <v>29</v>
      </c>
      <c r="E2251" s="2" t="s">
        <v>45</v>
      </c>
      <c r="F2251" s="2" t="s">
        <v>46</v>
      </c>
      <c r="G2251" s="2" t="s">
        <v>28</v>
      </c>
      <c r="H2251" s="2" t="s">
        <v>47</v>
      </c>
      <c r="I2251" s="2" t="s">
        <v>8</v>
      </c>
      <c r="J2251" s="2" t="s">
        <v>9</v>
      </c>
      <c r="K2251" s="2" t="s">
        <v>48</v>
      </c>
      <c r="L2251" s="2" t="s">
        <v>49</v>
      </c>
      <c r="M2251" s="2" t="s">
        <v>50</v>
      </c>
      <c r="N2251" s="2" t="s">
        <v>51</v>
      </c>
      <c r="O2251" s="2" t="s">
        <v>52</v>
      </c>
      <c r="P2251" s="2" t="s">
        <v>27</v>
      </c>
      <c r="Q2251" s="2" t="s">
        <v>53</v>
      </c>
      <c r="R2251" s="2" t="s">
        <v>54</v>
      </c>
      <c r="S2251" s="2" t="s">
        <v>55</v>
      </c>
      <c r="T2251" s="2" t="s">
        <v>56</v>
      </c>
    </row>
    <row r="2252" spans="1:30" hidden="1" outlineLevel="1" collapsed="1" x14ac:dyDescent="0.2">
      <c r="A2252" t="s">
        <v>41</v>
      </c>
      <c r="B2252" s="4" t="s">
        <v>30</v>
      </c>
      <c r="C2252" s="4" t="s">
        <v>5274</v>
      </c>
      <c r="D2252" s="4" t="s">
        <v>41</v>
      </c>
      <c r="E2252" s="4">
        <v>6.5604899999999994E-2</v>
      </c>
      <c r="F2252" s="4">
        <v>3.95853E-3</v>
      </c>
      <c r="G2252" s="4">
        <v>1</v>
      </c>
      <c r="H2252" s="4">
        <v>1</v>
      </c>
      <c r="I2252" s="4">
        <v>1</v>
      </c>
      <c r="J2252" s="4">
        <v>1</v>
      </c>
      <c r="K2252" s="4" t="s">
        <v>5267</v>
      </c>
      <c r="L2252" s="4" t="s">
        <v>5275</v>
      </c>
      <c r="M2252" s="4" t="s">
        <v>41</v>
      </c>
      <c r="N2252" s="4">
        <v>2</v>
      </c>
      <c r="O2252" s="4">
        <v>1924.1086700000001</v>
      </c>
      <c r="P2252" s="4" t="s">
        <v>30</v>
      </c>
      <c r="Q2252" s="4" t="s">
        <v>30</v>
      </c>
      <c r="R2252" s="4">
        <v>3.026E-3</v>
      </c>
      <c r="S2252" s="4">
        <v>4.5429999999999998E-2</v>
      </c>
      <c r="T2252" s="4">
        <v>1.75</v>
      </c>
    </row>
    <row r="2253" spans="1:30" hidden="1" outlineLevel="1" collapsed="1" x14ac:dyDescent="0.2">
      <c r="A2253" t="s">
        <v>41</v>
      </c>
      <c r="B2253" s="4" t="s">
        <v>30</v>
      </c>
      <c r="C2253" s="4" t="s">
        <v>5276</v>
      </c>
      <c r="D2253" s="4" t="s">
        <v>41</v>
      </c>
      <c r="E2253" s="4">
        <v>7.4457999999999996E-2</v>
      </c>
      <c r="F2253" s="4">
        <v>4.8908199999999997E-3</v>
      </c>
      <c r="G2253" s="4">
        <v>1</v>
      </c>
      <c r="H2253" s="4">
        <v>1</v>
      </c>
      <c r="I2253" s="4">
        <v>1</v>
      </c>
      <c r="J2253" s="4">
        <v>1</v>
      </c>
      <c r="K2253" s="4" t="s">
        <v>5267</v>
      </c>
      <c r="L2253" s="4" t="s">
        <v>5277</v>
      </c>
      <c r="M2253" s="4" t="s">
        <v>41</v>
      </c>
      <c r="N2253" s="4">
        <v>2</v>
      </c>
      <c r="O2253" s="4">
        <v>2508.1848599999998</v>
      </c>
      <c r="P2253" s="4" t="s">
        <v>30</v>
      </c>
      <c r="Q2253" s="4" t="s">
        <v>30</v>
      </c>
      <c r="R2253" s="4">
        <v>3.7160000000000001E-3</v>
      </c>
      <c r="S2253" s="4">
        <v>5.1950000000000003E-2</v>
      </c>
      <c r="T2253" s="4">
        <v>3.64</v>
      </c>
    </row>
    <row r="2254" spans="1:30" x14ac:dyDescent="0.2">
      <c r="A2254" s="3" t="s">
        <v>30</v>
      </c>
      <c r="B2254" s="3" t="s">
        <v>31</v>
      </c>
      <c r="C2254" s="3" t="s">
        <v>5278</v>
      </c>
      <c r="D2254" s="3" t="s">
        <v>5279</v>
      </c>
      <c r="E2254" s="3">
        <v>0</v>
      </c>
      <c r="F2254" s="3">
        <v>2.6150000000000002</v>
      </c>
      <c r="G2254" s="3">
        <v>3</v>
      </c>
      <c r="H2254" s="3">
        <v>2</v>
      </c>
      <c r="I2254" s="3">
        <v>2</v>
      </c>
      <c r="J2254" s="3">
        <v>2</v>
      </c>
      <c r="K2254" s="3">
        <v>2</v>
      </c>
      <c r="L2254" s="3">
        <v>359</v>
      </c>
      <c r="M2254" s="3">
        <v>39.6</v>
      </c>
      <c r="N2254" s="3">
        <v>5.78</v>
      </c>
      <c r="O2254" s="3">
        <v>0</v>
      </c>
      <c r="P2254" s="3">
        <v>2</v>
      </c>
      <c r="Q2254" s="3" t="s">
        <v>1377</v>
      </c>
      <c r="R2254" s="3" t="s">
        <v>4098</v>
      </c>
      <c r="S2254" s="3" t="s">
        <v>36</v>
      </c>
      <c r="T2254" s="3" t="s">
        <v>5280</v>
      </c>
      <c r="U2254" s="3" t="s">
        <v>5281</v>
      </c>
      <c r="V2254" s="3" t="s">
        <v>5278</v>
      </c>
      <c r="W2254" s="3" t="s">
        <v>5282</v>
      </c>
      <c r="X2254" s="3" t="s">
        <v>5283</v>
      </c>
      <c r="Y2254" s="3" t="s">
        <v>41</v>
      </c>
      <c r="Z2254" s="3" t="s">
        <v>1546</v>
      </c>
      <c r="AA2254" s="3">
        <v>3</v>
      </c>
      <c r="AB2254" s="3" t="s">
        <v>30</v>
      </c>
      <c r="AC2254" s="3">
        <v>1</v>
      </c>
      <c r="AD2254" s="3" t="s">
        <v>41</v>
      </c>
    </row>
    <row r="2255" spans="1:30" hidden="1" outlineLevel="1" collapsed="1" x14ac:dyDescent="0.2">
      <c r="A2255" t="s">
        <v>41</v>
      </c>
      <c r="B2255" s="2" t="s">
        <v>43</v>
      </c>
      <c r="C2255" s="2" t="s">
        <v>44</v>
      </c>
      <c r="D2255" s="2" t="s">
        <v>29</v>
      </c>
      <c r="E2255" s="2" t="s">
        <v>45</v>
      </c>
      <c r="F2255" s="2" t="s">
        <v>46</v>
      </c>
      <c r="G2255" s="2" t="s">
        <v>28</v>
      </c>
      <c r="H2255" s="2" t="s">
        <v>47</v>
      </c>
      <c r="I2255" s="2" t="s">
        <v>8</v>
      </c>
      <c r="J2255" s="2" t="s">
        <v>9</v>
      </c>
      <c r="K2255" s="2" t="s">
        <v>48</v>
      </c>
      <c r="L2255" s="2" t="s">
        <v>49</v>
      </c>
      <c r="M2255" s="2" t="s">
        <v>50</v>
      </c>
      <c r="N2255" s="2" t="s">
        <v>51</v>
      </c>
      <c r="O2255" s="2" t="s">
        <v>52</v>
      </c>
      <c r="P2255" s="2" t="s">
        <v>27</v>
      </c>
      <c r="Q2255" s="2" t="s">
        <v>53</v>
      </c>
      <c r="R2255" s="2" t="s">
        <v>54</v>
      </c>
      <c r="S2255" s="2" t="s">
        <v>55</v>
      </c>
      <c r="T2255" s="2" t="s">
        <v>56</v>
      </c>
    </row>
    <row r="2256" spans="1:30" hidden="1" outlineLevel="1" collapsed="1" x14ac:dyDescent="0.2">
      <c r="A2256" t="s">
        <v>41</v>
      </c>
      <c r="B2256" s="4" t="s">
        <v>30</v>
      </c>
      <c r="C2256" s="4" t="s">
        <v>5284</v>
      </c>
      <c r="D2256" s="4" t="s">
        <v>41</v>
      </c>
      <c r="E2256" s="4">
        <v>4.5955700000000002E-2</v>
      </c>
      <c r="F2256" s="4">
        <v>2.21053E-3</v>
      </c>
      <c r="G2256" s="4">
        <v>1</v>
      </c>
      <c r="H2256" s="4">
        <v>1</v>
      </c>
      <c r="I2256" s="4">
        <v>1</v>
      </c>
      <c r="J2256" s="4">
        <v>1</v>
      </c>
      <c r="K2256" s="4" t="s">
        <v>5278</v>
      </c>
      <c r="L2256" s="4" t="s">
        <v>5285</v>
      </c>
      <c r="M2256" s="4" t="s">
        <v>41</v>
      </c>
      <c r="N2256" s="4">
        <v>0</v>
      </c>
      <c r="O2256" s="4">
        <v>752.39373000000001</v>
      </c>
      <c r="P2256" s="4" t="s">
        <v>30</v>
      </c>
      <c r="Q2256" s="4" t="s">
        <v>30</v>
      </c>
      <c r="R2256" s="4">
        <v>1.714E-3</v>
      </c>
      <c r="S2256" s="4">
        <v>3.075E-2</v>
      </c>
      <c r="T2256" s="4">
        <v>0.71</v>
      </c>
    </row>
    <row r="2257" spans="1:30" hidden="1" outlineLevel="1" collapsed="1" x14ac:dyDescent="0.2">
      <c r="A2257" t="s">
        <v>41</v>
      </c>
      <c r="B2257" s="4" t="s">
        <v>30</v>
      </c>
      <c r="C2257" s="4" t="s">
        <v>5286</v>
      </c>
      <c r="D2257" s="4" t="s">
        <v>41</v>
      </c>
      <c r="E2257" s="4">
        <v>0.109051</v>
      </c>
      <c r="F2257" s="4">
        <v>9.1506199999999999E-3</v>
      </c>
      <c r="G2257" s="4">
        <v>1</v>
      </c>
      <c r="H2257" s="4">
        <v>1</v>
      </c>
      <c r="I2257" s="4">
        <v>1</v>
      </c>
      <c r="J2257" s="4">
        <v>1</v>
      </c>
      <c r="K2257" s="4" t="s">
        <v>5278</v>
      </c>
      <c r="L2257" s="4" t="s">
        <v>5287</v>
      </c>
      <c r="M2257" s="4" t="s">
        <v>41</v>
      </c>
      <c r="N2257" s="4">
        <v>1</v>
      </c>
      <c r="O2257" s="4">
        <v>1282.6637599999999</v>
      </c>
      <c r="P2257" s="4" t="s">
        <v>30</v>
      </c>
      <c r="Q2257" s="4" t="s">
        <v>30</v>
      </c>
      <c r="R2257" s="4">
        <v>6.8910000000000004E-3</v>
      </c>
      <c r="S2257" s="4">
        <v>7.8950000000000006E-2</v>
      </c>
      <c r="T2257" s="4">
        <v>1.39</v>
      </c>
    </row>
    <row r="2258" spans="1:30" x14ac:dyDescent="0.2">
      <c r="A2258" s="3" t="s">
        <v>30</v>
      </c>
      <c r="B2258" s="3" t="s">
        <v>31</v>
      </c>
      <c r="C2258" s="3" t="s">
        <v>5288</v>
      </c>
      <c r="D2258" s="3" t="s">
        <v>5289</v>
      </c>
      <c r="E2258" s="3">
        <v>0</v>
      </c>
      <c r="F2258" s="3">
        <v>2.609</v>
      </c>
      <c r="G2258" s="3">
        <v>1</v>
      </c>
      <c r="H2258" s="3">
        <v>1</v>
      </c>
      <c r="I2258" s="3">
        <v>1</v>
      </c>
      <c r="J2258" s="3">
        <v>1</v>
      </c>
      <c r="K2258" s="3">
        <v>1</v>
      </c>
      <c r="L2258" s="3">
        <v>1418</v>
      </c>
      <c r="M2258" s="3">
        <v>162.1</v>
      </c>
      <c r="N2258" s="3">
        <v>6.21</v>
      </c>
      <c r="O2258" s="3">
        <v>2.4</v>
      </c>
      <c r="P2258" s="3">
        <v>1</v>
      </c>
      <c r="Q2258" s="3" t="s">
        <v>34</v>
      </c>
      <c r="R2258" s="3" t="s">
        <v>453</v>
      </c>
      <c r="S2258" s="3" t="s">
        <v>36</v>
      </c>
      <c r="T2258" s="3" t="s">
        <v>5290</v>
      </c>
      <c r="U2258" s="3" t="s">
        <v>5291</v>
      </c>
      <c r="V2258" s="3" t="s">
        <v>5288</v>
      </c>
      <c r="W2258" s="3" t="s">
        <v>5292</v>
      </c>
      <c r="X2258" s="3" t="s">
        <v>5293</v>
      </c>
      <c r="Y2258" s="3" t="s">
        <v>41</v>
      </c>
      <c r="Z2258" s="3" t="s">
        <v>41</v>
      </c>
      <c r="AA2258" s="3">
        <v>0</v>
      </c>
      <c r="AB2258" s="3" t="s">
        <v>30</v>
      </c>
      <c r="AC2258" s="3">
        <v>1</v>
      </c>
      <c r="AD2258" s="3" t="s">
        <v>41</v>
      </c>
    </row>
    <row r="2259" spans="1:30" hidden="1" outlineLevel="1" collapsed="1" x14ac:dyDescent="0.2">
      <c r="A2259" t="s">
        <v>41</v>
      </c>
      <c r="B2259" s="2" t="s">
        <v>43</v>
      </c>
      <c r="C2259" s="2" t="s">
        <v>44</v>
      </c>
      <c r="D2259" s="2" t="s">
        <v>29</v>
      </c>
      <c r="E2259" s="2" t="s">
        <v>45</v>
      </c>
      <c r="F2259" s="2" t="s">
        <v>46</v>
      </c>
      <c r="G2259" s="2" t="s">
        <v>28</v>
      </c>
      <c r="H2259" s="2" t="s">
        <v>47</v>
      </c>
      <c r="I2259" s="2" t="s">
        <v>8</v>
      </c>
      <c r="J2259" s="2" t="s">
        <v>9</v>
      </c>
      <c r="K2259" s="2" t="s">
        <v>48</v>
      </c>
      <c r="L2259" s="2" t="s">
        <v>49</v>
      </c>
      <c r="M2259" s="2" t="s">
        <v>50</v>
      </c>
      <c r="N2259" s="2" t="s">
        <v>51</v>
      </c>
      <c r="O2259" s="2" t="s">
        <v>52</v>
      </c>
      <c r="P2259" s="2" t="s">
        <v>27</v>
      </c>
      <c r="Q2259" s="2" t="s">
        <v>53</v>
      </c>
      <c r="R2259" s="2" t="s">
        <v>54</v>
      </c>
      <c r="S2259" s="2" t="s">
        <v>55</v>
      </c>
      <c r="T2259" s="2" t="s">
        <v>56</v>
      </c>
    </row>
    <row r="2260" spans="1:30" hidden="1" outlineLevel="1" collapsed="1" x14ac:dyDescent="0.2">
      <c r="A2260" t="s">
        <v>41</v>
      </c>
      <c r="B2260" s="4" t="s">
        <v>30</v>
      </c>
      <c r="C2260" s="4" t="s">
        <v>5294</v>
      </c>
      <c r="D2260" s="4" t="s">
        <v>41</v>
      </c>
      <c r="E2260" s="4">
        <v>4.5044300000000002E-3</v>
      </c>
      <c r="F2260" s="4">
        <v>9.4156000000000003E-4</v>
      </c>
      <c r="G2260" s="4">
        <v>1</v>
      </c>
      <c r="H2260" s="4">
        <v>1</v>
      </c>
      <c r="I2260" s="4">
        <v>1</v>
      </c>
      <c r="J2260" s="4">
        <v>1</v>
      </c>
      <c r="K2260" s="4" t="s">
        <v>5288</v>
      </c>
      <c r="L2260" s="4" t="s">
        <v>5295</v>
      </c>
      <c r="M2260" s="4" t="s">
        <v>41</v>
      </c>
      <c r="N2260" s="4">
        <v>1</v>
      </c>
      <c r="O2260" s="4">
        <v>1744.8421900000001</v>
      </c>
      <c r="P2260" s="4" t="s">
        <v>30</v>
      </c>
      <c r="Q2260" s="4" t="s">
        <v>30</v>
      </c>
      <c r="R2260" s="4">
        <v>7.6860000000000003E-4</v>
      </c>
      <c r="S2260" s="4">
        <v>2.4599999999999999E-3</v>
      </c>
      <c r="T2260" s="4">
        <v>2.4</v>
      </c>
    </row>
    <row r="2261" spans="1:30" x14ac:dyDescent="0.2">
      <c r="A2261" s="3" t="s">
        <v>30</v>
      </c>
      <c r="B2261" s="3" t="s">
        <v>31</v>
      </c>
      <c r="C2261" s="3" t="s">
        <v>5296</v>
      </c>
      <c r="D2261" s="3" t="s">
        <v>5297</v>
      </c>
      <c r="E2261" s="3">
        <v>0</v>
      </c>
      <c r="F2261" s="3">
        <v>2.6019999999999999</v>
      </c>
      <c r="G2261" s="3">
        <v>12</v>
      </c>
      <c r="H2261" s="3">
        <v>1</v>
      </c>
      <c r="I2261" s="3">
        <v>1</v>
      </c>
      <c r="J2261" s="3">
        <v>1</v>
      </c>
      <c r="K2261" s="3">
        <v>1</v>
      </c>
      <c r="L2261" s="3">
        <v>121</v>
      </c>
      <c r="M2261" s="3">
        <v>13.9</v>
      </c>
      <c r="N2261" s="3">
        <v>5.81</v>
      </c>
      <c r="O2261" s="3">
        <v>1.97</v>
      </c>
      <c r="P2261" s="3">
        <v>1</v>
      </c>
      <c r="Q2261" s="3" t="s">
        <v>5298</v>
      </c>
      <c r="R2261" s="3" t="s">
        <v>35</v>
      </c>
      <c r="S2261" s="3" t="s">
        <v>36</v>
      </c>
      <c r="T2261" s="3" t="s">
        <v>5299</v>
      </c>
      <c r="U2261" s="3" t="s">
        <v>5300</v>
      </c>
      <c r="V2261" s="3" t="s">
        <v>5296</v>
      </c>
      <c r="W2261" s="3" t="s">
        <v>5301</v>
      </c>
      <c r="X2261" s="3" t="s">
        <v>5302</v>
      </c>
      <c r="Y2261" s="3" t="s">
        <v>5303</v>
      </c>
      <c r="Z2261" s="3" t="s">
        <v>41</v>
      </c>
      <c r="AA2261" s="3">
        <v>6</v>
      </c>
      <c r="AB2261" s="3" t="s">
        <v>30</v>
      </c>
      <c r="AC2261" s="3">
        <v>1</v>
      </c>
      <c r="AD2261" s="3" t="s">
        <v>41</v>
      </c>
    </row>
    <row r="2262" spans="1:30" hidden="1" outlineLevel="1" collapsed="1" x14ac:dyDescent="0.2">
      <c r="A2262" t="s">
        <v>41</v>
      </c>
      <c r="B2262" s="2" t="s">
        <v>43</v>
      </c>
      <c r="C2262" s="2" t="s">
        <v>44</v>
      </c>
      <c r="D2262" s="2" t="s">
        <v>29</v>
      </c>
      <c r="E2262" s="2" t="s">
        <v>45</v>
      </c>
      <c r="F2262" s="2" t="s">
        <v>46</v>
      </c>
      <c r="G2262" s="2" t="s">
        <v>28</v>
      </c>
      <c r="H2262" s="2" t="s">
        <v>47</v>
      </c>
      <c r="I2262" s="2" t="s">
        <v>8</v>
      </c>
      <c r="J2262" s="2" t="s">
        <v>9</v>
      </c>
      <c r="K2262" s="2" t="s">
        <v>48</v>
      </c>
      <c r="L2262" s="2" t="s">
        <v>49</v>
      </c>
      <c r="M2262" s="2" t="s">
        <v>50</v>
      </c>
      <c r="N2262" s="2" t="s">
        <v>51</v>
      </c>
      <c r="O2262" s="2" t="s">
        <v>52</v>
      </c>
      <c r="P2262" s="2" t="s">
        <v>27</v>
      </c>
      <c r="Q2262" s="2" t="s">
        <v>53</v>
      </c>
      <c r="R2262" s="2" t="s">
        <v>54</v>
      </c>
      <c r="S2262" s="2" t="s">
        <v>55</v>
      </c>
      <c r="T2262" s="2" t="s">
        <v>56</v>
      </c>
    </row>
    <row r="2263" spans="1:30" hidden="1" outlineLevel="1" collapsed="1" x14ac:dyDescent="0.2">
      <c r="A2263" t="s">
        <v>41</v>
      </c>
      <c r="B2263" s="4" t="s">
        <v>30</v>
      </c>
      <c r="C2263" s="4" t="s">
        <v>5304</v>
      </c>
      <c r="D2263" s="4" t="s">
        <v>1013</v>
      </c>
      <c r="E2263" s="4">
        <v>4.56668E-3</v>
      </c>
      <c r="F2263" s="4">
        <v>9.4156000000000003E-4</v>
      </c>
      <c r="G2263" s="4">
        <v>1</v>
      </c>
      <c r="H2263" s="4">
        <v>1</v>
      </c>
      <c r="I2263" s="4">
        <v>1</v>
      </c>
      <c r="J2263" s="4">
        <v>1</v>
      </c>
      <c r="K2263" s="4" t="s">
        <v>5296</v>
      </c>
      <c r="L2263" s="4" t="s">
        <v>5305</v>
      </c>
      <c r="M2263" s="4" t="s">
        <v>41</v>
      </c>
      <c r="N2263" s="4">
        <v>0</v>
      </c>
      <c r="O2263" s="4">
        <v>1683.7907600000001</v>
      </c>
      <c r="P2263" s="4" t="s">
        <v>30</v>
      </c>
      <c r="Q2263" s="4" t="s">
        <v>30</v>
      </c>
      <c r="R2263" s="4">
        <v>7.6860000000000003E-4</v>
      </c>
      <c r="S2263" s="4">
        <v>2.503E-3</v>
      </c>
      <c r="T2263" s="4">
        <v>1.97</v>
      </c>
    </row>
    <row r="2264" spans="1:30" x14ac:dyDescent="0.2">
      <c r="A2264" s="3" t="s">
        <v>30</v>
      </c>
      <c r="B2264" s="3" t="s">
        <v>31</v>
      </c>
      <c r="C2264" s="3" t="s">
        <v>5306</v>
      </c>
      <c r="D2264" s="3" t="s">
        <v>5307</v>
      </c>
      <c r="E2264" s="3">
        <v>0</v>
      </c>
      <c r="F2264" s="3">
        <v>2.5760000000000001</v>
      </c>
      <c r="G2264" s="3">
        <v>3</v>
      </c>
      <c r="H2264" s="3">
        <v>2</v>
      </c>
      <c r="I2264" s="3">
        <v>2</v>
      </c>
      <c r="J2264" s="3">
        <v>2</v>
      </c>
      <c r="K2264" s="3">
        <v>2</v>
      </c>
      <c r="L2264" s="3">
        <v>899</v>
      </c>
      <c r="M2264" s="3">
        <v>103</v>
      </c>
      <c r="N2264" s="3">
        <v>5.0599999999999996</v>
      </c>
      <c r="O2264" s="3">
        <v>0</v>
      </c>
      <c r="P2264" s="3">
        <v>2</v>
      </c>
      <c r="Q2264" s="3" t="s">
        <v>2887</v>
      </c>
      <c r="R2264" s="3" t="s">
        <v>35</v>
      </c>
      <c r="S2264" s="3" t="s">
        <v>36</v>
      </c>
      <c r="T2264" s="3" t="s">
        <v>5308</v>
      </c>
      <c r="U2264" s="3" t="s">
        <v>5309</v>
      </c>
      <c r="V2264" s="3" t="s">
        <v>5306</v>
      </c>
      <c r="W2264" s="3" t="s">
        <v>5310</v>
      </c>
      <c r="X2264" s="3" t="s">
        <v>5311</v>
      </c>
      <c r="Y2264" s="3" t="s">
        <v>1771</v>
      </c>
      <c r="Z2264" s="3" t="s">
        <v>41</v>
      </c>
      <c r="AA2264" s="3">
        <v>1</v>
      </c>
      <c r="AB2264" s="3" t="s">
        <v>30</v>
      </c>
      <c r="AC2264" s="3">
        <v>1</v>
      </c>
      <c r="AD2264" s="3" t="s">
        <v>41</v>
      </c>
    </row>
    <row r="2265" spans="1:30" hidden="1" outlineLevel="1" collapsed="1" x14ac:dyDescent="0.2">
      <c r="A2265" t="s">
        <v>41</v>
      </c>
      <c r="B2265" s="2" t="s">
        <v>43</v>
      </c>
      <c r="C2265" s="2" t="s">
        <v>44</v>
      </c>
      <c r="D2265" s="2" t="s">
        <v>29</v>
      </c>
      <c r="E2265" s="2" t="s">
        <v>45</v>
      </c>
      <c r="F2265" s="2" t="s">
        <v>46</v>
      </c>
      <c r="G2265" s="2" t="s">
        <v>28</v>
      </c>
      <c r="H2265" s="2" t="s">
        <v>47</v>
      </c>
      <c r="I2265" s="2" t="s">
        <v>8</v>
      </c>
      <c r="J2265" s="2" t="s">
        <v>9</v>
      </c>
      <c r="K2265" s="2" t="s">
        <v>48</v>
      </c>
      <c r="L2265" s="2" t="s">
        <v>49</v>
      </c>
      <c r="M2265" s="2" t="s">
        <v>50</v>
      </c>
      <c r="N2265" s="2" t="s">
        <v>51</v>
      </c>
      <c r="O2265" s="2" t="s">
        <v>52</v>
      </c>
      <c r="P2265" s="2" t="s">
        <v>27</v>
      </c>
      <c r="Q2265" s="2" t="s">
        <v>53</v>
      </c>
      <c r="R2265" s="2" t="s">
        <v>54</v>
      </c>
      <c r="S2265" s="2" t="s">
        <v>55</v>
      </c>
      <c r="T2265" s="2" t="s">
        <v>56</v>
      </c>
    </row>
    <row r="2266" spans="1:30" hidden="1" outlineLevel="1" collapsed="1" x14ac:dyDescent="0.2">
      <c r="A2266" t="s">
        <v>41</v>
      </c>
      <c r="B2266" s="4" t="s">
        <v>30</v>
      </c>
      <c r="C2266" s="4" t="s">
        <v>5312</v>
      </c>
      <c r="D2266" s="4" t="s">
        <v>41</v>
      </c>
      <c r="E2266" s="4">
        <v>6.5604899999999994E-2</v>
      </c>
      <c r="F2266" s="4">
        <v>3.95853E-3</v>
      </c>
      <c r="G2266" s="4">
        <v>1</v>
      </c>
      <c r="H2266" s="4">
        <v>1</v>
      </c>
      <c r="I2266" s="4">
        <v>1</v>
      </c>
      <c r="J2266" s="4">
        <v>1</v>
      </c>
      <c r="K2266" s="4" t="s">
        <v>5306</v>
      </c>
      <c r="L2266" s="4" t="s">
        <v>5313</v>
      </c>
      <c r="M2266" s="4" t="s">
        <v>41</v>
      </c>
      <c r="N2266" s="4">
        <v>1</v>
      </c>
      <c r="O2266" s="4">
        <v>1560.79512</v>
      </c>
      <c r="P2266" s="4" t="s">
        <v>30</v>
      </c>
      <c r="Q2266" s="4" t="s">
        <v>30</v>
      </c>
      <c r="R2266" s="4">
        <v>3.026E-3</v>
      </c>
      <c r="S2266" s="4">
        <v>4.5159999999999999E-2</v>
      </c>
      <c r="T2266" s="4">
        <v>1.66</v>
      </c>
    </row>
    <row r="2267" spans="1:30" hidden="1" outlineLevel="1" collapsed="1" x14ac:dyDescent="0.2">
      <c r="A2267" t="s">
        <v>41</v>
      </c>
      <c r="B2267" s="4" t="s">
        <v>30</v>
      </c>
      <c r="C2267" s="4" t="s">
        <v>5314</v>
      </c>
      <c r="D2267" s="4" t="s">
        <v>41</v>
      </c>
      <c r="E2267" s="4">
        <v>8.3338099999999998E-2</v>
      </c>
      <c r="F2267" s="4">
        <v>5.41684E-3</v>
      </c>
      <c r="G2267" s="4">
        <v>1</v>
      </c>
      <c r="H2267" s="4">
        <v>1</v>
      </c>
      <c r="I2267" s="4">
        <v>1</v>
      </c>
      <c r="J2267" s="4">
        <v>1</v>
      </c>
      <c r="K2267" s="4" t="s">
        <v>5306</v>
      </c>
      <c r="L2267" s="4" t="s">
        <v>5315</v>
      </c>
      <c r="M2267" s="4" t="s">
        <v>41</v>
      </c>
      <c r="N2267" s="4">
        <v>0</v>
      </c>
      <c r="O2267" s="4">
        <v>1276.65319</v>
      </c>
      <c r="P2267" s="4" t="s">
        <v>30</v>
      </c>
      <c r="Q2267" s="4" t="s">
        <v>30</v>
      </c>
      <c r="R2267" s="4">
        <v>4.1079999999999997E-3</v>
      </c>
      <c r="S2267" s="4">
        <v>5.8749999999999997E-2</v>
      </c>
      <c r="T2267" s="4">
        <v>1.0900000000000001</v>
      </c>
    </row>
    <row r="2268" spans="1:30" x14ac:dyDescent="0.2">
      <c r="A2268" s="3" t="s">
        <v>30</v>
      </c>
      <c r="B2268" s="3" t="s">
        <v>31</v>
      </c>
      <c r="C2268" s="3" t="s">
        <v>5316</v>
      </c>
      <c r="D2268" s="3" t="s">
        <v>5317</v>
      </c>
      <c r="E2268" s="3">
        <v>0</v>
      </c>
      <c r="F2268" s="3">
        <v>2.573</v>
      </c>
      <c r="G2268" s="3">
        <v>3</v>
      </c>
      <c r="H2268" s="3">
        <v>2</v>
      </c>
      <c r="I2268" s="3">
        <v>2</v>
      </c>
      <c r="J2268" s="3">
        <v>2</v>
      </c>
      <c r="K2268" s="3">
        <v>2</v>
      </c>
      <c r="L2268" s="3">
        <v>707</v>
      </c>
      <c r="M2268" s="3">
        <v>81.7</v>
      </c>
      <c r="N2268" s="3">
        <v>6.6</v>
      </c>
      <c r="O2268" s="3">
        <v>2</v>
      </c>
      <c r="P2268" s="3">
        <v>2</v>
      </c>
      <c r="Q2268" s="3" t="s">
        <v>41</v>
      </c>
      <c r="R2268" s="3" t="s">
        <v>41</v>
      </c>
      <c r="S2268" s="3" t="s">
        <v>41</v>
      </c>
      <c r="T2268" s="3" t="s">
        <v>41</v>
      </c>
      <c r="U2268" s="3" t="s">
        <v>41</v>
      </c>
      <c r="V2268" s="3" t="s">
        <v>5316</v>
      </c>
      <c r="W2268" s="3" t="s">
        <v>41</v>
      </c>
      <c r="X2268" s="3" t="s">
        <v>41</v>
      </c>
      <c r="Y2268" s="3" t="s">
        <v>41</v>
      </c>
      <c r="Z2268" s="3" t="s">
        <v>41</v>
      </c>
      <c r="AA2268" s="3">
        <v>0</v>
      </c>
      <c r="AB2268" s="3" t="s">
        <v>30</v>
      </c>
      <c r="AC2268" s="3">
        <v>1</v>
      </c>
      <c r="AD2268" s="3" t="s">
        <v>41</v>
      </c>
    </row>
    <row r="2269" spans="1:30" hidden="1" outlineLevel="1" collapsed="1" x14ac:dyDescent="0.2">
      <c r="A2269" t="s">
        <v>41</v>
      </c>
      <c r="B2269" s="2" t="s">
        <v>43</v>
      </c>
      <c r="C2269" s="2" t="s">
        <v>44</v>
      </c>
      <c r="D2269" s="2" t="s">
        <v>29</v>
      </c>
      <c r="E2269" s="2" t="s">
        <v>45</v>
      </c>
      <c r="F2269" s="2" t="s">
        <v>46</v>
      </c>
      <c r="G2269" s="2" t="s">
        <v>28</v>
      </c>
      <c r="H2269" s="2" t="s">
        <v>47</v>
      </c>
      <c r="I2269" s="2" t="s">
        <v>8</v>
      </c>
      <c r="J2269" s="2" t="s">
        <v>9</v>
      </c>
      <c r="K2269" s="2" t="s">
        <v>48</v>
      </c>
      <c r="L2269" s="2" t="s">
        <v>49</v>
      </c>
      <c r="M2269" s="2" t="s">
        <v>50</v>
      </c>
      <c r="N2269" s="2" t="s">
        <v>51</v>
      </c>
      <c r="O2269" s="2" t="s">
        <v>52</v>
      </c>
      <c r="P2269" s="2" t="s">
        <v>27</v>
      </c>
      <c r="Q2269" s="2" t="s">
        <v>53</v>
      </c>
      <c r="R2269" s="2" t="s">
        <v>54</v>
      </c>
      <c r="S2269" s="2" t="s">
        <v>55</v>
      </c>
      <c r="T2269" s="2" t="s">
        <v>56</v>
      </c>
    </row>
    <row r="2270" spans="1:30" hidden="1" outlineLevel="1" collapsed="1" x14ac:dyDescent="0.2">
      <c r="A2270" t="s">
        <v>41</v>
      </c>
      <c r="B2270" s="4" t="s">
        <v>30</v>
      </c>
      <c r="C2270" s="4" t="s">
        <v>5318</v>
      </c>
      <c r="D2270" s="4" t="s">
        <v>41</v>
      </c>
      <c r="E2270" s="4">
        <v>7.4457999999999996E-2</v>
      </c>
      <c r="F2270" s="4">
        <v>4.8908199999999997E-3</v>
      </c>
      <c r="G2270" s="4">
        <v>1</v>
      </c>
      <c r="H2270" s="4">
        <v>1</v>
      </c>
      <c r="I2270" s="4">
        <v>1</v>
      </c>
      <c r="J2270" s="4">
        <v>1</v>
      </c>
      <c r="K2270" s="4" t="s">
        <v>5316</v>
      </c>
      <c r="L2270" s="4" t="s">
        <v>5319</v>
      </c>
      <c r="M2270" s="4" t="s">
        <v>41</v>
      </c>
      <c r="N2270" s="4">
        <v>1</v>
      </c>
      <c r="O2270" s="4">
        <v>1388.75324</v>
      </c>
      <c r="P2270" s="4" t="s">
        <v>30</v>
      </c>
      <c r="Q2270" s="4" t="s">
        <v>30</v>
      </c>
      <c r="R2270" s="4">
        <v>3.7160000000000001E-3</v>
      </c>
      <c r="S2270" s="4">
        <v>5.2040000000000003E-2</v>
      </c>
      <c r="T2270" s="4">
        <v>1.45</v>
      </c>
    </row>
    <row r="2271" spans="1:30" hidden="1" outlineLevel="1" collapsed="1" x14ac:dyDescent="0.2">
      <c r="A2271" t="s">
        <v>41</v>
      </c>
      <c r="B2271" s="4" t="s">
        <v>30</v>
      </c>
      <c r="C2271" s="4" t="s">
        <v>5320</v>
      </c>
      <c r="D2271" s="4" t="s">
        <v>41</v>
      </c>
      <c r="E2271" s="4">
        <v>7.3474700000000004E-2</v>
      </c>
      <c r="F2271" s="4">
        <v>4.8908199999999997E-3</v>
      </c>
      <c r="G2271" s="4">
        <v>1</v>
      </c>
      <c r="H2271" s="4">
        <v>1</v>
      </c>
      <c r="I2271" s="4">
        <v>1</v>
      </c>
      <c r="J2271" s="4">
        <v>1</v>
      </c>
      <c r="K2271" s="4" t="s">
        <v>5316</v>
      </c>
      <c r="L2271" s="4" t="s">
        <v>5321</v>
      </c>
      <c r="M2271" s="4" t="s">
        <v>41</v>
      </c>
      <c r="N2271" s="4">
        <v>2</v>
      </c>
      <c r="O2271" s="4">
        <v>1318.6961200000001</v>
      </c>
      <c r="P2271" s="4" t="s">
        <v>30</v>
      </c>
      <c r="Q2271" s="4" t="s">
        <v>30</v>
      </c>
      <c r="R2271" s="4">
        <v>3.7160000000000001E-3</v>
      </c>
      <c r="S2271" s="4">
        <v>5.1339999999999997E-2</v>
      </c>
      <c r="T2271" s="4">
        <v>2</v>
      </c>
    </row>
    <row r="2272" spans="1:30" x14ac:dyDescent="0.2">
      <c r="A2272" s="3" t="s">
        <v>30</v>
      </c>
      <c r="B2272" s="3" t="s">
        <v>31</v>
      </c>
      <c r="C2272" s="3" t="s">
        <v>5322</v>
      </c>
      <c r="D2272" s="3" t="s">
        <v>5323</v>
      </c>
      <c r="E2272" s="3">
        <v>0</v>
      </c>
      <c r="F2272" s="3">
        <v>2.569</v>
      </c>
      <c r="G2272" s="3">
        <v>1</v>
      </c>
      <c r="H2272" s="3">
        <v>1</v>
      </c>
      <c r="I2272" s="3">
        <v>1</v>
      </c>
      <c r="J2272" s="3">
        <v>1</v>
      </c>
      <c r="K2272" s="3">
        <v>1</v>
      </c>
      <c r="L2272" s="3">
        <v>884</v>
      </c>
      <c r="M2272" s="3">
        <v>99.9</v>
      </c>
      <c r="N2272" s="3">
        <v>9</v>
      </c>
      <c r="O2272" s="3">
        <v>2.11</v>
      </c>
      <c r="P2272" s="3">
        <v>1</v>
      </c>
      <c r="Q2272" s="3" t="s">
        <v>5324</v>
      </c>
      <c r="R2272" s="3" t="s">
        <v>35</v>
      </c>
      <c r="S2272" s="3" t="s">
        <v>1766</v>
      </c>
      <c r="T2272" s="3" t="s">
        <v>5325</v>
      </c>
      <c r="U2272" s="3" t="s">
        <v>5326</v>
      </c>
      <c r="V2272" s="3" t="s">
        <v>5322</v>
      </c>
      <c r="W2272" s="3" t="s">
        <v>5327</v>
      </c>
      <c r="X2272" s="3" t="s">
        <v>5328</v>
      </c>
      <c r="Y2272" s="3" t="s">
        <v>5329</v>
      </c>
      <c r="Z2272" s="3" t="s">
        <v>41</v>
      </c>
      <c r="AA2272" s="3">
        <v>1</v>
      </c>
      <c r="AB2272" s="3" t="s">
        <v>30</v>
      </c>
      <c r="AC2272" s="3">
        <v>1</v>
      </c>
      <c r="AD2272" s="3" t="s">
        <v>41</v>
      </c>
    </row>
    <row r="2273" spans="1:30" hidden="1" outlineLevel="1" collapsed="1" x14ac:dyDescent="0.2">
      <c r="A2273" t="s">
        <v>41</v>
      </c>
      <c r="B2273" s="2" t="s">
        <v>43</v>
      </c>
      <c r="C2273" s="2" t="s">
        <v>44</v>
      </c>
      <c r="D2273" s="2" t="s">
        <v>29</v>
      </c>
      <c r="E2273" s="2" t="s">
        <v>45</v>
      </c>
      <c r="F2273" s="2" t="s">
        <v>46</v>
      </c>
      <c r="G2273" s="2" t="s">
        <v>28</v>
      </c>
      <c r="H2273" s="2" t="s">
        <v>47</v>
      </c>
      <c r="I2273" s="2" t="s">
        <v>8</v>
      </c>
      <c r="J2273" s="2" t="s">
        <v>9</v>
      </c>
      <c r="K2273" s="2" t="s">
        <v>48</v>
      </c>
      <c r="L2273" s="2" t="s">
        <v>49</v>
      </c>
      <c r="M2273" s="2" t="s">
        <v>50</v>
      </c>
      <c r="N2273" s="2" t="s">
        <v>51</v>
      </c>
      <c r="O2273" s="2" t="s">
        <v>52</v>
      </c>
      <c r="P2273" s="2" t="s">
        <v>27</v>
      </c>
      <c r="Q2273" s="2" t="s">
        <v>53</v>
      </c>
      <c r="R2273" s="2" t="s">
        <v>54</v>
      </c>
      <c r="S2273" s="2" t="s">
        <v>55</v>
      </c>
      <c r="T2273" s="2" t="s">
        <v>56</v>
      </c>
    </row>
    <row r="2274" spans="1:30" hidden="1" outlineLevel="1" collapsed="1" x14ac:dyDescent="0.2">
      <c r="A2274" t="s">
        <v>41</v>
      </c>
      <c r="B2274" s="4" t="s">
        <v>30</v>
      </c>
      <c r="C2274" s="4" t="s">
        <v>5330</v>
      </c>
      <c r="D2274" s="4" t="s">
        <v>41</v>
      </c>
      <c r="E2274" s="4">
        <v>4.89107E-3</v>
      </c>
      <c r="F2274" s="4">
        <v>9.4156000000000003E-4</v>
      </c>
      <c r="G2274" s="4">
        <v>1</v>
      </c>
      <c r="H2274" s="4">
        <v>1</v>
      </c>
      <c r="I2274" s="4">
        <v>1</v>
      </c>
      <c r="J2274" s="4">
        <v>1</v>
      </c>
      <c r="K2274" s="4" t="s">
        <v>5322</v>
      </c>
      <c r="L2274" s="4" t="s">
        <v>5331</v>
      </c>
      <c r="M2274" s="4" t="s">
        <v>41</v>
      </c>
      <c r="N2274" s="4">
        <v>0</v>
      </c>
      <c r="O2274" s="4">
        <v>1564.7246600000001</v>
      </c>
      <c r="P2274" s="4" t="s">
        <v>30</v>
      </c>
      <c r="Q2274" s="4" t="s">
        <v>30</v>
      </c>
      <c r="R2274" s="4">
        <v>7.6860000000000003E-4</v>
      </c>
      <c r="S2274" s="4">
        <v>2.696E-3</v>
      </c>
      <c r="T2274" s="4">
        <v>2.11</v>
      </c>
    </row>
    <row r="2275" spans="1:30" x14ac:dyDescent="0.2">
      <c r="A2275" s="3" t="s">
        <v>30</v>
      </c>
      <c r="B2275" s="3" t="s">
        <v>31</v>
      </c>
      <c r="C2275" s="3" t="s">
        <v>5332</v>
      </c>
      <c r="D2275" s="3" t="s">
        <v>5333</v>
      </c>
      <c r="E2275" s="3">
        <v>0</v>
      </c>
      <c r="F2275" s="3">
        <v>2.5499999999999998</v>
      </c>
      <c r="G2275" s="3">
        <v>1</v>
      </c>
      <c r="H2275" s="3">
        <v>1</v>
      </c>
      <c r="I2275" s="3">
        <v>1</v>
      </c>
      <c r="J2275" s="3">
        <v>1</v>
      </c>
      <c r="K2275" s="3">
        <v>1</v>
      </c>
      <c r="L2275" s="3">
        <v>1149</v>
      </c>
      <c r="M2275" s="3">
        <v>129.4</v>
      </c>
      <c r="N2275" s="3">
        <v>8.18</v>
      </c>
      <c r="O2275" s="3">
        <v>0</v>
      </c>
      <c r="P2275" s="3">
        <v>1</v>
      </c>
      <c r="Q2275" s="3" t="s">
        <v>2887</v>
      </c>
      <c r="R2275" s="3" t="s">
        <v>1739</v>
      </c>
      <c r="S2275" s="3" t="s">
        <v>1062</v>
      </c>
      <c r="T2275" s="3" t="s">
        <v>3074</v>
      </c>
      <c r="U2275" s="3" t="s">
        <v>5334</v>
      </c>
      <c r="V2275" s="3" t="s">
        <v>5332</v>
      </c>
      <c r="W2275" s="3" t="s">
        <v>5335</v>
      </c>
      <c r="X2275" s="3" t="s">
        <v>5336</v>
      </c>
      <c r="Y2275" s="3" t="s">
        <v>4302</v>
      </c>
      <c r="Z2275" s="3" t="s">
        <v>1745</v>
      </c>
      <c r="AA2275" s="3">
        <v>2</v>
      </c>
      <c r="AB2275" s="3" t="s">
        <v>30</v>
      </c>
      <c r="AC2275" s="3">
        <v>1</v>
      </c>
      <c r="AD2275" s="3" t="s">
        <v>41</v>
      </c>
    </row>
    <row r="2276" spans="1:30" hidden="1" outlineLevel="1" collapsed="1" x14ac:dyDescent="0.2">
      <c r="A2276" t="s">
        <v>41</v>
      </c>
      <c r="B2276" s="2" t="s">
        <v>43</v>
      </c>
      <c r="C2276" s="2" t="s">
        <v>44</v>
      </c>
      <c r="D2276" s="2" t="s">
        <v>29</v>
      </c>
      <c r="E2276" s="2" t="s">
        <v>45</v>
      </c>
      <c r="F2276" s="2" t="s">
        <v>46</v>
      </c>
      <c r="G2276" s="2" t="s">
        <v>28</v>
      </c>
      <c r="H2276" s="2" t="s">
        <v>47</v>
      </c>
      <c r="I2276" s="2" t="s">
        <v>8</v>
      </c>
      <c r="J2276" s="2" t="s">
        <v>9</v>
      </c>
      <c r="K2276" s="2" t="s">
        <v>48</v>
      </c>
      <c r="L2276" s="2" t="s">
        <v>49</v>
      </c>
      <c r="M2276" s="2" t="s">
        <v>50</v>
      </c>
      <c r="N2276" s="2" t="s">
        <v>51</v>
      </c>
      <c r="O2276" s="2" t="s">
        <v>52</v>
      </c>
      <c r="P2276" s="2" t="s">
        <v>27</v>
      </c>
      <c r="Q2276" s="2" t="s">
        <v>53</v>
      </c>
      <c r="R2276" s="2" t="s">
        <v>54</v>
      </c>
      <c r="S2276" s="2" t="s">
        <v>55</v>
      </c>
      <c r="T2276" s="2" t="s">
        <v>56</v>
      </c>
    </row>
    <row r="2277" spans="1:30" hidden="1" outlineLevel="1" collapsed="1" x14ac:dyDescent="0.2">
      <c r="A2277" t="s">
        <v>41</v>
      </c>
      <c r="B2277" s="4" t="s">
        <v>30</v>
      </c>
      <c r="C2277" s="4" t="s">
        <v>5337</v>
      </c>
      <c r="D2277" s="4" t="s">
        <v>41</v>
      </c>
      <c r="E2277" s="4">
        <v>5.0966500000000003E-3</v>
      </c>
      <c r="F2277" s="4">
        <v>9.4156000000000003E-4</v>
      </c>
      <c r="G2277" s="4">
        <v>1</v>
      </c>
      <c r="H2277" s="4">
        <v>1</v>
      </c>
      <c r="I2277" s="4">
        <v>1</v>
      </c>
      <c r="J2277" s="4">
        <v>1</v>
      </c>
      <c r="K2277" s="4" t="s">
        <v>5332</v>
      </c>
      <c r="L2277" s="4" t="s">
        <v>5338</v>
      </c>
      <c r="M2277" s="4" t="s">
        <v>41</v>
      </c>
      <c r="N2277" s="4">
        <v>1</v>
      </c>
      <c r="O2277" s="4">
        <v>1227.6804099999999</v>
      </c>
      <c r="P2277" s="4" t="s">
        <v>30</v>
      </c>
      <c r="Q2277" s="4" t="s">
        <v>30</v>
      </c>
      <c r="R2277" s="4">
        <v>7.6860000000000003E-4</v>
      </c>
      <c r="S2277" s="4">
        <v>2.82E-3</v>
      </c>
      <c r="T2277" s="4">
        <v>1.79</v>
      </c>
    </row>
    <row r="2278" spans="1:30" x14ac:dyDescent="0.2">
      <c r="A2278" s="3" t="s">
        <v>30</v>
      </c>
      <c r="B2278" s="3" t="s">
        <v>31</v>
      </c>
      <c r="C2278" s="3" t="s">
        <v>5339</v>
      </c>
      <c r="D2278" s="3" t="s">
        <v>5340</v>
      </c>
      <c r="E2278" s="3">
        <v>0</v>
      </c>
      <c r="F2278" s="3">
        <v>2.5459999999999998</v>
      </c>
      <c r="G2278" s="3">
        <v>2</v>
      </c>
      <c r="H2278" s="3">
        <v>1</v>
      </c>
      <c r="I2278" s="3">
        <v>1</v>
      </c>
      <c r="J2278" s="3">
        <v>1</v>
      </c>
      <c r="K2278" s="3">
        <v>1</v>
      </c>
      <c r="L2278" s="3">
        <v>654</v>
      </c>
      <c r="M2278" s="3">
        <v>73.599999999999994</v>
      </c>
      <c r="N2278" s="3">
        <v>9.57</v>
      </c>
      <c r="O2278" s="3">
        <v>0</v>
      </c>
      <c r="P2278" s="3">
        <v>1</v>
      </c>
      <c r="Q2278" s="3" t="s">
        <v>5341</v>
      </c>
      <c r="R2278" s="3" t="s">
        <v>1305</v>
      </c>
      <c r="S2278" s="3" t="s">
        <v>2843</v>
      </c>
      <c r="T2278" s="3" t="s">
        <v>5342</v>
      </c>
      <c r="U2278" s="3" t="s">
        <v>5343</v>
      </c>
      <c r="V2278" s="3" t="s">
        <v>5339</v>
      </c>
      <c r="W2278" s="3" t="s">
        <v>5344</v>
      </c>
      <c r="X2278" s="3" t="s">
        <v>5345</v>
      </c>
      <c r="Y2278" s="3" t="s">
        <v>5346</v>
      </c>
      <c r="Z2278" s="3" t="s">
        <v>41</v>
      </c>
      <c r="AA2278" s="3">
        <v>3</v>
      </c>
      <c r="AB2278" s="3" t="s">
        <v>30</v>
      </c>
      <c r="AC2278" s="3">
        <v>1</v>
      </c>
      <c r="AD2278" s="3" t="s">
        <v>41</v>
      </c>
    </row>
    <row r="2279" spans="1:30" hidden="1" outlineLevel="1" collapsed="1" x14ac:dyDescent="0.2">
      <c r="A2279" t="s">
        <v>41</v>
      </c>
      <c r="B2279" s="2" t="s">
        <v>43</v>
      </c>
      <c r="C2279" s="2" t="s">
        <v>44</v>
      </c>
      <c r="D2279" s="2" t="s">
        <v>29</v>
      </c>
      <c r="E2279" s="2" t="s">
        <v>45</v>
      </c>
      <c r="F2279" s="2" t="s">
        <v>46</v>
      </c>
      <c r="G2279" s="2" t="s">
        <v>28</v>
      </c>
      <c r="H2279" s="2" t="s">
        <v>47</v>
      </c>
      <c r="I2279" s="2" t="s">
        <v>8</v>
      </c>
      <c r="J2279" s="2" t="s">
        <v>9</v>
      </c>
      <c r="K2279" s="2" t="s">
        <v>48</v>
      </c>
      <c r="L2279" s="2" t="s">
        <v>49</v>
      </c>
      <c r="M2279" s="2" t="s">
        <v>50</v>
      </c>
      <c r="N2279" s="2" t="s">
        <v>51</v>
      </c>
      <c r="O2279" s="2" t="s">
        <v>52</v>
      </c>
      <c r="P2279" s="2" t="s">
        <v>27</v>
      </c>
      <c r="Q2279" s="2" t="s">
        <v>53</v>
      </c>
      <c r="R2279" s="2" t="s">
        <v>54</v>
      </c>
      <c r="S2279" s="2" t="s">
        <v>55</v>
      </c>
      <c r="T2279" s="2" t="s">
        <v>56</v>
      </c>
    </row>
    <row r="2280" spans="1:30" hidden="1" outlineLevel="1" collapsed="1" x14ac:dyDescent="0.2">
      <c r="A2280" t="s">
        <v>41</v>
      </c>
      <c r="B2280" s="4" t="s">
        <v>30</v>
      </c>
      <c r="C2280" s="4" t="s">
        <v>5347</v>
      </c>
      <c r="D2280" s="4" t="s">
        <v>41</v>
      </c>
      <c r="E2280" s="4">
        <v>5.1670800000000001E-3</v>
      </c>
      <c r="F2280" s="4">
        <v>9.4156000000000003E-4</v>
      </c>
      <c r="G2280" s="4">
        <v>1</v>
      </c>
      <c r="H2280" s="4">
        <v>1</v>
      </c>
      <c r="I2280" s="4">
        <v>1</v>
      </c>
      <c r="J2280" s="4">
        <v>1</v>
      </c>
      <c r="K2280" s="4" t="s">
        <v>5339</v>
      </c>
      <c r="L2280" s="4" t="s">
        <v>5348</v>
      </c>
      <c r="M2280" s="4" t="s">
        <v>41</v>
      </c>
      <c r="N2280" s="4">
        <v>0</v>
      </c>
      <c r="O2280" s="4">
        <v>1220.5939599999999</v>
      </c>
      <c r="P2280" s="4" t="s">
        <v>30</v>
      </c>
      <c r="Q2280" s="4" t="s">
        <v>30</v>
      </c>
      <c r="R2280" s="4">
        <v>7.6860000000000003E-4</v>
      </c>
      <c r="S2280" s="4">
        <v>2.846E-3</v>
      </c>
      <c r="T2280" s="4">
        <v>1.55</v>
      </c>
    </row>
    <row r="2281" spans="1:30" x14ac:dyDescent="0.2">
      <c r="A2281" s="3" t="s">
        <v>30</v>
      </c>
      <c r="B2281" s="3" t="s">
        <v>31</v>
      </c>
      <c r="C2281" s="3" t="s">
        <v>5349</v>
      </c>
      <c r="D2281" s="3" t="s">
        <v>5350</v>
      </c>
      <c r="E2281" s="3">
        <v>0</v>
      </c>
      <c r="F2281" s="3">
        <v>2.5030000000000001</v>
      </c>
      <c r="G2281" s="3">
        <v>1</v>
      </c>
      <c r="H2281" s="3">
        <v>1</v>
      </c>
      <c r="I2281" s="3">
        <v>1</v>
      </c>
      <c r="J2281" s="3">
        <v>1</v>
      </c>
      <c r="K2281" s="3">
        <v>1</v>
      </c>
      <c r="L2281" s="3">
        <v>846</v>
      </c>
      <c r="M2281" s="3">
        <v>98.2</v>
      </c>
      <c r="N2281" s="3">
        <v>7.46</v>
      </c>
      <c r="O2281" s="3">
        <v>1.74</v>
      </c>
      <c r="P2281" s="3">
        <v>1</v>
      </c>
      <c r="Q2281" s="3" t="s">
        <v>34</v>
      </c>
      <c r="R2281" s="3" t="s">
        <v>520</v>
      </c>
      <c r="S2281" s="3" t="s">
        <v>281</v>
      </c>
      <c r="T2281" s="3" t="s">
        <v>5351</v>
      </c>
      <c r="U2281" s="3" t="s">
        <v>5352</v>
      </c>
      <c r="V2281" s="3" t="s">
        <v>5349</v>
      </c>
      <c r="W2281" s="3" t="s">
        <v>5353</v>
      </c>
      <c r="X2281" s="3" t="s">
        <v>5354</v>
      </c>
      <c r="Y2281" s="3" t="s">
        <v>41</v>
      </c>
      <c r="Z2281" s="3" t="s">
        <v>41</v>
      </c>
      <c r="AA2281" s="3">
        <v>0</v>
      </c>
      <c r="AB2281" s="3" t="s">
        <v>30</v>
      </c>
      <c r="AC2281" s="3">
        <v>1</v>
      </c>
      <c r="AD2281" s="3" t="s">
        <v>41</v>
      </c>
    </row>
    <row r="2282" spans="1:30" hidden="1" outlineLevel="1" collapsed="1" x14ac:dyDescent="0.2">
      <c r="A2282" t="s">
        <v>41</v>
      </c>
      <c r="B2282" s="2" t="s">
        <v>43</v>
      </c>
      <c r="C2282" s="2" t="s">
        <v>44</v>
      </c>
      <c r="D2282" s="2" t="s">
        <v>29</v>
      </c>
      <c r="E2282" s="2" t="s">
        <v>45</v>
      </c>
      <c r="F2282" s="2" t="s">
        <v>46</v>
      </c>
      <c r="G2282" s="2" t="s">
        <v>28</v>
      </c>
      <c r="H2282" s="2" t="s">
        <v>47</v>
      </c>
      <c r="I2282" s="2" t="s">
        <v>8</v>
      </c>
      <c r="J2282" s="2" t="s">
        <v>9</v>
      </c>
      <c r="K2282" s="2" t="s">
        <v>48</v>
      </c>
      <c r="L2282" s="2" t="s">
        <v>49</v>
      </c>
      <c r="M2282" s="2" t="s">
        <v>50</v>
      </c>
      <c r="N2282" s="2" t="s">
        <v>51</v>
      </c>
      <c r="O2282" s="2" t="s">
        <v>52</v>
      </c>
      <c r="P2282" s="2" t="s">
        <v>27</v>
      </c>
      <c r="Q2282" s="2" t="s">
        <v>53</v>
      </c>
      <c r="R2282" s="2" t="s">
        <v>54</v>
      </c>
      <c r="S2282" s="2" t="s">
        <v>55</v>
      </c>
      <c r="T2282" s="2" t="s">
        <v>56</v>
      </c>
    </row>
    <row r="2283" spans="1:30" hidden="1" outlineLevel="1" collapsed="1" x14ac:dyDescent="0.2">
      <c r="A2283" t="s">
        <v>41</v>
      </c>
      <c r="B2283" s="4" t="s">
        <v>30</v>
      </c>
      <c r="C2283" s="4" t="s">
        <v>5355</v>
      </c>
      <c r="D2283" s="4" t="s">
        <v>41</v>
      </c>
      <c r="E2283" s="4">
        <v>5.6491500000000004E-3</v>
      </c>
      <c r="F2283" s="4">
        <v>9.4156000000000003E-4</v>
      </c>
      <c r="G2283" s="4">
        <v>1</v>
      </c>
      <c r="H2283" s="4">
        <v>1</v>
      </c>
      <c r="I2283" s="4">
        <v>1</v>
      </c>
      <c r="J2283" s="4">
        <v>1</v>
      </c>
      <c r="K2283" s="4" t="s">
        <v>5349</v>
      </c>
      <c r="L2283" s="4" t="s">
        <v>5356</v>
      </c>
      <c r="M2283" s="4" t="s">
        <v>41</v>
      </c>
      <c r="N2283" s="4">
        <v>0</v>
      </c>
      <c r="O2283" s="4">
        <v>1145.5909300000001</v>
      </c>
      <c r="P2283" s="4" t="s">
        <v>30</v>
      </c>
      <c r="Q2283" s="4" t="s">
        <v>30</v>
      </c>
      <c r="R2283" s="4">
        <v>7.6860000000000003E-4</v>
      </c>
      <c r="S2283" s="4">
        <v>3.1380000000000002E-3</v>
      </c>
      <c r="T2283" s="4">
        <v>1.74</v>
      </c>
    </row>
    <row r="2284" spans="1:30" x14ac:dyDescent="0.2">
      <c r="A2284" s="3" t="s">
        <v>30</v>
      </c>
      <c r="B2284" s="3" t="s">
        <v>31</v>
      </c>
      <c r="C2284" s="3" t="s">
        <v>5357</v>
      </c>
      <c r="D2284" s="3" t="s">
        <v>5358</v>
      </c>
      <c r="E2284" s="3">
        <v>0</v>
      </c>
      <c r="F2284" s="3">
        <v>2.5019999999999998</v>
      </c>
      <c r="G2284" s="3">
        <v>2</v>
      </c>
      <c r="H2284" s="3">
        <v>1</v>
      </c>
      <c r="I2284" s="3">
        <v>1</v>
      </c>
      <c r="J2284" s="3">
        <v>1</v>
      </c>
      <c r="K2284" s="3">
        <v>1</v>
      </c>
      <c r="L2284" s="3">
        <v>447</v>
      </c>
      <c r="M2284" s="3">
        <v>49.8</v>
      </c>
      <c r="N2284" s="3">
        <v>5.07</v>
      </c>
      <c r="O2284" s="3">
        <v>1.68</v>
      </c>
      <c r="P2284" s="3">
        <v>1</v>
      </c>
      <c r="Q2284" s="3" t="s">
        <v>5359</v>
      </c>
      <c r="R2284" s="3" t="s">
        <v>5360</v>
      </c>
      <c r="S2284" s="3" t="s">
        <v>1306</v>
      </c>
      <c r="T2284" s="3" t="s">
        <v>5361</v>
      </c>
      <c r="U2284" s="3" t="s">
        <v>5362</v>
      </c>
      <c r="V2284" s="3" t="s">
        <v>5357</v>
      </c>
      <c r="W2284" s="3" t="s">
        <v>5363</v>
      </c>
      <c r="X2284" s="3" t="s">
        <v>5364</v>
      </c>
      <c r="Y2284" s="3" t="s">
        <v>5365</v>
      </c>
      <c r="Z2284" s="3" t="s">
        <v>41</v>
      </c>
      <c r="AA2284" s="3">
        <v>1</v>
      </c>
      <c r="AB2284" s="3" t="s">
        <v>30</v>
      </c>
      <c r="AC2284" s="3">
        <v>1</v>
      </c>
      <c r="AD2284" s="3" t="s">
        <v>41</v>
      </c>
    </row>
    <row r="2285" spans="1:30" hidden="1" outlineLevel="1" collapsed="1" x14ac:dyDescent="0.2">
      <c r="A2285" t="s">
        <v>41</v>
      </c>
      <c r="B2285" s="2" t="s">
        <v>43</v>
      </c>
      <c r="C2285" s="2" t="s">
        <v>44</v>
      </c>
      <c r="D2285" s="2" t="s">
        <v>29</v>
      </c>
      <c r="E2285" s="2" t="s">
        <v>45</v>
      </c>
      <c r="F2285" s="2" t="s">
        <v>46</v>
      </c>
      <c r="G2285" s="2" t="s">
        <v>28</v>
      </c>
      <c r="H2285" s="2" t="s">
        <v>47</v>
      </c>
      <c r="I2285" s="2" t="s">
        <v>8</v>
      </c>
      <c r="J2285" s="2" t="s">
        <v>9</v>
      </c>
      <c r="K2285" s="2" t="s">
        <v>48</v>
      </c>
      <c r="L2285" s="2" t="s">
        <v>49</v>
      </c>
      <c r="M2285" s="2" t="s">
        <v>50</v>
      </c>
      <c r="N2285" s="2" t="s">
        <v>51</v>
      </c>
      <c r="O2285" s="2" t="s">
        <v>52</v>
      </c>
      <c r="P2285" s="2" t="s">
        <v>27</v>
      </c>
      <c r="Q2285" s="2" t="s">
        <v>53</v>
      </c>
      <c r="R2285" s="2" t="s">
        <v>54</v>
      </c>
      <c r="S2285" s="2" t="s">
        <v>55</v>
      </c>
      <c r="T2285" s="2" t="s">
        <v>56</v>
      </c>
    </row>
    <row r="2286" spans="1:30" hidden="1" outlineLevel="1" collapsed="1" x14ac:dyDescent="0.2">
      <c r="A2286" t="s">
        <v>41</v>
      </c>
      <c r="B2286" s="4" t="s">
        <v>30</v>
      </c>
      <c r="C2286" s="4" t="s">
        <v>5366</v>
      </c>
      <c r="D2286" s="4" t="s">
        <v>41</v>
      </c>
      <c r="E2286" s="4">
        <v>5.6491500000000004E-3</v>
      </c>
      <c r="F2286" s="4">
        <v>9.4156000000000003E-4</v>
      </c>
      <c r="G2286" s="4">
        <v>1</v>
      </c>
      <c r="H2286" s="4">
        <v>2</v>
      </c>
      <c r="I2286" s="4">
        <v>1</v>
      </c>
      <c r="J2286" s="4">
        <v>1</v>
      </c>
      <c r="K2286" s="4" t="s">
        <v>5357</v>
      </c>
      <c r="L2286" s="4" t="s">
        <v>5367</v>
      </c>
      <c r="M2286" s="4" t="s">
        <v>41</v>
      </c>
      <c r="N2286" s="4">
        <v>0</v>
      </c>
      <c r="O2286" s="4">
        <v>916.47343999999998</v>
      </c>
      <c r="P2286" s="4" t="s">
        <v>30</v>
      </c>
      <c r="Q2286" s="4" t="s">
        <v>30</v>
      </c>
      <c r="R2286" s="4">
        <v>7.6860000000000003E-4</v>
      </c>
      <c r="S2286" s="4">
        <v>3.15E-3</v>
      </c>
      <c r="T2286" s="4">
        <v>1.68</v>
      </c>
    </row>
    <row r="2287" spans="1:30" x14ac:dyDescent="0.2">
      <c r="A2287" s="3" t="s">
        <v>30</v>
      </c>
      <c r="B2287" s="3" t="s">
        <v>31</v>
      </c>
      <c r="C2287" s="3" t="s">
        <v>5368</v>
      </c>
      <c r="D2287" s="3" t="s">
        <v>5369</v>
      </c>
      <c r="E2287" s="3">
        <v>0</v>
      </c>
      <c r="F2287" s="3">
        <v>2.4940000000000002</v>
      </c>
      <c r="G2287" s="3">
        <v>19</v>
      </c>
      <c r="H2287" s="3">
        <v>2</v>
      </c>
      <c r="I2287" s="3">
        <v>2</v>
      </c>
      <c r="J2287" s="3">
        <v>2</v>
      </c>
      <c r="K2287" s="3">
        <v>2</v>
      </c>
      <c r="L2287" s="3">
        <v>151</v>
      </c>
      <c r="M2287" s="3">
        <v>16.399999999999999</v>
      </c>
      <c r="N2287" s="3">
        <v>10.61</v>
      </c>
      <c r="O2287" s="3">
        <v>0</v>
      </c>
      <c r="P2287" s="3">
        <v>2</v>
      </c>
      <c r="Q2287" s="3" t="s">
        <v>3405</v>
      </c>
      <c r="R2287" s="3" t="s">
        <v>1739</v>
      </c>
      <c r="S2287" s="3" t="s">
        <v>1344</v>
      </c>
      <c r="T2287" s="3" t="s">
        <v>5370</v>
      </c>
      <c r="U2287" s="3" t="s">
        <v>5371</v>
      </c>
      <c r="V2287" s="3" t="s">
        <v>5368</v>
      </c>
      <c r="W2287" s="3" t="s">
        <v>5372</v>
      </c>
      <c r="X2287" s="3" t="s">
        <v>5373</v>
      </c>
      <c r="Y2287" s="3" t="s">
        <v>41</v>
      </c>
      <c r="Z2287" s="3" t="s">
        <v>41</v>
      </c>
      <c r="AA2287" s="3">
        <v>0</v>
      </c>
      <c r="AB2287" s="3" t="s">
        <v>30</v>
      </c>
      <c r="AC2287" s="3">
        <v>1</v>
      </c>
      <c r="AD2287" s="3" t="s">
        <v>41</v>
      </c>
    </row>
    <row r="2288" spans="1:30" hidden="1" outlineLevel="1" collapsed="1" x14ac:dyDescent="0.2">
      <c r="A2288" t="s">
        <v>41</v>
      </c>
      <c r="B2288" s="2" t="s">
        <v>43</v>
      </c>
      <c r="C2288" s="2" t="s">
        <v>44</v>
      </c>
      <c r="D2288" s="2" t="s">
        <v>29</v>
      </c>
      <c r="E2288" s="2" t="s">
        <v>45</v>
      </c>
      <c r="F2288" s="2" t="s">
        <v>46</v>
      </c>
      <c r="G2288" s="2" t="s">
        <v>28</v>
      </c>
      <c r="H2288" s="2" t="s">
        <v>47</v>
      </c>
      <c r="I2288" s="2" t="s">
        <v>8</v>
      </c>
      <c r="J2288" s="2" t="s">
        <v>9</v>
      </c>
      <c r="K2288" s="2" t="s">
        <v>48</v>
      </c>
      <c r="L2288" s="2" t="s">
        <v>49</v>
      </c>
      <c r="M2288" s="2" t="s">
        <v>50</v>
      </c>
      <c r="N2288" s="2" t="s">
        <v>51</v>
      </c>
      <c r="O2288" s="2" t="s">
        <v>52</v>
      </c>
      <c r="P2288" s="2" t="s">
        <v>27</v>
      </c>
      <c r="Q2288" s="2" t="s">
        <v>53</v>
      </c>
      <c r="R2288" s="2" t="s">
        <v>54</v>
      </c>
      <c r="S2288" s="2" t="s">
        <v>55</v>
      </c>
      <c r="T2288" s="2" t="s">
        <v>56</v>
      </c>
    </row>
    <row r="2289" spans="1:30" hidden="1" outlineLevel="1" collapsed="1" x14ac:dyDescent="0.2">
      <c r="A2289" t="s">
        <v>41</v>
      </c>
      <c r="B2289" s="4" t="s">
        <v>30</v>
      </c>
      <c r="C2289" s="4" t="s">
        <v>5374</v>
      </c>
      <c r="D2289" s="4" t="s">
        <v>41</v>
      </c>
      <c r="E2289" s="4">
        <v>0.10419100000000001</v>
      </c>
      <c r="F2289" s="4">
        <v>9.1506199999999999E-3</v>
      </c>
      <c r="G2289" s="4">
        <v>1</v>
      </c>
      <c r="H2289" s="4">
        <v>1</v>
      </c>
      <c r="I2289" s="4">
        <v>1</v>
      </c>
      <c r="J2289" s="4">
        <v>1</v>
      </c>
      <c r="K2289" s="4" t="s">
        <v>5368</v>
      </c>
      <c r="L2289" s="4" t="s">
        <v>5375</v>
      </c>
      <c r="M2289" s="4" t="s">
        <v>41</v>
      </c>
      <c r="N2289" s="4">
        <v>0</v>
      </c>
      <c r="O2289" s="4">
        <v>1718.8707899999999</v>
      </c>
      <c r="P2289" s="4" t="s">
        <v>30</v>
      </c>
      <c r="Q2289" s="4" t="s">
        <v>30</v>
      </c>
      <c r="R2289" s="4">
        <v>6.8910000000000004E-3</v>
      </c>
      <c r="S2289" s="4">
        <v>7.5069999999999998E-2</v>
      </c>
      <c r="T2289" s="4">
        <v>1.83</v>
      </c>
    </row>
    <row r="2290" spans="1:30" hidden="1" outlineLevel="1" collapsed="1" x14ac:dyDescent="0.2">
      <c r="A2290" t="s">
        <v>41</v>
      </c>
      <c r="B2290" s="4" t="s">
        <v>30</v>
      </c>
      <c r="C2290" s="4" t="s">
        <v>5376</v>
      </c>
      <c r="D2290" s="4" t="s">
        <v>41</v>
      </c>
      <c r="E2290" s="4">
        <v>6.2188300000000002E-2</v>
      </c>
      <c r="F2290" s="4">
        <v>3.95853E-3</v>
      </c>
      <c r="G2290" s="4">
        <v>1</v>
      </c>
      <c r="H2290" s="4">
        <v>1</v>
      </c>
      <c r="I2290" s="4">
        <v>1</v>
      </c>
      <c r="J2290" s="4">
        <v>1</v>
      </c>
      <c r="K2290" s="4" t="s">
        <v>5368</v>
      </c>
      <c r="L2290" s="4" t="s">
        <v>5377</v>
      </c>
      <c r="M2290" s="4" t="s">
        <v>41</v>
      </c>
      <c r="N2290" s="4">
        <v>1</v>
      </c>
      <c r="O2290" s="4">
        <v>1554.68914</v>
      </c>
      <c r="P2290" s="4" t="s">
        <v>30</v>
      </c>
      <c r="Q2290" s="4" t="s">
        <v>30</v>
      </c>
      <c r="R2290" s="4">
        <v>3.026E-3</v>
      </c>
      <c r="S2290" s="4">
        <v>4.2729999999999997E-2</v>
      </c>
      <c r="T2290" s="4">
        <v>1.53</v>
      </c>
    </row>
    <row r="2291" spans="1:30" x14ac:dyDescent="0.2">
      <c r="A2291" s="3" t="s">
        <v>30</v>
      </c>
      <c r="B2291" s="3" t="s">
        <v>31</v>
      </c>
      <c r="C2291" s="3" t="s">
        <v>5378</v>
      </c>
      <c r="D2291" s="3" t="s">
        <v>5379</v>
      </c>
      <c r="E2291" s="3">
        <v>0</v>
      </c>
      <c r="F2291" s="3">
        <v>2.488</v>
      </c>
      <c r="G2291" s="3">
        <v>2</v>
      </c>
      <c r="H2291" s="3">
        <v>1</v>
      </c>
      <c r="I2291" s="3">
        <v>1</v>
      </c>
      <c r="J2291" s="3">
        <v>1</v>
      </c>
      <c r="K2291" s="3">
        <v>1</v>
      </c>
      <c r="L2291" s="3">
        <v>946</v>
      </c>
      <c r="M2291" s="3">
        <v>108.4</v>
      </c>
      <c r="N2291" s="3">
        <v>6.73</v>
      </c>
      <c r="O2291" s="3">
        <v>0</v>
      </c>
      <c r="P2291" s="3">
        <v>1</v>
      </c>
      <c r="Q2291" s="3" t="s">
        <v>2633</v>
      </c>
      <c r="R2291" s="3" t="s">
        <v>5380</v>
      </c>
      <c r="S2291" s="3" t="s">
        <v>36</v>
      </c>
      <c r="T2291" s="3" t="s">
        <v>5381</v>
      </c>
      <c r="U2291" s="3" t="s">
        <v>5382</v>
      </c>
      <c r="V2291" s="3" t="s">
        <v>5378</v>
      </c>
      <c r="W2291" s="3" t="s">
        <v>5383</v>
      </c>
      <c r="X2291" s="3" t="s">
        <v>5384</v>
      </c>
      <c r="Y2291" s="3" t="s">
        <v>1867</v>
      </c>
      <c r="Z2291" s="3" t="s">
        <v>41</v>
      </c>
      <c r="AA2291" s="3">
        <v>1</v>
      </c>
      <c r="AB2291" s="3" t="s">
        <v>30</v>
      </c>
      <c r="AC2291" s="3">
        <v>1</v>
      </c>
      <c r="AD2291" s="3" t="s">
        <v>41</v>
      </c>
    </row>
    <row r="2292" spans="1:30" hidden="1" outlineLevel="1" collapsed="1" x14ac:dyDescent="0.2">
      <c r="A2292" t="s">
        <v>41</v>
      </c>
      <c r="B2292" s="2" t="s">
        <v>43</v>
      </c>
      <c r="C2292" s="2" t="s">
        <v>44</v>
      </c>
      <c r="D2292" s="2" t="s">
        <v>29</v>
      </c>
      <c r="E2292" s="2" t="s">
        <v>45</v>
      </c>
      <c r="F2292" s="2" t="s">
        <v>46</v>
      </c>
      <c r="G2292" s="2" t="s">
        <v>28</v>
      </c>
      <c r="H2292" s="2" t="s">
        <v>47</v>
      </c>
      <c r="I2292" s="2" t="s">
        <v>8</v>
      </c>
      <c r="J2292" s="2" t="s">
        <v>9</v>
      </c>
      <c r="K2292" s="2" t="s">
        <v>48</v>
      </c>
      <c r="L2292" s="2" t="s">
        <v>49</v>
      </c>
      <c r="M2292" s="2" t="s">
        <v>50</v>
      </c>
      <c r="N2292" s="2" t="s">
        <v>51</v>
      </c>
      <c r="O2292" s="2" t="s">
        <v>52</v>
      </c>
      <c r="P2292" s="2" t="s">
        <v>27</v>
      </c>
      <c r="Q2292" s="2" t="s">
        <v>53</v>
      </c>
      <c r="R2292" s="2" t="s">
        <v>54</v>
      </c>
      <c r="S2292" s="2" t="s">
        <v>55</v>
      </c>
      <c r="T2292" s="2" t="s">
        <v>56</v>
      </c>
    </row>
    <row r="2293" spans="1:30" hidden="1" outlineLevel="1" collapsed="1" x14ac:dyDescent="0.2">
      <c r="A2293" t="s">
        <v>41</v>
      </c>
      <c r="B2293" s="4" t="s">
        <v>30</v>
      </c>
      <c r="C2293" s="4" t="s">
        <v>5385</v>
      </c>
      <c r="D2293" s="4" t="s">
        <v>41</v>
      </c>
      <c r="E2293" s="4">
        <v>5.8063300000000002E-3</v>
      </c>
      <c r="F2293" s="4">
        <v>9.4156000000000003E-4</v>
      </c>
      <c r="G2293" s="4">
        <v>1</v>
      </c>
      <c r="H2293" s="4">
        <v>1</v>
      </c>
      <c r="I2293" s="4">
        <v>1</v>
      </c>
      <c r="J2293" s="4">
        <v>1</v>
      </c>
      <c r="K2293" s="4" t="s">
        <v>5378</v>
      </c>
      <c r="L2293" s="4" t="s">
        <v>5386</v>
      </c>
      <c r="M2293" s="4" t="s">
        <v>41</v>
      </c>
      <c r="N2293" s="4">
        <v>0</v>
      </c>
      <c r="O2293" s="4">
        <v>1705.87554</v>
      </c>
      <c r="P2293" s="4" t="s">
        <v>30</v>
      </c>
      <c r="Q2293" s="4" t="s">
        <v>30</v>
      </c>
      <c r="R2293" s="4">
        <v>7.6860000000000003E-4</v>
      </c>
      <c r="S2293" s="4">
        <v>3.2499999999999999E-3</v>
      </c>
      <c r="T2293" s="4">
        <v>1.3</v>
      </c>
    </row>
    <row r="2294" spans="1:30" x14ac:dyDescent="0.2">
      <c r="A2294" s="3" t="s">
        <v>30</v>
      </c>
      <c r="B2294" s="3" t="s">
        <v>31</v>
      </c>
      <c r="C2294" s="3" t="s">
        <v>5387</v>
      </c>
      <c r="D2294" s="3" t="s">
        <v>5388</v>
      </c>
      <c r="E2294" s="3">
        <v>0</v>
      </c>
      <c r="F2294" s="3">
        <v>2.4860000000000002</v>
      </c>
      <c r="G2294" s="3">
        <v>4</v>
      </c>
      <c r="H2294" s="3">
        <v>2</v>
      </c>
      <c r="I2294" s="3">
        <v>2</v>
      </c>
      <c r="J2294" s="3">
        <v>2</v>
      </c>
      <c r="K2294" s="3">
        <v>2</v>
      </c>
      <c r="L2294" s="3">
        <v>705</v>
      </c>
      <c r="M2294" s="3">
        <v>81</v>
      </c>
      <c r="N2294" s="3">
        <v>8.9700000000000006</v>
      </c>
      <c r="O2294" s="3">
        <v>0</v>
      </c>
      <c r="P2294" s="3">
        <v>2</v>
      </c>
      <c r="Q2294" s="3" t="s">
        <v>5389</v>
      </c>
      <c r="R2294" s="3" t="s">
        <v>520</v>
      </c>
      <c r="S2294" s="3" t="s">
        <v>5390</v>
      </c>
      <c r="T2294" s="3" t="s">
        <v>5391</v>
      </c>
      <c r="U2294" s="3" t="s">
        <v>5392</v>
      </c>
      <c r="V2294" s="3" t="s">
        <v>5387</v>
      </c>
      <c r="W2294" s="3" t="s">
        <v>5393</v>
      </c>
      <c r="X2294" s="3" t="s">
        <v>5394</v>
      </c>
      <c r="Y2294" s="3" t="s">
        <v>5395</v>
      </c>
      <c r="Z2294" s="3" t="s">
        <v>41</v>
      </c>
      <c r="AA2294" s="3">
        <v>5</v>
      </c>
      <c r="AB2294" s="3" t="s">
        <v>30</v>
      </c>
      <c r="AC2294" s="3">
        <v>1</v>
      </c>
      <c r="AD2294" s="3" t="s">
        <v>41</v>
      </c>
    </row>
    <row r="2295" spans="1:30" hidden="1" outlineLevel="1" collapsed="1" x14ac:dyDescent="0.2">
      <c r="A2295" t="s">
        <v>41</v>
      </c>
      <c r="B2295" s="2" t="s">
        <v>43</v>
      </c>
      <c r="C2295" s="2" t="s">
        <v>44</v>
      </c>
      <c r="D2295" s="2" t="s">
        <v>29</v>
      </c>
      <c r="E2295" s="2" t="s">
        <v>45</v>
      </c>
      <c r="F2295" s="2" t="s">
        <v>46</v>
      </c>
      <c r="G2295" s="2" t="s">
        <v>28</v>
      </c>
      <c r="H2295" s="2" t="s">
        <v>47</v>
      </c>
      <c r="I2295" s="2" t="s">
        <v>8</v>
      </c>
      <c r="J2295" s="2" t="s">
        <v>9</v>
      </c>
      <c r="K2295" s="2" t="s">
        <v>48</v>
      </c>
      <c r="L2295" s="2" t="s">
        <v>49</v>
      </c>
      <c r="M2295" s="2" t="s">
        <v>50</v>
      </c>
      <c r="N2295" s="2" t="s">
        <v>51</v>
      </c>
      <c r="O2295" s="2" t="s">
        <v>52</v>
      </c>
      <c r="P2295" s="2" t="s">
        <v>27</v>
      </c>
      <c r="Q2295" s="2" t="s">
        <v>53</v>
      </c>
      <c r="R2295" s="2" t="s">
        <v>54</v>
      </c>
      <c r="S2295" s="2" t="s">
        <v>55</v>
      </c>
      <c r="T2295" s="2" t="s">
        <v>56</v>
      </c>
    </row>
    <row r="2296" spans="1:30" hidden="1" outlineLevel="1" collapsed="1" x14ac:dyDescent="0.2">
      <c r="A2296" t="s">
        <v>41</v>
      </c>
      <c r="B2296" s="4" t="s">
        <v>30</v>
      </c>
      <c r="C2296" s="4" t="s">
        <v>5396</v>
      </c>
      <c r="D2296" s="4" t="s">
        <v>2502</v>
      </c>
      <c r="E2296" s="4">
        <v>9.2000399999999996E-2</v>
      </c>
      <c r="F2296" s="4">
        <v>8.0658499999999994E-3</v>
      </c>
      <c r="G2296" s="4">
        <v>1</v>
      </c>
      <c r="H2296" s="4">
        <v>1</v>
      </c>
      <c r="I2296" s="4">
        <v>1</v>
      </c>
      <c r="J2296" s="4">
        <v>1</v>
      </c>
      <c r="K2296" s="4" t="s">
        <v>5387</v>
      </c>
      <c r="L2296" s="4" t="s">
        <v>5397</v>
      </c>
      <c r="M2296" s="4" t="s">
        <v>41</v>
      </c>
      <c r="N2296" s="4">
        <v>1</v>
      </c>
      <c r="O2296" s="4">
        <v>1728.8261500000001</v>
      </c>
      <c r="P2296" s="4" t="s">
        <v>30</v>
      </c>
      <c r="Q2296" s="4" t="s">
        <v>30</v>
      </c>
      <c r="R2296" s="4">
        <v>6.1000000000000004E-3</v>
      </c>
      <c r="S2296" s="4">
        <v>6.5850000000000006E-2</v>
      </c>
      <c r="T2296" s="4">
        <v>1.26</v>
      </c>
    </row>
    <row r="2297" spans="1:30" hidden="1" outlineLevel="1" collapsed="1" x14ac:dyDescent="0.2">
      <c r="A2297" t="s">
        <v>41</v>
      </c>
      <c r="B2297" s="4" t="s">
        <v>30</v>
      </c>
      <c r="C2297" s="4" t="s">
        <v>5398</v>
      </c>
      <c r="D2297" s="4" t="s">
        <v>41</v>
      </c>
      <c r="E2297" s="4">
        <v>7.1070599999999998E-2</v>
      </c>
      <c r="F2297" s="4">
        <v>4.8908199999999997E-3</v>
      </c>
      <c r="G2297" s="4">
        <v>1</v>
      </c>
      <c r="H2297" s="4">
        <v>1</v>
      </c>
      <c r="I2297" s="4">
        <v>1</v>
      </c>
      <c r="J2297" s="4">
        <v>1</v>
      </c>
      <c r="K2297" s="4" t="s">
        <v>5387</v>
      </c>
      <c r="L2297" s="4" t="s">
        <v>5399</v>
      </c>
      <c r="M2297" s="4" t="s">
        <v>41</v>
      </c>
      <c r="N2297" s="4">
        <v>1</v>
      </c>
      <c r="O2297" s="4">
        <v>1606.8468800000001</v>
      </c>
      <c r="P2297" s="4" t="s">
        <v>30</v>
      </c>
      <c r="Q2297" s="4" t="s">
        <v>30</v>
      </c>
      <c r="R2297" s="4">
        <v>3.7160000000000001E-3</v>
      </c>
      <c r="S2297" s="4">
        <v>4.9599999999999998E-2</v>
      </c>
      <c r="T2297" s="4">
        <v>1.48</v>
      </c>
    </row>
    <row r="2298" spans="1:30" x14ac:dyDescent="0.2">
      <c r="A2298" s="3" t="s">
        <v>30</v>
      </c>
      <c r="B2298" s="3" t="s">
        <v>31</v>
      </c>
      <c r="C2298" s="3" t="s">
        <v>5400</v>
      </c>
      <c r="D2298" s="3" t="s">
        <v>5401</v>
      </c>
      <c r="E2298" s="3">
        <v>0</v>
      </c>
      <c r="F2298" s="3">
        <v>2.4540000000000002</v>
      </c>
      <c r="G2298" s="3">
        <v>5</v>
      </c>
      <c r="H2298" s="3">
        <v>2</v>
      </c>
      <c r="I2298" s="3">
        <v>2</v>
      </c>
      <c r="J2298" s="3">
        <v>2</v>
      </c>
      <c r="K2298" s="3">
        <v>2</v>
      </c>
      <c r="L2298" s="3">
        <v>771</v>
      </c>
      <c r="M2298" s="3">
        <v>86.3</v>
      </c>
      <c r="N2298" s="3">
        <v>7.99</v>
      </c>
      <c r="O2298" s="3">
        <v>0</v>
      </c>
      <c r="P2298" s="3">
        <v>2</v>
      </c>
      <c r="Q2298" s="3" t="s">
        <v>1919</v>
      </c>
      <c r="R2298" s="3" t="s">
        <v>1739</v>
      </c>
      <c r="S2298" s="3" t="s">
        <v>2074</v>
      </c>
      <c r="T2298" s="3" t="s">
        <v>2075</v>
      </c>
      <c r="U2298" s="3" t="s">
        <v>5402</v>
      </c>
      <c r="V2298" s="3" t="s">
        <v>5400</v>
      </c>
      <c r="W2298" s="3" t="s">
        <v>5403</v>
      </c>
      <c r="X2298" s="3" t="s">
        <v>5404</v>
      </c>
      <c r="Y2298" s="3" t="s">
        <v>41</v>
      </c>
      <c r="Z2298" s="3" t="s">
        <v>41</v>
      </c>
      <c r="AA2298" s="3">
        <v>0</v>
      </c>
      <c r="AB2298" s="3" t="s">
        <v>30</v>
      </c>
      <c r="AC2298" s="3">
        <v>1</v>
      </c>
      <c r="AD2298" s="3" t="s">
        <v>41</v>
      </c>
    </row>
    <row r="2299" spans="1:30" hidden="1" outlineLevel="1" collapsed="1" x14ac:dyDescent="0.2">
      <c r="A2299" t="s">
        <v>41</v>
      </c>
      <c r="B2299" s="2" t="s">
        <v>43</v>
      </c>
      <c r="C2299" s="2" t="s">
        <v>44</v>
      </c>
      <c r="D2299" s="2" t="s">
        <v>29</v>
      </c>
      <c r="E2299" s="2" t="s">
        <v>45</v>
      </c>
      <c r="F2299" s="2" t="s">
        <v>46</v>
      </c>
      <c r="G2299" s="2" t="s">
        <v>28</v>
      </c>
      <c r="H2299" s="2" t="s">
        <v>47</v>
      </c>
      <c r="I2299" s="2" t="s">
        <v>8</v>
      </c>
      <c r="J2299" s="2" t="s">
        <v>9</v>
      </c>
      <c r="K2299" s="2" t="s">
        <v>48</v>
      </c>
      <c r="L2299" s="2" t="s">
        <v>49</v>
      </c>
      <c r="M2299" s="2" t="s">
        <v>50</v>
      </c>
      <c r="N2299" s="2" t="s">
        <v>51</v>
      </c>
      <c r="O2299" s="2" t="s">
        <v>52</v>
      </c>
      <c r="P2299" s="2" t="s">
        <v>27</v>
      </c>
      <c r="Q2299" s="2" t="s">
        <v>53</v>
      </c>
      <c r="R2299" s="2" t="s">
        <v>54</v>
      </c>
      <c r="S2299" s="2" t="s">
        <v>55</v>
      </c>
      <c r="T2299" s="2" t="s">
        <v>56</v>
      </c>
    </row>
    <row r="2300" spans="1:30" hidden="1" outlineLevel="1" collapsed="1" x14ac:dyDescent="0.2">
      <c r="A2300" t="s">
        <v>41</v>
      </c>
      <c r="B2300" s="4" t="s">
        <v>30</v>
      </c>
      <c r="C2300" s="4" t="s">
        <v>5405</v>
      </c>
      <c r="D2300" s="4" t="s">
        <v>41</v>
      </c>
      <c r="E2300" s="4">
        <v>6.3874600000000004E-2</v>
      </c>
      <c r="F2300" s="4">
        <v>3.95853E-3</v>
      </c>
      <c r="G2300" s="4">
        <v>1</v>
      </c>
      <c r="H2300" s="4">
        <v>1</v>
      </c>
      <c r="I2300" s="4">
        <v>1</v>
      </c>
      <c r="J2300" s="4">
        <v>1</v>
      </c>
      <c r="K2300" s="4" t="s">
        <v>5400</v>
      </c>
      <c r="L2300" s="4" t="s">
        <v>5406</v>
      </c>
      <c r="M2300" s="4" t="s">
        <v>41</v>
      </c>
      <c r="N2300" s="4">
        <v>2</v>
      </c>
      <c r="O2300" s="4">
        <v>2687.3230899999999</v>
      </c>
      <c r="P2300" s="4" t="s">
        <v>30</v>
      </c>
      <c r="Q2300" s="4" t="s">
        <v>30</v>
      </c>
      <c r="R2300" s="4">
        <v>3.026E-3</v>
      </c>
      <c r="S2300" s="4">
        <v>4.4110000000000003E-2</v>
      </c>
      <c r="T2300" s="4">
        <v>2.16</v>
      </c>
    </row>
    <row r="2301" spans="1:30" hidden="1" outlineLevel="1" collapsed="1" x14ac:dyDescent="0.2">
      <c r="A2301" t="s">
        <v>41</v>
      </c>
      <c r="B2301" s="4" t="s">
        <v>30</v>
      </c>
      <c r="C2301" s="4" t="s">
        <v>5407</v>
      </c>
      <c r="D2301" s="4" t="s">
        <v>41</v>
      </c>
      <c r="E2301" s="4">
        <v>0.109762</v>
      </c>
      <c r="F2301" s="4">
        <v>9.1506199999999999E-3</v>
      </c>
      <c r="G2301" s="4">
        <v>1</v>
      </c>
      <c r="H2301" s="4">
        <v>1</v>
      </c>
      <c r="I2301" s="4">
        <v>1</v>
      </c>
      <c r="J2301" s="4">
        <v>1</v>
      </c>
      <c r="K2301" s="4" t="s">
        <v>5400</v>
      </c>
      <c r="L2301" s="4" t="s">
        <v>5408</v>
      </c>
      <c r="M2301" s="4" t="s">
        <v>41</v>
      </c>
      <c r="N2301" s="4">
        <v>0</v>
      </c>
      <c r="O2301" s="4">
        <v>1292.74334</v>
      </c>
      <c r="P2301" s="4" t="s">
        <v>30</v>
      </c>
      <c r="Q2301" s="4" t="s">
        <v>30</v>
      </c>
      <c r="R2301" s="4">
        <v>6.8910000000000004E-3</v>
      </c>
      <c r="S2301" s="4">
        <v>7.9769999999999994E-2</v>
      </c>
      <c r="T2301" s="4">
        <v>1.1599999999999999</v>
      </c>
    </row>
    <row r="2302" spans="1:30" x14ac:dyDescent="0.2">
      <c r="A2302" s="3" t="s">
        <v>30</v>
      </c>
      <c r="B2302" s="3" t="s">
        <v>31</v>
      </c>
      <c r="C2302" s="3" t="s">
        <v>5409</v>
      </c>
      <c r="D2302" s="3" t="s">
        <v>5410</v>
      </c>
      <c r="E2302" s="3">
        <v>0</v>
      </c>
      <c r="F2302" s="3">
        <v>2.4510000000000001</v>
      </c>
      <c r="G2302" s="3">
        <v>9</v>
      </c>
      <c r="H2302" s="3">
        <v>1</v>
      </c>
      <c r="I2302" s="3">
        <v>1</v>
      </c>
      <c r="J2302" s="3">
        <v>1</v>
      </c>
      <c r="K2302" s="3">
        <v>1</v>
      </c>
      <c r="L2302" s="3">
        <v>283</v>
      </c>
      <c r="M2302" s="3">
        <v>31.7</v>
      </c>
      <c r="N2302" s="3">
        <v>7.46</v>
      </c>
      <c r="O2302" s="3">
        <v>0</v>
      </c>
      <c r="P2302" s="3">
        <v>1</v>
      </c>
      <c r="Q2302" s="3" t="s">
        <v>2633</v>
      </c>
      <c r="R2302" s="3" t="s">
        <v>5411</v>
      </c>
      <c r="S2302" s="3" t="s">
        <v>41</v>
      </c>
      <c r="T2302" s="3" t="s">
        <v>5412</v>
      </c>
      <c r="U2302" s="3" t="s">
        <v>5413</v>
      </c>
      <c r="V2302" s="3" t="s">
        <v>5409</v>
      </c>
      <c r="W2302" s="3" t="s">
        <v>5414</v>
      </c>
      <c r="X2302" s="3" t="s">
        <v>5415</v>
      </c>
      <c r="Y2302" s="3" t="s">
        <v>5416</v>
      </c>
      <c r="Z2302" s="3" t="s">
        <v>41</v>
      </c>
      <c r="AA2302" s="3">
        <v>2</v>
      </c>
      <c r="AB2302" s="3" t="s">
        <v>30</v>
      </c>
      <c r="AC2302" s="3">
        <v>1</v>
      </c>
      <c r="AD2302" s="3" t="s">
        <v>41</v>
      </c>
    </row>
    <row r="2303" spans="1:30" hidden="1" outlineLevel="1" collapsed="1" x14ac:dyDescent="0.2">
      <c r="A2303" t="s">
        <v>41</v>
      </c>
      <c r="B2303" s="2" t="s">
        <v>43</v>
      </c>
      <c r="C2303" s="2" t="s">
        <v>44</v>
      </c>
      <c r="D2303" s="2" t="s">
        <v>29</v>
      </c>
      <c r="E2303" s="2" t="s">
        <v>45</v>
      </c>
      <c r="F2303" s="2" t="s">
        <v>46</v>
      </c>
      <c r="G2303" s="2" t="s">
        <v>28</v>
      </c>
      <c r="H2303" s="2" t="s">
        <v>47</v>
      </c>
      <c r="I2303" s="2" t="s">
        <v>8</v>
      </c>
      <c r="J2303" s="2" t="s">
        <v>9</v>
      </c>
      <c r="K2303" s="2" t="s">
        <v>48</v>
      </c>
      <c r="L2303" s="2" t="s">
        <v>49</v>
      </c>
      <c r="M2303" s="2" t="s">
        <v>50</v>
      </c>
      <c r="N2303" s="2" t="s">
        <v>51</v>
      </c>
      <c r="O2303" s="2" t="s">
        <v>52</v>
      </c>
      <c r="P2303" s="2" t="s">
        <v>27</v>
      </c>
      <c r="Q2303" s="2" t="s">
        <v>53</v>
      </c>
      <c r="R2303" s="2" t="s">
        <v>54</v>
      </c>
      <c r="S2303" s="2" t="s">
        <v>55</v>
      </c>
      <c r="T2303" s="2" t="s">
        <v>56</v>
      </c>
    </row>
    <row r="2304" spans="1:30" hidden="1" outlineLevel="1" collapsed="1" x14ac:dyDescent="0.2">
      <c r="A2304" t="s">
        <v>41</v>
      </c>
      <c r="B2304" s="4" t="s">
        <v>30</v>
      </c>
      <c r="C2304" s="4" t="s">
        <v>5417</v>
      </c>
      <c r="D2304" s="4" t="s">
        <v>41</v>
      </c>
      <c r="E2304" s="4">
        <v>6.3045599999999999E-3</v>
      </c>
      <c r="F2304" s="4">
        <v>9.4156000000000003E-4</v>
      </c>
      <c r="G2304" s="4">
        <v>1</v>
      </c>
      <c r="H2304" s="4">
        <v>1</v>
      </c>
      <c r="I2304" s="4">
        <v>1</v>
      </c>
      <c r="J2304" s="4">
        <v>1</v>
      </c>
      <c r="K2304" s="4" t="s">
        <v>5409</v>
      </c>
      <c r="L2304" s="4" t="s">
        <v>5418</v>
      </c>
      <c r="M2304" s="4" t="s">
        <v>41</v>
      </c>
      <c r="N2304" s="4">
        <v>0</v>
      </c>
      <c r="O2304" s="4">
        <v>2438.12122</v>
      </c>
      <c r="P2304" s="4" t="s">
        <v>30</v>
      </c>
      <c r="Q2304" s="4" t="s">
        <v>30</v>
      </c>
      <c r="R2304" s="4">
        <v>7.6860000000000003E-4</v>
      </c>
      <c r="S2304" s="4">
        <v>3.5370000000000002E-3</v>
      </c>
      <c r="T2304" s="4">
        <v>1.54</v>
      </c>
    </row>
    <row r="2305" spans="1:30" x14ac:dyDescent="0.2">
      <c r="A2305" s="3" t="s">
        <v>30</v>
      </c>
      <c r="B2305" s="3" t="s">
        <v>31</v>
      </c>
      <c r="C2305" s="3" t="s">
        <v>5419</v>
      </c>
      <c r="D2305" s="3" t="s">
        <v>5420</v>
      </c>
      <c r="E2305" s="3">
        <v>0</v>
      </c>
      <c r="F2305" s="3">
        <v>2.448</v>
      </c>
      <c r="G2305" s="3">
        <v>5</v>
      </c>
      <c r="H2305" s="3">
        <v>2</v>
      </c>
      <c r="I2305" s="3">
        <v>2</v>
      </c>
      <c r="J2305" s="3">
        <v>2</v>
      </c>
      <c r="K2305" s="3">
        <v>2</v>
      </c>
      <c r="L2305" s="3">
        <v>527</v>
      </c>
      <c r="M2305" s="3">
        <v>57.8</v>
      </c>
      <c r="N2305" s="3">
        <v>6.8</v>
      </c>
      <c r="O2305" s="3">
        <v>0</v>
      </c>
      <c r="P2305" s="3">
        <v>2</v>
      </c>
      <c r="Q2305" s="3" t="s">
        <v>3405</v>
      </c>
      <c r="R2305" s="3" t="s">
        <v>3807</v>
      </c>
      <c r="S2305" s="3" t="s">
        <v>1062</v>
      </c>
      <c r="T2305" s="3" t="s">
        <v>5421</v>
      </c>
      <c r="U2305" s="3" t="s">
        <v>5422</v>
      </c>
      <c r="V2305" s="3" t="s">
        <v>5419</v>
      </c>
      <c r="W2305" s="3" t="s">
        <v>5423</v>
      </c>
      <c r="X2305" s="3" t="s">
        <v>5424</v>
      </c>
      <c r="Y2305" s="3" t="s">
        <v>5425</v>
      </c>
      <c r="Z2305" s="3" t="s">
        <v>41</v>
      </c>
      <c r="AA2305" s="3">
        <v>7</v>
      </c>
      <c r="AB2305" s="3" t="s">
        <v>30</v>
      </c>
      <c r="AC2305" s="3">
        <v>1</v>
      </c>
      <c r="AD2305" s="3" t="s">
        <v>41</v>
      </c>
    </row>
    <row r="2306" spans="1:30" hidden="1" outlineLevel="1" collapsed="1" x14ac:dyDescent="0.2">
      <c r="A2306" t="s">
        <v>41</v>
      </c>
      <c r="B2306" s="2" t="s">
        <v>43</v>
      </c>
      <c r="C2306" s="2" t="s">
        <v>44</v>
      </c>
      <c r="D2306" s="2" t="s">
        <v>29</v>
      </c>
      <c r="E2306" s="2" t="s">
        <v>45</v>
      </c>
      <c r="F2306" s="2" t="s">
        <v>46</v>
      </c>
      <c r="G2306" s="2" t="s">
        <v>28</v>
      </c>
      <c r="H2306" s="2" t="s">
        <v>47</v>
      </c>
      <c r="I2306" s="2" t="s">
        <v>8</v>
      </c>
      <c r="J2306" s="2" t="s">
        <v>9</v>
      </c>
      <c r="K2306" s="2" t="s">
        <v>48</v>
      </c>
      <c r="L2306" s="2" t="s">
        <v>49</v>
      </c>
      <c r="M2306" s="2" t="s">
        <v>50</v>
      </c>
      <c r="N2306" s="2" t="s">
        <v>51</v>
      </c>
      <c r="O2306" s="2" t="s">
        <v>52</v>
      </c>
      <c r="P2306" s="2" t="s">
        <v>27</v>
      </c>
      <c r="Q2306" s="2" t="s">
        <v>53</v>
      </c>
      <c r="R2306" s="2" t="s">
        <v>54</v>
      </c>
      <c r="S2306" s="2" t="s">
        <v>55</v>
      </c>
      <c r="T2306" s="2" t="s">
        <v>56</v>
      </c>
    </row>
    <row r="2307" spans="1:30" hidden="1" outlineLevel="1" collapsed="1" x14ac:dyDescent="0.2">
      <c r="A2307" t="s">
        <v>41</v>
      </c>
      <c r="B2307" s="4" t="s">
        <v>30</v>
      </c>
      <c r="C2307" s="4" t="s">
        <v>5426</v>
      </c>
      <c r="D2307" s="4" t="s">
        <v>168</v>
      </c>
      <c r="E2307" s="4">
        <v>9.8884799999999995E-2</v>
      </c>
      <c r="F2307" s="4">
        <v>8.4442000000000007E-3</v>
      </c>
      <c r="G2307" s="4">
        <v>1</v>
      </c>
      <c r="H2307" s="4">
        <v>1</v>
      </c>
      <c r="I2307" s="4">
        <v>1</v>
      </c>
      <c r="J2307" s="4">
        <v>1</v>
      </c>
      <c r="K2307" s="4" t="s">
        <v>5419</v>
      </c>
      <c r="L2307" s="4" t="s">
        <v>5427</v>
      </c>
      <c r="M2307" s="4" t="s">
        <v>41</v>
      </c>
      <c r="N2307" s="4">
        <v>0</v>
      </c>
      <c r="O2307" s="4">
        <v>1603.7996000000001</v>
      </c>
      <c r="P2307" s="4" t="s">
        <v>30</v>
      </c>
      <c r="Q2307" s="4" t="s">
        <v>30</v>
      </c>
      <c r="R2307" s="4">
        <v>6.3559999999999997E-3</v>
      </c>
      <c r="S2307" s="4">
        <v>7.0860000000000006E-2</v>
      </c>
      <c r="T2307" s="4">
        <v>1.1599999999999999</v>
      </c>
    </row>
    <row r="2308" spans="1:30" hidden="1" outlineLevel="1" collapsed="1" x14ac:dyDescent="0.2">
      <c r="A2308" t="s">
        <v>41</v>
      </c>
      <c r="B2308" s="4" t="s">
        <v>30</v>
      </c>
      <c r="C2308" s="4" t="s">
        <v>5428</v>
      </c>
      <c r="D2308" s="4" t="s">
        <v>41</v>
      </c>
      <c r="E2308" s="4">
        <v>7.2023100000000007E-2</v>
      </c>
      <c r="F2308" s="4">
        <v>4.8908199999999997E-3</v>
      </c>
      <c r="G2308" s="4">
        <v>1</v>
      </c>
      <c r="H2308" s="4">
        <v>1</v>
      </c>
      <c r="I2308" s="4">
        <v>1</v>
      </c>
      <c r="J2308" s="4">
        <v>1</v>
      </c>
      <c r="K2308" s="4" t="s">
        <v>5419</v>
      </c>
      <c r="L2308" s="4" t="s">
        <v>5429</v>
      </c>
      <c r="M2308" s="4" t="s">
        <v>41</v>
      </c>
      <c r="N2308" s="4">
        <v>2</v>
      </c>
      <c r="O2308" s="4">
        <v>1265.6735900000001</v>
      </c>
      <c r="P2308" s="4" t="s">
        <v>30</v>
      </c>
      <c r="Q2308" s="4" t="s">
        <v>30</v>
      </c>
      <c r="R2308" s="4">
        <v>3.7160000000000001E-3</v>
      </c>
      <c r="S2308" s="4">
        <v>5.0250000000000003E-2</v>
      </c>
      <c r="T2308" s="4">
        <v>1.53</v>
      </c>
    </row>
    <row r="2309" spans="1:30" x14ac:dyDescent="0.2">
      <c r="A2309" s="3" t="s">
        <v>30</v>
      </c>
      <c r="B2309" s="3" t="s">
        <v>31</v>
      </c>
      <c r="C2309" s="3" t="s">
        <v>5430</v>
      </c>
      <c r="D2309" s="3" t="s">
        <v>5431</v>
      </c>
      <c r="E2309" s="3">
        <v>0</v>
      </c>
      <c r="F2309" s="3">
        <v>2.448</v>
      </c>
      <c r="G2309" s="3">
        <v>2</v>
      </c>
      <c r="H2309" s="3">
        <v>1</v>
      </c>
      <c r="I2309" s="3">
        <v>1</v>
      </c>
      <c r="J2309" s="3">
        <v>1</v>
      </c>
      <c r="K2309" s="3">
        <v>1</v>
      </c>
      <c r="L2309" s="3">
        <v>685</v>
      </c>
      <c r="M2309" s="3">
        <v>76.5</v>
      </c>
      <c r="N2309" s="3">
        <v>7.01</v>
      </c>
      <c r="O2309" s="3">
        <v>2.0699999999999998</v>
      </c>
      <c r="P2309" s="3">
        <v>1</v>
      </c>
      <c r="Q2309" s="3" t="s">
        <v>1400</v>
      </c>
      <c r="R2309" s="3" t="s">
        <v>453</v>
      </c>
      <c r="S2309" s="3" t="s">
        <v>1062</v>
      </c>
      <c r="T2309" s="3" t="s">
        <v>2780</v>
      </c>
      <c r="U2309" s="3" t="s">
        <v>5432</v>
      </c>
      <c r="V2309" s="3" t="s">
        <v>5430</v>
      </c>
      <c r="W2309" s="3" t="s">
        <v>5433</v>
      </c>
      <c r="X2309" s="3" t="s">
        <v>5434</v>
      </c>
      <c r="Y2309" s="3" t="s">
        <v>5435</v>
      </c>
      <c r="Z2309" s="3" t="s">
        <v>41</v>
      </c>
      <c r="AA2309" s="3">
        <v>3</v>
      </c>
      <c r="AB2309" s="3" t="s">
        <v>30</v>
      </c>
      <c r="AC2309" s="3">
        <v>1</v>
      </c>
      <c r="AD2309" s="3" t="s">
        <v>41</v>
      </c>
    </row>
    <row r="2310" spans="1:30" hidden="1" outlineLevel="1" collapsed="1" x14ac:dyDescent="0.2">
      <c r="A2310" t="s">
        <v>41</v>
      </c>
      <c r="B2310" s="2" t="s">
        <v>43</v>
      </c>
      <c r="C2310" s="2" t="s">
        <v>44</v>
      </c>
      <c r="D2310" s="2" t="s">
        <v>29</v>
      </c>
      <c r="E2310" s="2" t="s">
        <v>45</v>
      </c>
      <c r="F2310" s="2" t="s">
        <v>46</v>
      </c>
      <c r="G2310" s="2" t="s">
        <v>28</v>
      </c>
      <c r="H2310" s="2" t="s">
        <v>47</v>
      </c>
      <c r="I2310" s="2" t="s">
        <v>8</v>
      </c>
      <c r="J2310" s="2" t="s">
        <v>9</v>
      </c>
      <c r="K2310" s="2" t="s">
        <v>48</v>
      </c>
      <c r="L2310" s="2" t="s">
        <v>49</v>
      </c>
      <c r="M2310" s="2" t="s">
        <v>50</v>
      </c>
      <c r="N2310" s="2" t="s">
        <v>51</v>
      </c>
      <c r="O2310" s="2" t="s">
        <v>52</v>
      </c>
      <c r="P2310" s="2" t="s">
        <v>27</v>
      </c>
      <c r="Q2310" s="2" t="s">
        <v>53</v>
      </c>
      <c r="R2310" s="2" t="s">
        <v>54</v>
      </c>
      <c r="S2310" s="2" t="s">
        <v>55</v>
      </c>
      <c r="T2310" s="2" t="s">
        <v>56</v>
      </c>
    </row>
    <row r="2311" spans="1:30" hidden="1" outlineLevel="1" collapsed="1" x14ac:dyDescent="0.2">
      <c r="A2311" t="s">
        <v>41</v>
      </c>
      <c r="B2311" s="4" t="s">
        <v>30</v>
      </c>
      <c r="C2311" s="4" t="s">
        <v>5436</v>
      </c>
      <c r="D2311" s="4" t="s">
        <v>41</v>
      </c>
      <c r="E2311" s="4">
        <v>6.3479599999999997E-3</v>
      </c>
      <c r="F2311" s="4">
        <v>9.4156000000000003E-4</v>
      </c>
      <c r="G2311" s="4">
        <v>1</v>
      </c>
      <c r="H2311" s="4">
        <v>1</v>
      </c>
      <c r="I2311" s="4">
        <v>1</v>
      </c>
      <c r="J2311" s="4">
        <v>1</v>
      </c>
      <c r="K2311" s="4" t="s">
        <v>5430</v>
      </c>
      <c r="L2311" s="4" t="s">
        <v>5437</v>
      </c>
      <c r="M2311" s="4" t="s">
        <v>41</v>
      </c>
      <c r="N2311" s="4">
        <v>1</v>
      </c>
      <c r="O2311" s="4">
        <v>1811.93201</v>
      </c>
      <c r="P2311" s="4" t="s">
        <v>30</v>
      </c>
      <c r="Q2311" s="4" t="s">
        <v>30</v>
      </c>
      <c r="R2311" s="4">
        <v>7.6860000000000003E-4</v>
      </c>
      <c r="S2311" s="4">
        <v>3.5620000000000001E-3</v>
      </c>
      <c r="T2311" s="4">
        <v>2.0699999999999998</v>
      </c>
    </row>
    <row r="2312" spans="1:30" x14ac:dyDescent="0.2">
      <c r="A2312" s="3" t="s">
        <v>30</v>
      </c>
      <c r="B2312" s="3" t="s">
        <v>31</v>
      </c>
      <c r="C2312" s="3" t="s">
        <v>5438</v>
      </c>
      <c r="D2312" s="3" t="s">
        <v>5439</v>
      </c>
      <c r="E2312" s="3">
        <v>0</v>
      </c>
      <c r="F2312" s="3">
        <v>2.4390000000000001</v>
      </c>
      <c r="G2312" s="3">
        <v>3</v>
      </c>
      <c r="H2312" s="3">
        <v>2</v>
      </c>
      <c r="I2312" s="3">
        <v>2</v>
      </c>
      <c r="J2312" s="3">
        <v>2</v>
      </c>
      <c r="K2312" s="3">
        <v>2</v>
      </c>
      <c r="L2312" s="3">
        <v>954</v>
      </c>
      <c r="M2312" s="3">
        <v>108.6</v>
      </c>
      <c r="N2312" s="3">
        <v>6.47</v>
      </c>
      <c r="O2312" s="3">
        <v>4.05</v>
      </c>
      <c r="P2312" s="3">
        <v>2</v>
      </c>
      <c r="Q2312" s="3" t="s">
        <v>279</v>
      </c>
      <c r="R2312" s="3" t="s">
        <v>520</v>
      </c>
      <c r="S2312" s="3" t="s">
        <v>36</v>
      </c>
      <c r="T2312" s="3" t="s">
        <v>5440</v>
      </c>
      <c r="U2312" s="3" t="s">
        <v>5441</v>
      </c>
      <c r="V2312" s="3" t="s">
        <v>5438</v>
      </c>
      <c r="W2312" s="3" t="s">
        <v>5442</v>
      </c>
      <c r="X2312" s="3" t="s">
        <v>5443</v>
      </c>
      <c r="Y2312" s="3" t="s">
        <v>41</v>
      </c>
      <c r="Z2312" s="3" t="s">
        <v>41</v>
      </c>
      <c r="AA2312" s="3">
        <v>0</v>
      </c>
      <c r="AB2312" s="3" t="s">
        <v>30</v>
      </c>
      <c r="AC2312" s="3">
        <v>1</v>
      </c>
      <c r="AD2312" s="3" t="s">
        <v>41</v>
      </c>
    </row>
    <row r="2313" spans="1:30" hidden="1" outlineLevel="1" collapsed="1" x14ac:dyDescent="0.2">
      <c r="A2313" t="s">
        <v>41</v>
      </c>
      <c r="B2313" s="2" t="s">
        <v>43</v>
      </c>
      <c r="C2313" s="2" t="s">
        <v>44</v>
      </c>
      <c r="D2313" s="2" t="s">
        <v>29</v>
      </c>
      <c r="E2313" s="2" t="s">
        <v>45</v>
      </c>
      <c r="F2313" s="2" t="s">
        <v>46</v>
      </c>
      <c r="G2313" s="2" t="s">
        <v>28</v>
      </c>
      <c r="H2313" s="2" t="s">
        <v>47</v>
      </c>
      <c r="I2313" s="2" t="s">
        <v>8</v>
      </c>
      <c r="J2313" s="2" t="s">
        <v>9</v>
      </c>
      <c r="K2313" s="2" t="s">
        <v>48</v>
      </c>
      <c r="L2313" s="2" t="s">
        <v>49</v>
      </c>
      <c r="M2313" s="2" t="s">
        <v>50</v>
      </c>
      <c r="N2313" s="2" t="s">
        <v>51</v>
      </c>
      <c r="O2313" s="2" t="s">
        <v>52</v>
      </c>
      <c r="P2313" s="2" t="s">
        <v>27</v>
      </c>
      <c r="Q2313" s="2" t="s">
        <v>53</v>
      </c>
      <c r="R2313" s="2" t="s">
        <v>54</v>
      </c>
      <c r="S2313" s="2" t="s">
        <v>55</v>
      </c>
      <c r="T2313" s="2" t="s">
        <v>56</v>
      </c>
    </row>
    <row r="2314" spans="1:30" hidden="1" outlineLevel="1" collapsed="1" x14ac:dyDescent="0.2">
      <c r="A2314" t="s">
        <v>41</v>
      </c>
      <c r="B2314" s="4" t="s">
        <v>30</v>
      </c>
      <c r="C2314" s="4" t="s">
        <v>5444</v>
      </c>
      <c r="D2314" s="4" t="s">
        <v>41</v>
      </c>
      <c r="E2314" s="4">
        <v>7.2023100000000007E-2</v>
      </c>
      <c r="F2314" s="4">
        <v>4.8908199999999997E-3</v>
      </c>
      <c r="G2314" s="4">
        <v>1</v>
      </c>
      <c r="H2314" s="4">
        <v>1</v>
      </c>
      <c r="I2314" s="4">
        <v>1</v>
      </c>
      <c r="J2314" s="4">
        <v>1</v>
      </c>
      <c r="K2314" s="4" t="s">
        <v>5438</v>
      </c>
      <c r="L2314" s="4" t="s">
        <v>5445</v>
      </c>
      <c r="M2314" s="4" t="s">
        <v>41</v>
      </c>
      <c r="N2314" s="4">
        <v>0</v>
      </c>
      <c r="O2314" s="4">
        <v>1180.5956799999999</v>
      </c>
      <c r="P2314" s="4" t="s">
        <v>30</v>
      </c>
      <c r="Q2314" s="4" t="s">
        <v>30</v>
      </c>
      <c r="R2314" s="4">
        <v>3.7160000000000001E-3</v>
      </c>
      <c r="S2314" s="4">
        <v>5.0130000000000001E-2</v>
      </c>
      <c r="T2314" s="4">
        <v>1.65</v>
      </c>
    </row>
    <row r="2315" spans="1:30" hidden="1" outlineLevel="1" collapsed="1" x14ac:dyDescent="0.2">
      <c r="A2315" t="s">
        <v>41</v>
      </c>
      <c r="B2315" s="4" t="s">
        <v>30</v>
      </c>
      <c r="C2315" s="4" t="s">
        <v>5446</v>
      </c>
      <c r="D2315" s="4" t="s">
        <v>41</v>
      </c>
      <c r="E2315" s="4">
        <v>0.100845</v>
      </c>
      <c r="F2315" s="4">
        <v>8.4442000000000007E-3</v>
      </c>
      <c r="G2315" s="4">
        <v>1</v>
      </c>
      <c r="H2315" s="4">
        <v>1</v>
      </c>
      <c r="I2315" s="4">
        <v>1</v>
      </c>
      <c r="J2315" s="4">
        <v>1</v>
      </c>
      <c r="K2315" s="4" t="s">
        <v>5438</v>
      </c>
      <c r="L2315" s="4" t="s">
        <v>5447</v>
      </c>
      <c r="M2315" s="4" t="s">
        <v>41</v>
      </c>
      <c r="N2315" s="4">
        <v>1</v>
      </c>
      <c r="O2315" s="4">
        <v>1845.8937100000001</v>
      </c>
      <c r="P2315" s="4" t="s">
        <v>30</v>
      </c>
      <c r="Q2315" s="4" t="s">
        <v>30</v>
      </c>
      <c r="R2315" s="4">
        <v>6.3559999999999997E-3</v>
      </c>
      <c r="S2315" s="4">
        <v>7.2580000000000006E-2</v>
      </c>
      <c r="T2315" s="4">
        <v>2.4</v>
      </c>
    </row>
    <row r="2316" spans="1:30" x14ac:dyDescent="0.2">
      <c r="A2316" s="3" t="s">
        <v>30</v>
      </c>
      <c r="B2316" s="3" t="s">
        <v>31</v>
      </c>
      <c r="C2316" s="3" t="s">
        <v>5448</v>
      </c>
      <c r="D2316" s="3" t="s">
        <v>5449</v>
      </c>
      <c r="E2316" s="3">
        <v>0</v>
      </c>
      <c r="F2316" s="3">
        <v>2.431</v>
      </c>
      <c r="G2316" s="3">
        <v>10</v>
      </c>
      <c r="H2316" s="3">
        <v>1</v>
      </c>
      <c r="I2316" s="3">
        <v>1</v>
      </c>
      <c r="J2316" s="3">
        <v>1</v>
      </c>
      <c r="K2316" s="3">
        <v>1</v>
      </c>
      <c r="L2316" s="3">
        <v>144</v>
      </c>
      <c r="M2316" s="3">
        <v>15.9</v>
      </c>
      <c r="N2316" s="3">
        <v>9.61</v>
      </c>
      <c r="O2316" s="3">
        <v>0</v>
      </c>
      <c r="P2316" s="3">
        <v>1</v>
      </c>
      <c r="Q2316" s="3" t="s">
        <v>3405</v>
      </c>
      <c r="R2316" s="3" t="s">
        <v>1593</v>
      </c>
      <c r="S2316" s="3" t="s">
        <v>1062</v>
      </c>
      <c r="T2316" s="3" t="s">
        <v>5450</v>
      </c>
      <c r="U2316" s="3" t="s">
        <v>5451</v>
      </c>
      <c r="V2316" s="3" t="s">
        <v>5448</v>
      </c>
      <c r="W2316" s="3" t="s">
        <v>5452</v>
      </c>
      <c r="X2316" s="3" t="s">
        <v>5453</v>
      </c>
      <c r="Y2316" s="3" t="s">
        <v>41</v>
      </c>
      <c r="Z2316" s="3" t="s">
        <v>41</v>
      </c>
      <c r="AA2316" s="3">
        <v>0</v>
      </c>
      <c r="AB2316" s="3" t="s">
        <v>30</v>
      </c>
      <c r="AC2316" s="3">
        <v>1</v>
      </c>
      <c r="AD2316" s="3" t="s">
        <v>41</v>
      </c>
    </row>
    <row r="2317" spans="1:30" hidden="1" outlineLevel="1" collapsed="1" x14ac:dyDescent="0.2">
      <c r="A2317" t="s">
        <v>41</v>
      </c>
      <c r="B2317" s="2" t="s">
        <v>43</v>
      </c>
      <c r="C2317" s="2" t="s">
        <v>44</v>
      </c>
      <c r="D2317" s="2" t="s">
        <v>29</v>
      </c>
      <c r="E2317" s="2" t="s">
        <v>45</v>
      </c>
      <c r="F2317" s="2" t="s">
        <v>46</v>
      </c>
      <c r="G2317" s="2" t="s">
        <v>28</v>
      </c>
      <c r="H2317" s="2" t="s">
        <v>47</v>
      </c>
      <c r="I2317" s="2" t="s">
        <v>8</v>
      </c>
      <c r="J2317" s="2" t="s">
        <v>9</v>
      </c>
      <c r="K2317" s="2" t="s">
        <v>48</v>
      </c>
      <c r="L2317" s="2" t="s">
        <v>49</v>
      </c>
      <c r="M2317" s="2" t="s">
        <v>50</v>
      </c>
      <c r="N2317" s="2" t="s">
        <v>51</v>
      </c>
      <c r="O2317" s="2" t="s">
        <v>52</v>
      </c>
      <c r="P2317" s="2" t="s">
        <v>27</v>
      </c>
      <c r="Q2317" s="2" t="s">
        <v>53</v>
      </c>
      <c r="R2317" s="2" t="s">
        <v>54</v>
      </c>
      <c r="S2317" s="2" t="s">
        <v>55</v>
      </c>
      <c r="T2317" s="2" t="s">
        <v>56</v>
      </c>
    </row>
    <row r="2318" spans="1:30" hidden="1" outlineLevel="1" collapsed="1" x14ac:dyDescent="0.2">
      <c r="A2318" t="s">
        <v>41</v>
      </c>
      <c r="B2318" s="4" t="s">
        <v>30</v>
      </c>
      <c r="C2318" s="4" t="s">
        <v>5454</v>
      </c>
      <c r="D2318" s="4" t="s">
        <v>41</v>
      </c>
      <c r="E2318" s="4">
        <v>6.5694600000000001E-3</v>
      </c>
      <c r="F2318" s="4">
        <v>9.4156000000000003E-4</v>
      </c>
      <c r="G2318" s="4">
        <v>1</v>
      </c>
      <c r="H2318" s="4">
        <v>2</v>
      </c>
      <c r="I2318" s="4">
        <v>1</v>
      </c>
      <c r="J2318" s="4">
        <v>1</v>
      </c>
      <c r="K2318" s="4" t="s">
        <v>5448</v>
      </c>
      <c r="L2318" s="4" t="s">
        <v>5455</v>
      </c>
      <c r="M2318" s="4" t="s">
        <v>41</v>
      </c>
      <c r="N2318" s="4">
        <v>2</v>
      </c>
      <c r="O2318" s="4">
        <v>1531.8954900000001</v>
      </c>
      <c r="P2318" s="4" t="s">
        <v>30</v>
      </c>
      <c r="Q2318" s="4" t="s">
        <v>30</v>
      </c>
      <c r="R2318" s="4">
        <v>7.6860000000000003E-4</v>
      </c>
      <c r="S2318" s="4">
        <v>3.705E-3</v>
      </c>
      <c r="T2318" s="4">
        <v>1.81</v>
      </c>
    </row>
    <row r="2319" spans="1:30" x14ac:dyDescent="0.2">
      <c r="A2319" s="3" t="s">
        <v>30</v>
      </c>
      <c r="B2319" s="3" t="s">
        <v>31</v>
      </c>
      <c r="C2319" s="3" t="s">
        <v>5456</v>
      </c>
      <c r="D2319" s="3" t="s">
        <v>5457</v>
      </c>
      <c r="E2319" s="3">
        <v>0</v>
      </c>
      <c r="F2319" s="3">
        <v>2.4220000000000002</v>
      </c>
      <c r="G2319" s="3">
        <v>2</v>
      </c>
      <c r="H2319" s="3">
        <v>2</v>
      </c>
      <c r="I2319" s="3">
        <v>2</v>
      </c>
      <c r="J2319" s="3">
        <v>2</v>
      </c>
      <c r="K2319" s="3">
        <v>2</v>
      </c>
      <c r="L2319" s="3">
        <v>861</v>
      </c>
      <c r="M2319" s="3">
        <v>94.8</v>
      </c>
      <c r="N2319" s="3">
        <v>9.2200000000000006</v>
      </c>
      <c r="O2319" s="3">
        <v>0</v>
      </c>
      <c r="P2319" s="3">
        <v>2</v>
      </c>
      <c r="Q2319" s="3" t="s">
        <v>5458</v>
      </c>
      <c r="R2319" s="3" t="s">
        <v>35</v>
      </c>
      <c r="S2319" s="3" t="s">
        <v>1062</v>
      </c>
      <c r="T2319" s="3" t="s">
        <v>5459</v>
      </c>
      <c r="U2319" s="3" t="s">
        <v>5460</v>
      </c>
      <c r="V2319" s="3" t="s">
        <v>5456</v>
      </c>
      <c r="W2319" s="3" t="s">
        <v>5461</v>
      </c>
      <c r="X2319" s="3" t="s">
        <v>5462</v>
      </c>
      <c r="Y2319" s="3" t="s">
        <v>5463</v>
      </c>
      <c r="Z2319" s="3" t="s">
        <v>5164</v>
      </c>
      <c r="AA2319" s="3">
        <v>10</v>
      </c>
      <c r="AB2319" s="3" t="s">
        <v>30</v>
      </c>
      <c r="AC2319" s="3">
        <v>1</v>
      </c>
      <c r="AD2319" s="3" t="s">
        <v>41</v>
      </c>
    </row>
    <row r="2320" spans="1:30" hidden="1" outlineLevel="1" collapsed="1" x14ac:dyDescent="0.2">
      <c r="A2320" t="s">
        <v>41</v>
      </c>
      <c r="B2320" s="2" t="s">
        <v>43</v>
      </c>
      <c r="C2320" s="2" t="s">
        <v>44</v>
      </c>
      <c r="D2320" s="2" t="s">
        <v>29</v>
      </c>
      <c r="E2320" s="2" t="s">
        <v>45</v>
      </c>
      <c r="F2320" s="2" t="s">
        <v>46</v>
      </c>
      <c r="G2320" s="2" t="s">
        <v>28</v>
      </c>
      <c r="H2320" s="2" t="s">
        <v>47</v>
      </c>
      <c r="I2320" s="2" t="s">
        <v>8</v>
      </c>
      <c r="J2320" s="2" t="s">
        <v>9</v>
      </c>
      <c r="K2320" s="2" t="s">
        <v>48</v>
      </c>
      <c r="L2320" s="2" t="s">
        <v>49</v>
      </c>
      <c r="M2320" s="2" t="s">
        <v>50</v>
      </c>
      <c r="N2320" s="2" t="s">
        <v>51</v>
      </c>
      <c r="O2320" s="2" t="s">
        <v>52</v>
      </c>
      <c r="P2320" s="2" t="s">
        <v>27</v>
      </c>
      <c r="Q2320" s="2" t="s">
        <v>53</v>
      </c>
      <c r="R2320" s="2" t="s">
        <v>54</v>
      </c>
      <c r="S2320" s="2" t="s">
        <v>55</v>
      </c>
      <c r="T2320" s="2" t="s">
        <v>56</v>
      </c>
    </row>
    <row r="2321" spans="1:30" hidden="1" outlineLevel="1" collapsed="1" x14ac:dyDescent="0.2">
      <c r="A2321" t="s">
        <v>41</v>
      </c>
      <c r="B2321" s="4" t="s">
        <v>30</v>
      </c>
      <c r="C2321" s="4" t="s">
        <v>5464</v>
      </c>
      <c r="D2321" s="4" t="s">
        <v>41</v>
      </c>
      <c r="E2321" s="4">
        <v>6.8285200000000004E-2</v>
      </c>
      <c r="F2321" s="4">
        <v>4.8908199999999997E-3</v>
      </c>
      <c r="G2321" s="4">
        <v>1</v>
      </c>
      <c r="H2321" s="4">
        <v>1</v>
      </c>
      <c r="I2321" s="4">
        <v>1</v>
      </c>
      <c r="J2321" s="4">
        <v>1</v>
      </c>
      <c r="K2321" s="4" t="s">
        <v>5456</v>
      </c>
      <c r="L2321" s="4" t="s">
        <v>5465</v>
      </c>
      <c r="M2321" s="4" t="s">
        <v>41</v>
      </c>
      <c r="N2321" s="4">
        <v>0</v>
      </c>
      <c r="O2321" s="4">
        <v>801.47164999999995</v>
      </c>
      <c r="P2321" s="4" t="s">
        <v>30</v>
      </c>
      <c r="Q2321" s="4" t="s">
        <v>30</v>
      </c>
      <c r="R2321" s="4">
        <v>3.7160000000000001E-3</v>
      </c>
      <c r="S2321" s="4">
        <v>4.7239999999999997E-2</v>
      </c>
      <c r="T2321" s="4">
        <v>1.1299999999999999</v>
      </c>
    </row>
    <row r="2322" spans="1:30" hidden="1" outlineLevel="1" collapsed="1" x14ac:dyDescent="0.2">
      <c r="A2322" t="s">
        <v>41</v>
      </c>
      <c r="B2322" s="4" t="s">
        <v>30</v>
      </c>
      <c r="C2322" s="4" t="s">
        <v>5466</v>
      </c>
      <c r="D2322" s="4" t="s">
        <v>41</v>
      </c>
      <c r="E2322" s="4">
        <v>0.11047800000000001</v>
      </c>
      <c r="F2322" s="4">
        <v>9.1506199999999999E-3</v>
      </c>
      <c r="G2322" s="4">
        <v>1</v>
      </c>
      <c r="H2322" s="4">
        <v>1</v>
      </c>
      <c r="I2322" s="4">
        <v>1</v>
      </c>
      <c r="J2322" s="4">
        <v>1</v>
      </c>
      <c r="K2322" s="4" t="s">
        <v>5456</v>
      </c>
      <c r="L2322" s="4" t="s">
        <v>5467</v>
      </c>
      <c r="M2322" s="4" t="s">
        <v>41</v>
      </c>
      <c r="N2322" s="4">
        <v>1</v>
      </c>
      <c r="O2322" s="4">
        <v>1310.7062900000001</v>
      </c>
      <c r="P2322" s="4" t="s">
        <v>30</v>
      </c>
      <c r="Q2322" s="4" t="s">
        <v>30</v>
      </c>
      <c r="R2322" s="4">
        <v>6.8910000000000004E-3</v>
      </c>
      <c r="S2322" s="4">
        <v>8.004E-2</v>
      </c>
      <c r="T2322" s="4">
        <v>1.57</v>
      </c>
    </row>
    <row r="2323" spans="1:30" x14ac:dyDescent="0.2">
      <c r="A2323" s="3" t="s">
        <v>30</v>
      </c>
      <c r="B2323" s="3" t="s">
        <v>31</v>
      </c>
      <c r="C2323" s="3" t="s">
        <v>5468</v>
      </c>
      <c r="D2323" s="3" t="s">
        <v>5469</v>
      </c>
      <c r="E2323" s="3">
        <v>0</v>
      </c>
      <c r="F2323" s="3">
        <v>2.4129999999999998</v>
      </c>
      <c r="G2323" s="3">
        <v>3</v>
      </c>
      <c r="H2323" s="3">
        <v>1</v>
      </c>
      <c r="I2323" s="3">
        <v>1</v>
      </c>
      <c r="J2323" s="3">
        <v>1</v>
      </c>
      <c r="K2323" s="3">
        <v>1</v>
      </c>
      <c r="L2323" s="3">
        <v>608</v>
      </c>
      <c r="M2323" s="3">
        <v>71.3</v>
      </c>
      <c r="N2323" s="3">
        <v>6.33</v>
      </c>
      <c r="O2323" s="3">
        <v>3.26</v>
      </c>
      <c r="P2323" s="3">
        <v>1</v>
      </c>
      <c r="Q2323" s="3" t="s">
        <v>279</v>
      </c>
      <c r="R2323" s="3" t="s">
        <v>35</v>
      </c>
      <c r="S2323" s="3" t="s">
        <v>1062</v>
      </c>
      <c r="T2323" s="3" t="s">
        <v>5470</v>
      </c>
      <c r="U2323" s="3" t="s">
        <v>5471</v>
      </c>
      <c r="V2323" s="3" t="s">
        <v>5468</v>
      </c>
      <c r="W2323" s="3" t="s">
        <v>5472</v>
      </c>
      <c r="X2323" s="3" t="s">
        <v>5473</v>
      </c>
      <c r="Y2323" s="3" t="s">
        <v>41</v>
      </c>
      <c r="Z2323" s="3" t="s">
        <v>41</v>
      </c>
      <c r="AA2323" s="3">
        <v>0</v>
      </c>
      <c r="AB2323" s="3" t="s">
        <v>30</v>
      </c>
      <c r="AC2323" s="3">
        <v>1</v>
      </c>
      <c r="AD2323" s="3" t="s">
        <v>41</v>
      </c>
    </row>
    <row r="2324" spans="1:30" hidden="1" outlineLevel="1" collapsed="1" x14ac:dyDescent="0.2">
      <c r="A2324" t="s">
        <v>41</v>
      </c>
      <c r="B2324" s="2" t="s">
        <v>43</v>
      </c>
      <c r="C2324" s="2" t="s">
        <v>44</v>
      </c>
      <c r="D2324" s="2" t="s">
        <v>29</v>
      </c>
      <c r="E2324" s="2" t="s">
        <v>45</v>
      </c>
      <c r="F2324" s="2" t="s">
        <v>46</v>
      </c>
      <c r="G2324" s="2" t="s">
        <v>28</v>
      </c>
      <c r="H2324" s="2" t="s">
        <v>47</v>
      </c>
      <c r="I2324" s="2" t="s">
        <v>8</v>
      </c>
      <c r="J2324" s="2" t="s">
        <v>9</v>
      </c>
      <c r="K2324" s="2" t="s">
        <v>48</v>
      </c>
      <c r="L2324" s="2" t="s">
        <v>49</v>
      </c>
      <c r="M2324" s="2" t="s">
        <v>50</v>
      </c>
      <c r="N2324" s="2" t="s">
        <v>51</v>
      </c>
      <c r="O2324" s="2" t="s">
        <v>52</v>
      </c>
      <c r="P2324" s="2" t="s">
        <v>27</v>
      </c>
      <c r="Q2324" s="2" t="s">
        <v>53</v>
      </c>
      <c r="R2324" s="2" t="s">
        <v>54</v>
      </c>
      <c r="S2324" s="2" t="s">
        <v>55</v>
      </c>
      <c r="T2324" s="2" t="s">
        <v>56</v>
      </c>
    </row>
    <row r="2325" spans="1:30" hidden="1" outlineLevel="1" collapsed="1" x14ac:dyDescent="0.2">
      <c r="A2325" t="s">
        <v>41</v>
      </c>
      <c r="B2325" s="4" t="s">
        <v>30</v>
      </c>
      <c r="C2325" s="4" t="s">
        <v>5474</v>
      </c>
      <c r="D2325" s="4" t="s">
        <v>41</v>
      </c>
      <c r="E2325" s="4">
        <v>6.8454800000000001E-3</v>
      </c>
      <c r="F2325" s="4">
        <v>9.4156000000000003E-4</v>
      </c>
      <c r="G2325" s="4">
        <v>1</v>
      </c>
      <c r="H2325" s="4">
        <v>1</v>
      </c>
      <c r="I2325" s="4">
        <v>1</v>
      </c>
      <c r="J2325" s="4">
        <v>1</v>
      </c>
      <c r="K2325" s="4" t="s">
        <v>5468</v>
      </c>
      <c r="L2325" s="4" t="s">
        <v>5475</v>
      </c>
      <c r="M2325" s="4" t="s">
        <v>41</v>
      </c>
      <c r="N2325" s="4">
        <v>1</v>
      </c>
      <c r="O2325" s="4">
        <v>2550.15904</v>
      </c>
      <c r="P2325" s="4" t="s">
        <v>30</v>
      </c>
      <c r="Q2325" s="4" t="s">
        <v>30</v>
      </c>
      <c r="R2325" s="4">
        <v>7.6860000000000003E-4</v>
      </c>
      <c r="S2325" s="4">
        <v>3.8670000000000002E-3</v>
      </c>
      <c r="T2325" s="4">
        <v>3.26</v>
      </c>
    </row>
    <row r="2326" spans="1:30" x14ac:dyDescent="0.2">
      <c r="A2326" s="3" t="s">
        <v>30</v>
      </c>
      <c r="B2326" s="3" t="s">
        <v>31</v>
      </c>
      <c r="C2326" s="3" t="s">
        <v>5476</v>
      </c>
      <c r="D2326" s="3" t="s">
        <v>5477</v>
      </c>
      <c r="E2326" s="3">
        <v>0</v>
      </c>
      <c r="F2326" s="3">
        <v>2.3690000000000002</v>
      </c>
      <c r="G2326" s="3">
        <v>2</v>
      </c>
      <c r="H2326" s="3">
        <v>1</v>
      </c>
      <c r="I2326" s="3">
        <v>1</v>
      </c>
      <c r="J2326" s="3">
        <v>1</v>
      </c>
      <c r="K2326" s="3">
        <v>1</v>
      </c>
      <c r="L2326" s="3">
        <v>1121</v>
      </c>
      <c r="M2326" s="3">
        <v>126.9</v>
      </c>
      <c r="N2326" s="3">
        <v>9.39</v>
      </c>
      <c r="O2326" s="3">
        <v>2.3199999999999998</v>
      </c>
      <c r="P2326" s="3">
        <v>1</v>
      </c>
      <c r="Q2326" s="3" t="s">
        <v>1512</v>
      </c>
      <c r="R2326" s="3" t="s">
        <v>453</v>
      </c>
      <c r="S2326" s="3" t="s">
        <v>1062</v>
      </c>
      <c r="T2326" s="3" t="s">
        <v>5478</v>
      </c>
      <c r="U2326" s="3" t="s">
        <v>5479</v>
      </c>
      <c r="V2326" s="3" t="s">
        <v>5476</v>
      </c>
      <c r="W2326" s="3" t="s">
        <v>5480</v>
      </c>
      <c r="X2326" s="3" t="s">
        <v>5481</v>
      </c>
      <c r="Y2326" s="3" t="s">
        <v>41</v>
      </c>
      <c r="Z2326" s="3" t="s">
        <v>41</v>
      </c>
      <c r="AA2326" s="3">
        <v>0</v>
      </c>
      <c r="AB2326" s="3" t="s">
        <v>30</v>
      </c>
      <c r="AC2326" s="3">
        <v>1</v>
      </c>
      <c r="AD2326" s="3" t="s">
        <v>41</v>
      </c>
    </row>
    <row r="2327" spans="1:30" hidden="1" outlineLevel="1" collapsed="1" x14ac:dyDescent="0.2">
      <c r="A2327" t="s">
        <v>41</v>
      </c>
      <c r="B2327" s="2" t="s">
        <v>43</v>
      </c>
      <c r="C2327" s="2" t="s">
        <v>44</v>
      </c>
      <c r="D2327" s="2" t="s">
        <v>29</v>
      </c>
      <c r="E2327" s="2" t="s">
        <v>45</v>
      </c>
      <c r="F2327" s="2" t="s">
        <v>46</v>
      </c>
      <c r="G2327" s="2" t="s">
        <v>28</v>
      </c>
      <c r="H2327" s="2" t="s">
        <v>47</v>
      </c>
      <c r="I2327" s="2" t="s">
        <v>8</v>
      </c>
      <c r="J2327" s="2" t="s">
        <v>9</v>
      </c>
      <c r="K2327" s="2" t="s">
        <v>48</v>
      </c>
      <c r="L2327" s="2" t="s">
        <v>49</v>
      </c>
      <c r="M2327" s="2" t="s">
        <v>50</v>
      </c>
      <c r="N2327" s="2" t="s">
        <v>51</v>
      </c>
      <c r="O2327" s="2" t="s">
        <v>52</v>
      </c>
      <c r="P2327" s="2" t="s">
        <v>27</v>
      </c>
      <c r="Q2327" s="2" t="s">
        <v>53</v>
      </c>
      <c r="R2327" s="2" t="s">
        <v>54</v>
      </c>
      <c r="S2327" s="2" t="s">
        <v>55</v>
      </c>
      <c r="T2327" s="2" t="s">
        <v>56</v>
      </c>
    </row>
    <row r="2328" spans="1:30" hidden="1" outlineLevel="1" collapsed="1" x14ac:dyDescent="0.2">
      <c r="A2328" t="s">
        <v>41</v>
      </c>
      <c r="B2328" s="4" t="s">
        <v>30</v>
      </c>
      <c r="C2328" s="4" t="s">
        <v>5482</v>
      </c>
      <c r="D2328" s="4" t="s">
        <v>41</v>
      </c>
      <c r="E2328" s="4">
        <v>7.4838700000000001E-3</v>
      </c>
      <c r="F2328" s="4">
        <v>9.4156000000000003E-4</v>
      </c>
      <c r="G2328" s="4">
        <v>1</v>
      </c>
      <c r="H2328" s="4">
        <v>1</v>
      </c>
      <c r="I2328" s="4">
        <v>1</v>
      </c>
      <c r="J2328" s="4">
        <v>1</v>
      </c>
      <c r="K2328" s="4" t="s">
        <v>5476</v>
      </c>
      <c r="L2328" s="4" t="s">
        <v>5483</v>
      </c>
      <c r="M2328" s="4" t="s">
        <v>41</v>
      </c>
      <c r="N2328" s="4">
        <v>1</v>
      </c>
      <c r="O2328" s="4">
        <v>1619.83474</v>
      </c>
      <c r="P2328" s="4" t="s">
        <v>30</v>
      </c>
      <c r="Q2328" s="4" t="s">
        <v>30</v>
      </c>
      <c r="R2328" s="4">
        <v>7.6860000000000003E-4</v>
      </c>
      <c r="S2328" s="4">
        <v>4.2779999999999997E-3</v>
      </c>
      <c r="T2328" s="4">
        <v>2.3199999999999998</v>
      </c>
    </row>
    <row r="2329" spans="1:30" x14ac:dyDescent="0.2">
      <c r="A2329" s="3" t="s">
        <v>30</v>
      </c>
      <c r="B2329" s="3" t="s">
        <v>31</v>
      </c>
      <c r="C2329" s="3" t="s">
        <v>5484</v>
      </c>
      <c r="D2329" s="3" t="s">
        <v>5485</v>
      </c>
      <c r="E2329" s="3">
        <v>0</v>
      </c>
      <c r="F2329" s="3">
        <v>2.3210000000000002</v>
      </c>
      <c r="G2329" s="3">
        <v>6</v>
      </c>
      <c r="H2329" s="3">
        <v>1</v>
      </c>
      <c r="I2329" s="3">
        <v>1</v>
      </c>
      <c r="J2329" s="3">
        <v>1</v>
      </c>
      <c r="K2329" s="3">
        <v>1</v>
      </c>
      <c r="L2329" s="3">
        <v>254</v>
      </c>
      <c r="M2329" s="3">
        <v>29</v>
      </c>
      <c r="N2329" s="3">
        <v>5.24</v>
      </c>
      <c r="O2329" s="3">
        <v>0</v>
      </c>
      <c r="P2329" s="3">
        <v>1</v>
      </c>
      <c r="Q2329" s="3" t="s">
        <v>1592</v>
      </c>
      <c r="R2329" s="3" t="s">
        <v>4065</v>
      </c>
      <c r="S2329" s="3" t="s">
        <v>36</v>
      </c>
      <c r="T2329" s="3" t="s">
        <v>5486</v>
      </c>
      <c r="U2329" s="3" t="s">
        <v>5487</v>
      </c>
      <c r="V2329" s="3" t="s">
        <v>5484</v>
      </c>
      <c r="W2329" s="3" t="s">
        <v>5488</v>
      </c>
      <c r="X2329" s="3" t="s">
        <v>5489</v>
      </c>
      <c r="Y2329" s="3" t="s">
        <v>5490</v>
      </c>
      <c r="Z2329" s="3" t="s">
        <v>41</v>
      </c>
      <c r="AA2329" s="3">
        <v>1</v>
      </c>
      <c r="AB2329" s="3" t="s">
        <v>30</v>
      </c>
      <c r="AC2329" s="3">
        <v>1</v>
      </c>
      <c r="AD2329" s="3" t="s">
        <v>41</v>
      </c>
    </row>
    <row r="2330" spans="1:30" hidden="1" outlineLevel="1" collapsed="1" x14ac:dyDescent="0.2">
      <c r="A2330" t="s">
        <v>41</v>
      </c>
      <c r="B2330" s="2" t="s">
        <v>43</v>
      </c>
      <c r="C2330" s="2" t="s">
        <v>44</v>
      </c>
      <c r="D2330" s="2" t="s">
        <v>29</v>
      </c>
      <c r="E2330" s="2" t="s">
        <v>45</v>
      </c>
      <c r="F2330" s="2" t="s">
        <v>46</v>
      </c>
      <c r="G2330" s="2" t="s">
        <v>28</v>
      </c>
      <c r="H2330" s="2" t="s">
        <v>47</v>
      </c>
      <c r="I2330" s="2" t="s">
        <v>8</v>
      </c>
      <c r="J2330" s="2" t="s">
        <v>9</v>
      </c>
      <c r="K2330" s="2" t="s">
        <v>48</v>
      </c>
      <c r="L2330" s="2" t="s">
        <v>49</v>
      </c>
      <c r="M2330" s="2" t="s">
        <v>50</v>
      </c>
      <c r="N2330" s="2" t="s">
        <v>51</v>
      </c>
      <c r="O2330" s="2" t="s">
        <v>52</v>
      </c>
      <c r="P2330" s="2" t="s">
        <v>27</v>
      </c>
      <c r="Q2330" s="2" t="s">
        <v>53</v>
      </c>
      <c r="R2330" s="2" t="s">
        <v>54</v>
      </c>
      <c r="S2330" s="2" t="s">
        <v>55</v>
      </c>
      <c r="T2330" s="2" t="s">
        <v>56</v>
      </c>
    </row>
    <row r="2331" spans="1:30" hidden="1" outlineLevel="1" collapsed="1" x14ac:dyDescent="0.2">
      <c r="A2331" t="s">
        <v>41</v>
      </c>
      <c r="B2331" s="4" t="s">
        <v>30</v>
      </c>
      <c r="C2331" s="4" t="s">
        <v>5491</v>
      </c>
      <c r="D2331" s="4" t="s">
        <v>41</v>
      </c>
      <c r="E2331" s="4">
        <v>8.2946300000000008E-3</v>
      </c>
      <c r="F2331" s="4">
        <v>9.4156000000000003E-4</v>
      </c>
      <c r="G2331" s="4">
        <v>1</v>
      </c>
      <c r="H2331" s="4">
        <v>1</v>
      </c>
      <c r="I2331" s="4">
        <v>1</v>
      </c>
      <c r="J2331" s="4">
        <v>1</v>
      </c>
      <c r="K2331" s="4" t="s">
        <v>5484</v>
      </c>
      <c r="L2331" s="4" t="s">
        <v>5492</v>
      </c>
      <c r="M2331" s="4" t="s">
        <v>41</v>
      </c>
      <c r="N2331" s="4">
        <v>0</v>
      </c>
      <c r="O2331" s="4">
        <v>1483.7387100000001</v>
      </c>
      <c r="P2331" s="4" t="s">
        <v>30</v>
      </c>
      <c r="Q2331" s="4" t="s">
        <v>30</v>
      </c>
      <c r="R2331" s="4">
        <v>7.6860000000000003E-4</v>
      </c>
      <c r="S2331" s="4">
        <v>4.7759999999999999E-3</v>
      </c>
      <c r="T2331" s="4">
        <v>1.95</v>
      </c>
    </row>
    <row r="2332" spans="1:30" x14ac:dyDescent="0.2">
      <c r="A2332" s="3" t="s">
        <v>30</v>
      </c>
      <c r="B2332" s="3" t="s">
        <v>31</v>
      </c>
      <c r="C2332" s="3" t="s">
        <v>5493</v>
      </c>
      <c r="D2332" s="3" t="s">
        <v>5494</v>
      </c>
      <c r="E2332" s="3">
        <v>0</v>
      </c>
      <c r="F2332" s="3">
        <v>2.2949999999999999</v>
      </c>
      <c r="G2332" s="3">
        <v>4</v>
      </c>
      <c r="H2332" s="3">
        <v>1</v>
      </c>
      <c r="I2332" s="3">
        <v>1</v>
      </c>
      <c r="J2332" s="3">
        <v>1</v>
      </c>
      <c r="K2332" s="3">
        <v>1</v>
      </c>
      <c r="L2332" s="3">
        <v>289</v>
      </c>
      <c r="M2332" s="3">
        <v>32.9</v>
      </c>
      <c r="N2332" s="3">
        <v>9.85</v>
      </c>
      <c r="O2332" s="3">
        <v>2.15</v>
      </c>
      <c r="P2332" s="3">
        <v>1</v>
      </c>
      <c r="Q2332" s="3" t="s">
        <v>1765</v>
      </c>
      <c r="R2332" s="3" t="s">
        <v>41</v>
      </c>
      <c r="S2332" s="3" t="s">
        <v>1062</v>
      </c>
      <c r="T2332" s="3" t="s">
        <v>5495</v>
      </c>
      <c r="U2332" s="3" t="s">
        <v>5496</v>
      </c>
      <c r="V2332" s="3" t="s">
        <v>5493</v>
      </c>
      <c r="W2332" s="3" t="s">
        <v>5497</v>
      </c>
      <c r="X2332" s="3" t="s">
        <v>5498</v>
      </c>
      <c r="Y2332" s="3" t="s">
        <v>41</v>
      </c>
      <c r="Z2332" s="3" t="s">
        <v>41</v>
      </c>
      <c r="AA2332" s="3">
        <v>0</v>
      </c>
      <c r="AB2332" s="3" t="s">
        <v>30</v>
      </c>
      <c r="AC2332" s="3">
        <v>1</v>
      </c>
      <c r="AD2332" s="3" t="s">
        <v>41</v>
      </c>
    </row>
    <row r="2333" spans="1:30" hidden="1" outlineLevel="1" collapsed="1" x14ac:dyDescent="0.2">
      <c r="A2333" t="s">
        <v>41</v>
      </c>
      <c r="B2333" s="2" t="s">
        <v>43</v>
      </c>
      <c r="C2333" s="2" t="s">
        <v>44</v>
      </c>
      <c r="D2333" s="2" t="s">
        <v>29</v>
      </c>
      <c r="E2333" s="2" t="s">
        <v>45</v>
      </c>
      <c r="F2333" s="2" t="s">
        <v>46</v>
      </c>
      <c r="G2333" s="2" t="s">
        <v>28</v>
      </c>
      <c r="H2333" s="2" t="s">
        <v>47</v>
      </c>
      <c r="I2333" s="2" t="s">
        <v>8</v>
      </c>
      <c r="J2333" s="2" t="s">
        <v>9</v>
      </c>
      <c r="K2333" s="2" t="s">
        <v>48</v>
      </c>
      <c r="L2333" s="2" t="s">
        <v>49</v>
      </c>
      <c r="M2333" s="2" t="s">
        <v>50</v>
      </c>
      <c r="N2333" s="2" t="s">
        <v>51</v>
      </c>
      <c r="O2333" s="2" t="s">
        <v>52</v>
      </c>
      <c r="P2333" s="2" t="s">
        <v>27</v>
      </c>
      <c r="Q2333" s="2" t="s">
        <v>53</v>
      </c>
      <c r="R2333" s="2" t="s">
        <v>54</v>
      </c>
      <c r="S2333" s="2" t="s">
        <v>55</v>
      </c>
      <c r="T2333" s="2" t="s">
        <v>56</v>
      </c>
    </row>
    <row r="2334" spans="1:30" hidden="1" outlineLevel="1" collapsed="1" x14ac:dyDescent="0.2">
      <c r="A2334" t="s">
        <v>41</v>
      </c>
      <c r="B2334" s="4" t="s">
        <v>30</v>
      </c>
      <c r="C2334" s="4" t="s">
        <v>5499</v>
      </c>
      <c r="D2334" s="4" t="s">
        <v>41</v>
      </c>
      <c r="E2334" s="4">
        <v>8.7622800000000008E-3</v>
      </c>
      <c r="F2334" s="4">
        <v>9.4156000000000003E-4</v>
      </c>
      <c r="G2334" s="4">
        <v>1</v>
      </c>
      <c r="H2334" s="4">
        <v>1</v>
      </c>
      <c r="I2334" s="4">
        <v>1</v>
      </c>
      <c r="J2334" s="4">
        <v>1</v>
      </c>
      <c r="K2334" s="4" t="s">
        <v>5493</v>
      </c>
      <c r="L2334" s="4" t="s">
        <v>5500</v>
      </c>
      <c r="M2334" s="4" t="s">
        <v>41</v>
      </c>
      <c r="N2334" s="4">
        <v>0</v>
      </c>
      <c r="O2334" s="4">
        <v>1423.71758</v>
      </c>
      <c r="P2334" s="4" t="s">
        <v>30</v>
      </c>
      <c r="Q2334" s="4" t="s">
        <v>30</v>
      </c>
      <c r="R2334" s="4">
        <v>7.6860000000000003E-4</v>
      </c>
      <c r="S2334" s="4">
        <v>5.0699999999999999E-3</v>
      </c>
      <c r="T2334" s="4">
        <v>2.15</v>
      </c>
    </row>
    <row r="2335" spans="1:30" x14ac:dyDescent="0.2">
      <c r="A2335" s="3" t="s">
        <v>30</v>
      </c>
      <c r="B2335" s="3" t="s">
        <v>31</v>
      </c>
      <c r="C2335" s="3" t="s">
        <v>5501</v>
      </c>
      <c r="D2335" s="3" t="s">
        <v>5502</v>
      </c>
      <c r="E2335" s="3">
        <v>0</v>
      </c>
      <c r="F2335" s="3">
        <v>2.294</v>
      </c>
      <c r="G2335" s="3">
        <v>6</v>
      </c>
      <c r="H2335" s="3">
        <v>1</v>
      </c>
      <c r="I2335" s="3">
        <v>1</v>
      </c>
      <c r="J2335" s="3">
        <v>1</v>
      </c>
      <c r="K2335" s="3">
        <v>1</v>
      </c>
      <c r="L2335" s="3">
        <v>254</v>
      </c>
      <c r="M2335" s="3">
        <v>27.4</v>
      </c>
      <c r="N2335" s="3">
        <v>10.43</v>
      </c>
      <c r="O2335" s="3">
        <v>0</v>
      </c>
      <c r="P2335" s="3">
        <v>1</v>
      </c>
      <c r="Q2335" s="3" t="s">
        <v>2555</v>
      </c>
      <c r="R2335" s="3" t="s">
        <v>1160</v>
      </c>
      <c r="S2335" s="3" t="s">
        <v>1062</v>
      </c>
      <c r="T2335" s="3" t="s">
        <v>5503</v>
      </c>
      <c r="U2335" s="3" t="s">
        <v>5504</v>
      </c>
      <c r="V2335" s="3" t="s">
        <v>5501</v>
      </c>
      <c r="W2335" s="3" t="s">
        <v>5505</v>
      </c>
      <c r="X2335" s="3" t="s">
        <v>5506</v>
      </c>
      <c r="Y2335" s="3" t="s">
        <v>5507</v>
      </c>
      <c r="Z2335" s="3" t="s">
        <v>41</v>
      </c>
      <c r="AA2335" s="3">
        <v>12</v>
      </c>
      <c r="AB2335" s="3" t="s">
        <v>30</v>
      </c>
      <c r="AC2335" s="3">
        <v>1</v>
      </c>
      <c r="AD2335" s="3" t="s">
        <v>41</v>
      </c>
    </row>
    <row r="2336" spans="1:30" hidden="1" outlineLevel="1" collapsed="1" x14ac:dyDescent="0.2">
      <c r="A2336" t="s">
        <v>41</v>
      </c>
      <c r="B2336" s="2" t="s">
        <v>43</v>
      </c>
      <c r="C2336" s="2" t="s">
        <v>44</v>
      </c>
      <c r="D2336" s="2" t="s">
        <v>29</v>
      </c>
      <c r="E2336" s="2" t="s">
        <v>45</v>
      </c>
      <c r="F2336" s="2" t="s">
        <v>46</v>
      </c>
      <c r="G2336" s="2" t="s">
        <v>28</v>
      </c>
      <c r="H2336" s="2" t="s">
        <v>47</v>
      </c>
      <c r="I2336" s="2" t="s">
        <v>8</v>
      </c>
      <c r="J2336" s="2" t="s">
        <v>9</v>
      </c>
      <c r="K2336" s="2" t="s">
        <v>48</v>
      </c>
      <c r="L2336" s="2" t="s">
        <v>49</v>
      </c>
      <c r="M2336" s="2" t="s">
        <v>50</v>
      </c>
      <c r="N2336" s="2" t="s">
        <v>51</v>
      </c>
      <c r="O2336" s="2" t="s">
        <v>52</v>
      </c>
      <c r="P2336" s="2" t="s">
        <v>27</v>
      </c>
      <c r="Q2336" s="2" t="s">
        <v>53</v>
      </c>
      <c r="R2336" s="2" t="s">
        <v>54</v>
      </c>
      <c r="S2336" s="2" t="s">
        <v>55</v>
      </c>
      <c r="T2336" s="2" t="s">
        <v>56</v>
      </c>
    </row>
    <row r="2337" spans="1:30" hidden="1" outlineLevel="1" collapsed="1" x14ac:dyDescent="0.2">
      <c r="A2337" t="s">
        <v>41</v>
      </c>
      <c r="B2337" s="4" t="s">
        <v>30</v>
      </c>
      <c r="C2337" s="4" t="s">
        <v>5508</v>
      </c>
      <c r="D2337" s="4" t="s">
        <v>41</v>
      </c>
      <c r="E2337" s="4">
        <v>8.7622800000000008E-3</v>
      </c>
      <c r="F2337" s="4">
        <v>9.4156000000000003E-4</v>
      </c>
      <c r="G2337" s="4">
        <v>1</v>
      </c>
      <c r="H2337" s="4">
        <v>1</v>
      </c>
      <c r="I2337" s="4">
        <v>1</v>
      </c>
      <c r="J2337" s="4">
        <v>1</v>
      </c>
      <c r="K2337" s="4" t="s">
        <v>5501</v>
      </c>
      <c r="L2337" s="4" t="s">
        <v>5509</v>
      </c>
      <c r="M2337" s="4" t="s">
        <v>41</v>
      </c>
      <c r="N2337" s="4">
        <v>2</v>
      </c>
      <c r="O2337" s="4">
        <v>1713.92824</v>
      </c>
      <c r="P2337" s="4" t="s">
        <v>30</v>
      </c>
      <c r="Q2337" s="4" t="s">
        <v>30</v>
      </c>
      <c r="R2337" s="4">
        <v>7.6860000000000003E-4</v>
      </c>
      <c r="S2337" s="4">
        <v>5.0790000000000002E-3</v>
      </c>
      <c r="T2337" s="4">
        <v>1.67</v>
      </c>
    </row>
    <row r="2338" spans="1:30" x14ac:dyDescent="0.2">
      <c r="A2338" s="3" t="s">
        <v>30</v>
      </c>
      <c r="B2338" s="3" t="s">
        <v>31</v>
      </c>
      <c r="C2338" s="3" t="s">
        <v>5510</v>
      </c>
      <c r="D2338" s="3" t="s">
        <v>5511</v>
      </c>
      <c r="E2338" s="3">
        <v>0</v>
      </c>
      <c r="F2338" s="3">
        <v>2.2839999999999998</v>
      </c>
      <c r="G2338" s="3">
        <v>6</v>
      </c>
      <c r="H2338" s="3">
        <v>1</v>
      </c>
      <c r="I2338" s="3">
        <v>1</v>
      </c>
      <c r="J2338" s="3">
        <v>1</v>
      </c>
      <c r="K2338" s="3">
        <v>1</v>
      </c>
      <c r="L2338" s="3">
        <v>228</v>
      </c>
      <c r="M2338" s="3">
        <v>26</v>
      </c>
      <c r="N2338" s="3">
        <v>8.7899999999999991</v>
      </c>
      <c r="O2338" s="3">
        <v>0</v>
      </c>
      <c r="P2338" s="3">
        <v>1</v>
      </c>
      <c r="Q2338" s="3" t="s">
        <v>1512</v>
      </c>
      <c r="R2338" s="3" t="s">
        <v>1739</v>
      </c>
      <c r="S2338" s="3" t="s">
        <v>1062</v>
      </c>
      <c r="T2338" s="3" t="s">
        <v>5512</v>
      </c>
      <c r="U2338" s="3" t="s">
        <v>5513</v>
      </c>
      <c r="V2338" s="3" t="s">
        <v>5510</v>
      </c>
      <c r="W2338" s="3" t="s">
        <v>5514</v>
      </c>
      <c r="X2338" s="3" t="s">
        <v>5515</v>
      </c>
      <c r="Y2338" s="3" t="s">
        <v>41</v>
      </c>
      <c r="Z2338" s="3" t="s">
        <v>41</v>
      </c>
      <c r="AA2338" s="3">
        <v>0</v>
      </c>
      <c r="AB2338" s="3" t="s">
        <v>30</v>
      </c>
      <c r="AC2338" s="3">
        <v>1</v>
      </c>
      <c r="AD2338" s="3" t="s">
        <v>41</v>
      </c>
    </row>
    <row r="2339" spans="1:30" hidden="1" outlineLevel="1" collapsed="1" x14ac:dyDescent="0.2">
      <c r="A2339" t="s">
        <v>41</v>
      </c>
      <c r="B2339" s="2" t="s">
        <v>43</v>
      </c>
      <c r="C2339" s="2" t="s">
        <v>44</v>
      </c>
      <c r="D2339" s="2" t="s">
        <v>29</v>
      </c>
      <c r="E2339" s="2" t="s">
        <v>45</v>
      </c>
      <c r="F2339" s="2" t="s">
        <v>46</v>
      </c>
      <c r="G2339" s="2" t="s">
        <v>28</v>
      </c>
      <c r="H2339" s="2" t="s">
        <v>47</v>
      </c>
      <c r="I2339" s="2" t="s">
        <v>8</v>
      </c>
      <c r="J2339" s="2" t="s">
        <v>9</v>
      </c>
      <c r="K2339" s="2" t="s">
        <v>48</v>
      </c>
      <c r="L2339" s="2" t="s">
        <v>49</v>
      </c>
      <c r="M2339" s="2" t="s">
        <v>50</v>
      </c>
      <c r="N2339" s="2" t="s">
        <v>51</v>
      </c>
      <c r="O2339" s="2" t="s">
        <v>52</v>
      </c>
      <c r="P2339" s="2" t="s">
        <v>27</v>
      </c>
      <c r="Q2339" s="2" t="s">
        <v>53</v>
      </c>
      <c r="R2339" s="2" t="s">
        <v>54</v>
      </c>
      <c r="S2339" s="2" t="s">
        <v>55</v>
      </c>
      <c r="T2339" s="2" t="s">
        <v>56</v>
      </c>
    </row>
    <row r="2340" spans="1:30" hidden="1" outlineLevel="1" collapsed="1" x14ac:dyDescent="0.2">
      <c r="A2340" t="s">
        <v>41</v>
      </c>
      <c r="B2340" s="4" t="s">
        <v>30</v>
      </c>
      <c r="C2340" s="4" t="s">
        <v>5516</v>
      </c>
      <c r="D2340" s="4" t="s">
        <v>113</v>
      </c>
      <c r="E2340" s="4">
        <v>9.0058699999999992E-3</v>
      </c>
      <c r="F2340" s="4">
        <v>9.4156000000000003E-4</v>
      </c>
      <c r="G2340" s="4">
        <v>1</v>
      </c>
      <c r="H2340" s="4">
        <v>1</v>
      </c>
      <c r="I2340" s="4">
        <v>1</v>
      </c>
      <c r="J2340" s="4">
        <v>1</v>
      </c>
      <c r="K2340" s="4" t="s">
        <v>5510</v>
      </c>
      <c r="L2340" s="4" t="s">
        <v>5517</v>
      </c>
      <c r="M2340" s="4" t="s">
        <v>41</v>
      </c>
      <c r="N2340" s="4">
        <v>1</v>
      </c>
      <c r="O2340" s="4">
        <v>1554.8308400000001</v>
      </c>
      <c r="P2340" s="4" t="s">
        <v>30</v>
      </c>
      <c r="Q2340" s="4" t="s">
        <v>30</v>
      </c>
      <c r="R2340" s="4">
        <v>7.6860000000000003E-4</v>
      </c>
      <c r="S2340" s="4">
        <v>5.1980000000000004E-3</v>
      </c>
      <c r="T2340" s="4">
        <v>1.86</v>
      </c>
    </row>
    <row r="2341" spans="1:30" x14ac:dyDescent="0.2">
      <c r="A2341" s="3" t="s">
        <v>30</v>
      </c>
      <c r="B2341" s="3" t="s">
        <v>31</v>
      </c>
      <c r="C2341" s="3" t="s">
        <v>5518</v>
      </c>
      <c r="D2341" s="3" t="s">
        <v>5519</v>
      </c>
      <c r="E2341" s="3">
        <v>0</v>
      </c>
      <c r="F2341" s="3">
        <v>2.2570000000000001</v>
      </c>
      <c r="G2341" s="3">
        <v>2</v>
      </c>
      <c r="H2341" s="3">
        <v>1</v>
      </c>
      <c r="I2341" s="3">
        <v>1</v>
      </c>
      <c r="J2341" s="3">
        <v>1</v>
      </c>
      <c r="K2341" s="3">
        <v>1</v>
      </c>
      <c r="L2341" s="3">
        <v>593</v>
      </c>
      <c r="M2341" s="3">
        <v>66.900000000000006</v>
      </c>
      <c r="N2341" s="3">
        <v>4.6500000000000004</v>
      </c>
      <c r="O2341" s="3">
        <v>0</v>
      </c>
      <c r="P2341" s="3">
        <v>1</v>
      </c>
      <c r="Q2341" s="3" t="s">
        <v>2887</v>
      </c>
      <c r="R2341" s="3" t="s">
        <v>35</v>
      </c>
      <c r="S2341" s="3" t="s">
        <v>36</v>
      </c>
      <c r="T2341" s="3" t="s">
        <v>5520</v>
      </c>
      <c r="U2341" s="3" t="s">
        <v>5521</v>
      </c>
      <c r="V2341" s="3" t="s">
        <v>5518</v>
      </c>
      <c r="W2341" s="3" t="s">
        <v>5522</v>
      </c>
      <c r="X2341" s="3" t="s">
        <v>5523</v>
      </c>
      <c r="Y2341" s="3" t="s">
        <v>1771</v>
      </c>
      <c r="Z2341" s="3" t="s">
        <v>41</v>
      </c>
      <c r="AA2341" s="3">
        <v>1</v>
      </c>
      <c r="AB2341" s="3" t="s">
        <v>30</v>
      </c>
      <c r="AC2341" s="3">
        <v>1</v>
      </c>
      <c r="AD2341" s="3" t="s">
        <v>41</v>
      </c>
    </row>
    <row r="2342" spans="1:30" hidden="1" outlineLevel="1" collapsed="1" x14ac:dyDescent="0.2">
      <c r="A2342" t="s">
        <v>41</v>
      </c>
      <c r="B2342" s="2" t="s">
        <v>43</v>
      </c>
      <c r="C2342" s="2" t="s">
        <v>44</v>
      </c>
      <c r="D2342" s="2" t="s">
        <v>29</v>
      </c>
      <c r="E2342" s="2" t="s">
        <v>45</v>
      </c>
      <c r="F2342" s="2" t="s">
        <v>46</v>
      </c>
      <c r="G2342" s="2" t="s">
        <v>28</v>
      </c>
      <c r="H2342" s="2" t="s">
        <v>47</v>
      </c>
      <c r="I2342" s="2" t="s">
        <v>8</v>
      </c>
      <c r="J2342" s="2" t="s">
        <v>9</v>
      </c>
      <c r="K2342" s="2" t="s">
        <v>48</v>
      </c>
      <c r="L2342" s="2" t="s">
        <v>49</v>
      </c>
      <c r="M2342" s="2" t="s">
        <v>50</v>
      </c>
      <c r="N2342" s="2" t="s">
        <v>51</v>
      </c>
      <c r="O2342" s="2" t="s">
        <v>52</v>
      </c>
      <c r="P2342" s="2" t="s">
        <v>27</v>
      </c>
      <c r="Q2342" s="2" t="s">
        <v>53</v>
      </c>
      <c r="R2342" s="2" t="s">
        <v>54</v>
      </c>
      <c r="S2342" s="2" t="s">
        <v>55</v>
      </c>
      <c r="T2342" s="2" t="s">
        <v>56</v>
      </c>
    </row>
    <row r="2343" spans="1:30" hidden="1" outlineLevel="1" collapsed="1" x14ac:dyDescent="0.2">
      <c r="A2343" t="s">
        <v>41</v>
      </c>
      <c r="B2343" s="4" t="s">
        <v>30</v>
      </c>
      <c r="C2343" s="4" t="s">
        <v>5524</v>
      </c>
      <c r="D2343" s="4" t="s">
        <v>41</v>
      </c>
      <c r="E2343" s="4">
        <v>9.5134999999999994E-3</v>
      </c>
      <c r="F2343" s="4">
        <v>9.4156000000000003E-4</v>
      </c>
      <c r="G2343" s="4">
        <v>1</v>
      </c>
      <c r="H2343" s="4">
        <v>1</v>
      </c>
      <c r="I2343" s="4">
        <v>1</v>
      </c>
      <c r="J2343" s="4">
        <v>1</v>
      </c>
      <c r="K2343" s="4" t="s">
        <v>5518</v>
      </c>
      <c r="L2343" s="4" t="s">
        <v>5525</v>
      </c>
      <c r="M2343" s="4" t="s">
        <v>41</v>
      </c>
      <c r="N2343" s="4">
        <v>1</v>
      </c>
      <c r="O2343" s="4">
        <v>1334.67328</v>
      </c>
      <c r="P2343" s="4" t="s">
        <v>30</v>
      </c>
      <c r="Q2343" s="4" t="s">
        <v>30</v>
      </c>
      <c r="R2343" s="4">
        <v>7.6860000000000003E-4</v>
      </c>
      <c r="S2343" s="4">
        <v>5.5300000000000002E-3</v>
      </c>
      <c r="T2343" s="4">
        <v>1.81</v>
      </c>
    </row>
    <row r="2344" spans="1:30" x14ac:dyDescent="0.2">
      <c r="A2344" s="3" t="s">
        <v>30</v>
      </c>
      <c r="B2344" s="3" t="s">
        <v>31</v>
      </c>
      <c r="C2344" s="3" t="s">
        <v>5526</v>
      </c>
      <c r="D2344" s="3" t="s">
        <v>5527</v>
      </c>
      <c r="E2344" s="3">
        <v>0</v>
      </c>
      <c r="F2344" s="3">
        <v>2.2519999999999998</v>
      </c>
      <c r="G2344" s="3">
        <v>3</v>
      </c>
      <c r="H2344" s="3">
        <v>1</v>
      </c>
      <c r="I2344" s="3">
        <v>1</v>
      </c>
      <c r="J2344" s="3">
        <v>1</v>
      </c>
      <c r="K2344" s="3">
        <v>1</v>
      </c>
      <c r="L2344" s="3">
        <v>435</v>
      </c>
      <c r="M2344" s="3">
        <v>49.6</v>
      </c>
      <c r="N2344" s="3">
        <v>4.96</v>
      </c>
      <c r="O2344" s="3">
        <v>2.14</v>
      </c>
      <c r="P2344" s="3">
        <v>1</v>
      </c>
      <c r="Q2344" s="3" t="s">
        <v>1765</v>
      </c>
      <c r="R2344" s="3" t="s">
        <v>35</v>
      </c>
      <c r="S2344" s="3" t="s">
        <v>1766</v>
      </c>
      <c r="T2344" s="3" t="s">
        <v>5528</v>
      </c>
      <c r="U2344" s="3" t="s">
        <v>5529</v>
      </c>
      <c r="V2344" s="3" t="s">
        <v>5526</v>
      </c>
      <c r="W2344" s="3" t="s">
        <v>5530</v>
      </c>
      <c r="X2344" s="3" t="s">
        <v>5531</v>
      </c>
      <c r="Y2344" s="3" t="s">
        <v>41</v>
      </c>
      <c r="Z2344" s="3" t="s">
        <v>41</v>
      </c>
      <c r="AA2344" s="3">
        <v>0</v>
      </c>
      <c r="AB2344" s="3" t="s">
        <v>30</v>
      </c>
      <c r="AC2344" s="3">
        <v>1</v>
      </c>
      <c r="AD2344" s="3" t="s">
        <v>41</v>
      </c>
    </row>
    <row r="2345" spans="1:30" hidden="1" outlineLevel="1" collapsed="1" x14ac:dyDescent="0.2">
      <c r="A2345" t="s">
        <v>41</v>
      </c>
      <c r="B2345" s="2" t="s">
        <v>43</v>
      </c>
      <c r="C2345" s="2" t="s">
        <v>44</v>
      </c>
      <c r="D2345" s="2" t="s">
        <v>29</v>
      </c>
      <c r="E2345" s="2" t="s">
        <v>45</v>
      </c>
      <c r="F2345" s="2" t="s">
        <v>46</v>
      </c>
      <c r="G2345" s="2" t="s">
        <v>28</v>
      </c>
      <c r="H2345" s="2" t="s">
        <v>47</v>
      </c>
      <c r="I2345" s="2" t="s">
        <v>8</v>
      </c>
      <c r="J2345" s="2" t="s">
        <v>9</v>
      </c>
      <c r="K2345" s="2" t="s">
        <v>48</v>
      </c>
      <c r="L2345" s="2" t="s">
        <v>49</v>
      </c>
      <c r="M2345" s="2" t="s">
        <v>50</v>
      </c>
      <c r="N2345" s="2" t="s">
        <v>51</v>
      </c>
      <c r="O2345" s="2" t="s">
        <v>52</v>
      </c>
      <c r="P2345" s="2" t="s">
        <v>27</v>
      </c>
      <c r="Q2345" s="2" t="s">
        <v>53</v>
      </c>
      <c r="R2345" s="2" t="s">
        <v>54</v>
      </c>
      <c r="S2345" s="2" t="s">
        <v>55</v>
      </c>
      <c r="T2345" s="2" t="s">
        <v>56</v>
      </c>
    </row>
    <row r="2346" spans="1:30" hidden="1" outlineLevel="1" collapsed="1" x14ac:dyDescent="0.2">
      <c r="A2346" t="s">
        <v>41</v>
      </c>
      <c r="B2346" s="4" t="s">
        <v>30</v>
      </c>
      <c r="C2346" s="4" t="s">
        <v>5532</v>
      </c>
      <c r="D2346" s="4" t="s">
        <v>41</v>
      </c>
      <c r="E2346" s="4">
        <v>9.5789299999999994E-3</v>
      </c>
      <c r="F2346" s="4">
        <v>9.4156000000000003E-4</v>
      </c>
      <c r="G2346" s="4">
        <v>1</v>
      </c>
      <c r="H2346" s="4">
        <v>1</v>
      </c>
      <c r="I2346" s="4">
        <v>1</v>
      </c>
      <c r="J2346" s="4">
        <v>1</v>
      </c>
      <c r="K2346" s="4" t="s">
        <v>5526</v>
      </c>
      <c r="L2346" s="4" t="s">
        <v>5533</v>
      </c>
      <c r="M2346" s="4" t="s">
        <v>41</v>
      </c>
      <c r="N2346" s="4">
        <v>1</v>
      </c>
      <c r="O2346" s="4">
        <v>1142.6164100000001</v>
      </c>
      <c r="P2346" s="4" t="s">
        <v>30</v>
      </c>
      <c r="Q2346" s="4" t="s">
        <v>30</v>
      </c>
      <c r="R2346" s="4">
        <v>7.6860000000000003E-4</v>
      </c>
      <c r="S2346" s="4">
        <v>5.594E-3</v>
      </c>
      <c r="T2346" s="4">
        <v>2.14</v>
      </c>
    </row>
    <row r="2347" spans="1:30" x14ac:dyDescent="0.2">
      <c r="A2347" s="3" t="s">
        <v>30</v>
      </c>
      <c r="B2347" s="3" t="s">
        <v>31</v>
      </c>
      <c r="C2347" s="3" t="s">
        <v>5534</v>
      </c>
      <c r="D2347" s="3" t="s">
        <v>5535</v>
      </c>
      <c r="E2347" s="3">
        <v>0</v>
      </c>
      <c r="F2347" s="3">
        <v>2.2519999999999998</v>
      </c>
      <c r="G2347" s="3">
        <v>16</v>
      </c>
      <c r="H2347" s="3">
        <v>1</v>
      </c>
      <c r="I2347" s="3">
        <v>1</v>
      </c>
      <c r="J2347" s="3">
        <v>2</v>
      </c>
      <c r="K2347" s="3">
        <v>1</v>
      </c>
      <c r="L2347" s="3">
        <v>116</v>
      </c>
      <c r="M2347" s="3">
        <v>13.1</v>
      </c>
      <c r="N2347" s="3">
        <v>4.91</v>
      </c>
      <c r="O2347" s="3">
        <v>0</v>
      </c>
      <c r="P2347" s="3">
        <v>1</v>
      </c>
      <c r="Q2347" s="3" t="s">
        <v>3505</v>
      </c>
      <c r="R2347" s="3" t="s">
        <v>1739</v>
      </c>
      <c r="S2347" s="3" t="s">
        <v>41</v>
      </c>
      <c r="T2347" s="3" t="s">
        <v>41</v>
      </c>
      <c r="U2347" s="3" t="s">
        <v>5536</v>
      </c>
      <c r="V2347" s="3" t="s">
        <v>5534</v>
      </c>
      <c r="W2347" s="3" t="s">
        <v>5537</v>
      </c>
      <c r="X2347" s="3" t="s">
        <v>5538</v>
      </c>
      <c r="Y2347" s="3" t="s">
        <v>41</v>
      </c>
      <c r="Z2347" s="3" t="s">
        <v>41</v>
      </c>
      <c r="AA2347" s="3">
        <v>0</v>
      </c>
      <c r="AB2347" s="3" t="s">
        <v>30</v>
      </c>
      <c r="AC2347" s="3">
        <v>1</v>
      </c>
      <c r="AD2347" s="3" t="s">
        <v>41</v>
      </c>
    </row>
    <row r="2348" spans="1:30" hidden="1" outlineLevel="1" collapsed="1" x14ac:dyDescent="0.2">
      <c r="A2348" t="s">
        <v>41</v>
      </c>
      <c r="B2348" s="2" t="s">
        <v>43</v>
      </c>
      <c r="C2348" s="2" t="s">
        <v>44</v>
      </c>
      <c r="D2348" s="2" t="s">
        <v>29</v>
      </c>
      <c r="E2348" s="2" t="s">
        <v>45</v>
      </c>
      <c r="F2348" s="2" t="s">
        <v>46</v>
      </c>
      <c r="G2348" s="2" t="s">
        <v>28</v>
      </c>
      <c r="H2348" s="2" t="s">
        <v>47</v>
      </c>
      <c r="I2348" s="2" t="s">
        <v>8</v>
      </c>
      <c r="J2348" s="2" t="s">
        <v>9</v>
      </c>
      <c r="K2348" s="2" t="s">
        <v>48</v>
      </c>
      <c r="L2348" s="2" t="s">
        <v>49</v>
      </c>
      <c r="M2348" s="2" t="s">
        <v>50</v>
      </c>
      <c r="N2348" s="2" t="s">
        <v>51</v>
      </c>
      <c r="O2348" s="2" t="s">
        <v>52</v>
      </c>
      <c r="P2348" s="2" t="s">
        <v>27</v>
      </c>
      <c r="Q2348" s="2" t="s">
        <v>53</v>
      </c>
      <c r="R2348" s="2" t="s">
        <v>54</v>
      </c>
      <c r="S2348" s="2" t="s">
        <v>55</v>
      </c>
      <c r="T2348" s="2" t="s">
        <v>56</v>
      </c>
    </row>
    <row r="2349" spans="1:30" hidden="1" outlineLevel="1" collapsed="1" x14ac:dyDescent="0.2">
      <c r="A2349" t="s">
        <v>41</v>
      </c>
      <c r="B2349" s="4" t="s">
        <v>30</v>
      </c>
      <c r="C2349" s="4" t="s">
        <v>5539</v>
      </c>
      <c r="D2349" s="4" t="s">
        <v>41</v>
      </c>
      <c r="E2349" s="4">
        <v>8.7857000000000005E-2</v>
      </c>
      <c r="F2349" s="4">
        <v>7.61943E-3</v>
      </c>
      <c r="G2349" s="4">
        <v>1</v>
      </c>
      <c r="H2349" s="4">
        <v>1</v>
      </c>
      <c r="I2349" s="4">
        <v>1</v>
      </c>
      <c r="J2349" s="4">
        <v>2</v>
      </c>
      <c r="K2349" s="4" t="s">
        <v>5534</v>
      </c>
      <c r="L2349" s="4" t="s">
        <v>5540</v>
      </c>
      <c r="M2349" s="4" t="s">
        <v>41</v>
      </c>
      <c r="N2349" s="4">
        <v>2</v>
      </c>
      <c r="O2349" s="4">
        <v>1870.87772</v>
      </c>
      <c r="P2349" s="4" t="s">
        <v>30</v>
      </c>
      <c r="Q2349" s="4" t="s">
        <v>30</v>
      </c>
      <c r="R2349" s="4">
        <v>5.7679999999999997E-3</v>
      </c>
      <c r="S2349" s="4">
        <v>6.2460000000000002E-2</v>
      </c>
      <c r="T2349" s="4">
        <v>2.27</v>
      </c>
    </row>
    <row r="2350" spans="1:30" x14ac:dyDescent="0.2">
      <c r="A2350" s="3" t="s">
        <v>30</v>
      </c>
      <c r="B2350" s="3" t="s">
        <v>31</v>
      </c>
      <c r="C2350" s="3" t="s">
        <v>5541</v>
      </c>
      <c r="D2350" s="3" t="s">
        <v>5542</v>
      </c>
      <c r="E2350" s="3">
        <v>0</v>
      </c>
      <c r="F2350" s="3">
        <v>2.2389999999999999</v>
      </c>
      <c r="G2350" s="3">
        <v>6</v>
      </c>
      <c r="H2350" s="3">
        <v>1</v>
      </c>
      <c r="I2350" s="3">
        <v>1</v>
      </c>
      <c r="J2350" s="3">
        <v>1</v>
      </c>
      <c r="K2350" s="3">
        <v>1</v>
      </c>
      <c r="L2350" s="3">
        <v>292</v>
      </c>
      <c r="M2350" s="3">
        <v>31.1</v>
      </c>
      <c r="N2350" s="3">
        <v>9.0299999999999994</v>
      </c>
      <c r="O2350" s="3">
        <v>0</v>
      </c>
      <c r="P2350" s="3">
        <v>1</v>
      </c>
      <c r="Q2350" s="3" t="s">
        <v>5543</v>
      </c>
      <c r="R2350" s="3" t="s">
        <v>5544</v>
      </c>
      <c r="S2350" s="3" t="s">
        <v>36</v>
      </c>
      <c r="T2350" s="3" t="s">
        <v>5545</v>
      </c>
      <c r="U2350" s="3" t="s">
        <v>5546</v>
      </c>
      <c r="V2350" s="3" t="s">
        <v>5541</v>
      </c>
      <c r="W2350" s="3" t="s">
        <v>5547</v>
      </c>
      <c r="X2350" s="3" t="s">
        <v>5548</v>
      </c>
      <c r="Y2350" s="3" t="s">
        <v>5549</v>
      </c>
      <c r="Z2350" s="3" t="s">
        <v>41</v>
      </c>
      <c r="AA2350" s="3">
        <v>2</v>
      </c>
      <c r="AB2350" s="3" t="s">
        <v>30</v>
      </c>
      <c r="AC2350" s="3">
        <v>1</v>
      </c>
      <c r="AD2350" s="3" t="s">
        <v>41</v>
      </c>
    </row>
    <row r="2351" spans="1:30" hidden="1" outlineLevel="1" collapsed="1" x14ac:dyDescent="0.2">
      <c r="A2351" t="s">
        <v>41</v>
      </c>
      <c r="B2351" s="2" t="s">
        <v>43</v>
      </c>
      <c r="C2351" s="2" t="s">
        <v>44</v>
      </c>
      <c r="D2351" s="2" t="s">
        <v>29</v>
      </c>
      <c r="E2351" s="2" t="s">
        <v>45</v>
      </c>
      <c r="F2351" s="2" t="s">
        <v>46</v>
      </c>
      <c r="G2351" s="2" t="s">
        <v>28</v>
      </c>
      <c r="H2351" s="2" t="s">
        <v>47</v>
      </c>
      <c r="I2351" s="2" t="s">
        <v>8</v>
      </c>
      <c r="J2351" s="2" t="s">
        <v>9</v>
      </c>
      <c r="K2351" s="2" t="s">
        <v>48</v>
      </c>
      <c r="L2351" s="2" t="s">
        <v>49</v>
      </c>
      <c r="M2351" s="2" t="s">
        <v>50</v>
      </c>
      <c r="N2351" s="2" t="s">
        <v>51</v>
      </c>
      <c r="O2351" s="2" t="s">
        <v>52</v>
      </c>
      <c r="P2351" s="2" t="s">
        <v>27</v>
      </c>
      <c r="Q2351" s="2" t="s">
        <v>53</v>
      </c>
      <c r="R2351" s="2" t="s">
        <v>54</v>
      </c>
      <c r="S2351" s="2" t="s">
        <v>55</v>
      </c>
      <c r="T2351" s="2" t="s">
        <v>56</v>
      </c>
    </row>
    <row r="2352" spans="1:30" hidden="1" outlineLevel="1" collapsed="1" x14ac:dyDescent="0.2">
      <c r="A2352" t="s">
        <v>41</v>
      </c>
      <c r="B2352" s="4" t="s">
        <v>30</v>
      </c>
      <c r="C2352" s="4" t="s">
        <v>5550</v>
      </c>
      <c r="D2352" s="4" t="s">
        <v>1013</v>
      </c>
      <c r="E2352" s="4">
        <v>9.9128600000000008E-3</v>
      </c>
      <c r="F2352" s="4">
        <v>9.4156000000000003E-4</v>
      </c>
      <c r="G2352" s="4">
        <v>1</v>
      </c>
      <c r="H2352" s="4">
        <v>1</v>
      </c>
      <c r="I2352" s="4">
        <v>1</v>
      </c>
      <c r="J2352" s="4">
        <v>1</v>
      </c>
      <c r="K2352" s="4" t="s">
        <v>5541</v>
      </c>
      <c r="L2352" s="4" t="s">
        <v>5551</v>
      </c>
      <c r="M2352" s="4" t="s">
        <v>41</v>
      </c>
      <c r="N2352" s="4">
        <v>1</v>
      </c>
      <c r="O2352" s="4">
        <v>1815.9017699999999</v>
      </c>
      <c r="P2352" s="4" t="s">
        <v>30</v>
      </c>
      <c r="Q2352" s="4" t="s">
        <v>30</v>
      </c>
      <c r="R2352" s="4">
        <v>7.6860000000000003E-4</v>
      </c>
      <c r="S2352" s="4">
        <v>5.7720000000000002E-3</v>
      </c>
      <c r="T2352" s="4">
        <v>1.51</v>
      </c>
    </row>
    <row r="2353" spans="1:30" x14ac:dyDescent="0.2">
      <c r="A2353" s="3" t="s">
        <v>30</v>
      </c>
      <c r="B2353" s="3" t="s">
        <v>31</v>
      </c>
      <c r="C2353" s="3" t="s">
        <v>5552</v>
      </c>
      <c r="D2353" s="3" t="s">
        <v>5553</v>
      </c>
      <c r="E2353" s="3">
        <v>0</v>
      </c>
      <c r="F2353" s="3">
        <v>2.2240000000000002</v>
      </c>
      <c r="G2353" s="3">
        <v>1</v>
      </c>
      <c r="H2353" s="3">
        <v>1</v>
      </c>
      <c r="I2353" s="3">
        <v>1</v>
      </c>
      <c r="J2353" s="3">
        <v>1</v>
      </c>
      <c r="K2353" s="3">
        <v>1</v>
      </c>
      <c r="L2353" s="3">
        <v>1478</v>
      </c>
      <c r="M2353" s="3">
        <v>164.1</v>
      </c>
      <c r="N2353" s="3">
        <v>9.48</v>
      </c>
      <c r="O2353" s="3">
        <v>2.15</v>
      </c>
      <c r="P2353" s="3">
        <v>1</v>
      </c>
      <c r="Q2353" s="3" t="s">
        <v>5554</v>
      </c>
      <c r="R2353" s="3" t="s">
        <v>41</v>
      </c>
      <c r="S2353" s="3" t="s">
        <v>374</v>
      </c>
      <c r="T2353" s="3" t="s">
        <v>2259</v>
      </c>
      <c r="U2353" s="3" t="s">
        <v>5555</v>
      </c>
      <c r="V2353" s="3" t="s">
        <v>5552</v>
      </c>
      <c r="W2353" s="3" t="s">
        <v>5556</v>
      </c>
      <c r="X2353" s="3" t="s">
        <v>5557</v>
      </c>
      <c r="Y2353" s="3" t="s">
        <v>5558</v>
      </c>
      <c r="Z2353" s="3" t="s">
        <v>41</v>
      </c>
      <c r="AA2353" s="3">
        <v>4</v>
      </c>
      <c r="AB2353" s="3" t="s">
        <v>30</v>
      </c>
      <c r="AC2353" s="3">
        <v>1</v>
      </c>
      <c r="AD2353" s="3" t="s">
        <v>41</v>
      </c>
    </row>
    <row r="2354" spans="1:30" hidden="1" outlineLevel="1" collapsed="1" x14ac:dyDescent="0.2">
      <c r="A2354" t="s">
        <v>41</v>
      </c>
      <c r="B2354" s="2" t="s">
        <v>43</v>
      </c>
      <c r="C2354" s="2" t="s">
        <v>44</v>
      </c>
      <c r="D2354" s="2" t="s">
        <v>29</v>
      </c>
      <c r="E2354" s="2" t="s">
        <v>45</v>
      </c>
      <c r="F2354" s="2" t="s">
        <v>46</v>
      </c>
      <c r="G2354" s="2" t="s">
        <v>28</v>
      </c>
      <c r="H2354" s="2" t="s">
        <v>47</v>
      </c>
      <c r="I2354" s="2" t="s">
        <v>8</v>
      </c>
      <c r="J2354" s="2" t="s">
        <v>9</v>
      </c>
      <c r="K2354" s="2" t="s">
        <v>48</v>
      </c>
      <c r="L2354" s="2" t="s">
        <v>49</v>
      </c>
      <c r="M2354" s="2" t="s">
        <v>50</v>
      </c>
      <c r="N2354" s="2" t="s">
        <v>51</v>
      </c>
      <c r="O2354" s="2" t="s">
        <v>52</v>
      </c>
      <c r="P2354" s="2" t="s">
        <v>27</v>
      </c>
      <c r="Q2354" s="2" t="s">
        <v>53</v>
      </c>
      <c r="R2354" s="2" t="s">
        <v>54</v>
      </c>
      <c r="S2354" s="2" t="s">
        <v>55</v>
      </c>
      <c r="T2354" s="2" t="s">
        <v>56</v>
      </c>
    </row>
    <row r="2355" spans="1:30" hidden="1" outlineLevel="1" collapsed="1" x14ac:dyDescent="0.2">
      <c r="A2355" t="s">
        <v>41</v>
      </c>
      <c r="B2355" s="4" t="s">
        <v>30</v>
      </c>
      <c r="C2355" s="4" t="s">
        <v>5559</v>
      </c>
      <c r="D2355" s="4" t="s">
        <v>41</v>
      </c>
      <c r="E2355" s="4">
        <v>1.0188300000000001E-2</v>
      </c>
      <c r="F2355" s="4">
        <v>9.4156000000000003E-4</v>
      </c>
      <c r="G2355" s="4">
        <v>1</v>
      </c>
      <c r="H2355" s="4">
        <v>1</v>
      </c>
      <c r="I2355" s="4">
        <v>1</v>
      </c>
      <c r="J2355" s="4">
        <v>1</v>
      </c>
      <c r="K2355" s="4" t="s">
        <v>5552</v>
      </c>
      <c r="L2355" s="4" t="s">
        <v>5560</v>
      </c>
      <c r="M2355" s="4" t="s">
        <v>41</v>
      </c>
      <c r="N2355" s="4">
        <v>0</v>
      </c>
      <c r="O2355" s="4">
        <v>1318.67365</v>
      </c>
      <c r="P2355" s="4" t="s">
        <v>30</v>
      </c>
      <c r="Q2355" s="4" t="s">
        <v>30</v>
      </c>
      <c r="R2355" s="4">
        <v>7.6860000000000003E-4</v>
      </c>
      <c r="S2355" s="4">
        <v>5.9750000000000003E-3</v>
      </c>
      <c r="T2355" s="4">
        <v>2.15</v>
      </c>
    </row>
    <row r="2356" spans="1:30" x14ac:dyDescent="0.2">
      <c r="A2356" s="3" t="s">
        <v>30</v>
      </c>
      <c r="B2356" s="3" t="s">
        <v>31</v>
      </c>
      <c r="C2356" s="3" t="s">
        <v>5561</v>
      </c>
      <c r="D2356" s="3" t="s">
        <v>5562</v>
      </c>
      <c r="E2356" s="3">
        <v>0</v>
      </c>
      <c r="F2356" s="3">
        <v>2.222</v>
      </c>
      <c r="G2356" s="3">
        <v>2</v>
      </c>
      <c r="H2356" s="3">
        <v>1</v>
      </c>
      <c r="I2356" s="3">
        <v>1</v>
      </c>
      <c r="J2356" s="3">
        <v>1</v>
      </c>
      <c r="K2356" s="3">
        <v>1</v>
      </c>
      <c r="L2356" s="3">
        <v>459</v>
      </c>
      <c r="M2356" s="3">
        <v>51.9</v>
      </c>
      <c r="N2356" s="3">
        <v>9.44</v>
      </c>
      <c r="O2356" s="3">
        <v>2.5499999999999998</v>
      </c>
      <c r="P2356" s="3">
        <v>1</v>
      </c>
      <c r="Q2356" s="3" t="s">
        <v>2887</v>
      </c>
      <c r="R2356" s="3" t="s">
        <v>35</v>
      </c>
      <c r="S2356" s="3" t="s">
        <v>1766</v>
      </c>
      <c r="T2356" s="3" t="s">
        <v>2196</v>
      </c>
      <c r="U2356" s="3" t="s">
        <v>5563</v>
      </c>
      <c r="V2356" s="3" t="s">
        <v>5561</v>
      </c>
      <c r="W2356" s="3" t="s">
        <v>5564</v>
      </c>
      <c r="X2356" s="3" t="s">
        <v>5565</v>
      </c>
      <c r="Y2356" s="3" t="s">
        <v>41</v>
      </c>
      <c r="Z2356" s="3" t="s">
        <v>41</v>
      </c>
      <c r="AA2356" s="3">
        <v>0</v>
      </c>
      <c r="AB2356" s="3" t="s">
        <v>30</v>
      </c>
      <c r="AC2356" s="3">
        <v>1</v>
      </c>
      <c r="AD2356" s="3" t="s">
        <v>41</v>
      </c>
    </row>
    <row r="2357" spans="1:30" hidden="1" outlineLevel="1" collapsed="1" x14ac:dyDescent="0.2">
      <c r="A2357" t="s">
        <v>41</v>
      </c>
      <c r="B2357" s="2" t="s">
        <v>43</v>
      </c>
      <c r="C2357" s="2" t="s">
        <v>44</v>
      </c>
      <c r="D2357" s="2" t="s">
        <v>29</v>
      </c>
      <c r="E2357" s="2" t="s">
        <v>45</v>
      </c>
      <c r="F2357" s="2" t="s">
        <v>46</v>
      </c>
      <c r="G2357" s="2" t="s">
        <v>28</v>
      </c>
      <c r="H2357" s="2" t="s">
        <v>47</v>
      </c>
      <c r="I2357" s="2" t="s">
        <v>8</v>
      </c>
      <c r="J2357" s="2" t="s">
        <v>9</v>
      </c>
      <c r="K2357" s="2" t="s">
        <v>48</v>
      </c>
      <c r="L2357" s="2" t="s">
        <v>49</v>
      </c>
      <c r="M2357" s="2" t="s">
        <v>50</v>
      </c>
      <c r="N2357" s="2" t="s">
        <v>51</v>
      </c>
      <c r="O2357" s="2" t="s">
        <v>52</v>
      </c>
      <c r="P2357" s="2" t="s">
        <v>27</v>
      </c>
      <c r="Q2357" s="2" t="s">
        <v>53</v>
      </c>
      <c r="R2357" s="2" t="s">
        <v>54</v>
      </c>
      <c r="S2357" s="2" t="s">
        <v>55</v>
      </c>
      <c r="T2357" s="2" t="s">
        <v>56</v>
      </c>
    </row>
    <row r="2358" spans="1:30" hidden="1" outlineLevel="1" collapsed="1" x14ac:dyDescent="0.2">
      <c r="A2358" t="s">
        <v>41</v>
      </c>
      <c r="B2358" s="4" t="s">
        <v>30</v>
      </c>
      <c r="C2358" s="4" t="s">
        <v>5566</v>
      </c>
      <c r="D2358" s="4" t="s">
        <v>41</v>
      </c>
      <c r="E2358" s="4">
        <v>1.0258400000000001E-2</v>
      </c>
      <c r="F2358" s="4">
        <v>9.4156000000000003E-4</v>
      </c>
      <c r="G2358" s="4">
        <v>1</v>
      </c>
      <c r="H2358" s="4">
        <v>1</v>
      </c>
      <c r="I2358" s="4">
        <v>1</v>
      </c>
      <c r="J2358" s="4">
        <v>1</v>
      </c>
      <c r="K2358" s="4" t="s">
        <v>5561</v>
      </c>
      <c r="L2358" s="4" t="s">
        <v>5567</v>
      </c>
      <c r="M2358" s="4" t="s">
        <v>41</v>
      </c>
      <c r="N2358" s="4">
        <v>2</v>
      </c>
      <c r="O2358" s="4">
        <v>1220.69975</v>
      </c>
      <c r="P2358" s="4" t="s">
        <v>30</v>
      </c>
      <c r="Q2358" s="4" t="s">
        <v>30</v>
      </c>
      <c r="R2358" s="4">
        <v>7.6860000000000003E-4</v>
      </c>
      <c r="S2358" s="4">
        <v>5.9959999999999996E-3</v>
      </c>
      <c r="T2358" s="4">
        <v>2.5499999999999998</v>
      </c>
    </row>
    <row r="2359" spans="1:30" x14ac:dyDescent="0.2">
      <c r="A2359" s="3" t="s">
        <v>30</v>
      </c>
      <c r="B2359" s="3" t="s">
        <v>31</v>
      </c>
      <c r="C2359" s="3" t="s">
        <v>5568</v>
      </c>
      <c r="D2359" s="3" t="s">
        <v>5569</v>
      </c>
      <c r="E2359" s="3">
        <v>0</v>
      </c>
      <c r="F2359" s="3">
        <v>2.218</v>
      </c>
      <c r="G2359" s="3">
        <v>2</v>
      </c>
      <c r="H2359" s="3">
        <v>1</v>
      </c>
      <c r="I2359" s="3">
        <v>1</v>
      </c>
      <c r="J2359" s="3">
        <v>1</v>
      </c>
      <c r="K2359" s="3">
        <v>1</v>
      </c>
      <c r="L2359" s="3">
        <v>566</v>
      </c>
      <c r="M2359" s="3">
        <v>63.3</v>
      </c>
      <c r="N2359" s="3">
        <v>4.63</v>
      </c>
      <c r="O2359" s="3">
        <v>0</v>
      </c>
      <c r="P2359" s="3">
        <v>1</v>
      </c>
      <c r="Q2359" s="3" t="s">
        <v>5158</v>
      </c>
      <c r="R2359" s="3" t="s">
        <v>5570</v>
      </c>
      <c r="S2359" s="3" t="s">
        <v>36</v>
      </c>
      <c r="T2359" s="3" t="s">
        <v>5571</v>
      </c>
      <c r="U2359" s="3" t="s">
        <v>5572</v>
      </c>
      <c r="V2359" s="3" t="s">
        <v>5568</v>
      </c>
      <c r="W2359" s="3" t="s">
        <v>5573</v>
      </c>
      <c r="X2359" s="3" t="s">
        <v>5574</v>
      </c>
      <c r="Y2359" s="3" t="s">
        <v>5575</v>
      </c>
      <c r="Z2359" s="3" t="s">
        <v>41</v>
      </c>
      <c r="AA2359" s="3">
        <v>3</v>
      </c>
      <c r="AB2359" s="3" t="s">
        <v>30</v>
      </c>
      <c r="AC2359" s="3">
        <v>1</v>
      </c>
      <c r="AD2359" s="3" t="s">
        <v>41</v>
      </c>
    </row>
    <row r="2360" spans="1:30" hidden="1" outlineLevel="1" collapsed="1" x14ac:dyDescent="0.2">
      <c r="A2360" t="s">
        <v>41</v>
      </c>
      <c r="B2360" s="2" t="s">
        <v>43</v>
      </c>
      <c r="C2360" s="2" t="s">
        <v>44</v>
      </c>
      <c r="D2360" s="2" t="s">
        <v>29</v>
      </c>
      <c r="E2360" s="2" t="s">
        <v>45</v>
      </c>
      <c r="F2360" s="2" t="s">
        <v>46</v>
      </c>
      <c r="G2360" s="2" t="s">
        <v>28</v>
      </c>
      <c r="H2360" s="2" t="s">
        <v>47</v>
      </c>
      <c r="I2360" s="2" t="s">
        <v>8</v>
      </c>
      <c r="J2360" s="2" t="s">
        <v>9</v>
      </c>
      <c r="K2360" s="2" t="s">
        <v>48</v>
      </c>
      <c r="L2360" s="2" t="s">
        <v>49</v>
      </c>
      <c r="M2360" s="2" t="s">
        <v>50</v>
      </c>
      <c r="N2360" s="2" t="s">
        <v>51</v>
      </c>
      <c r="O2360" s="2" t="s">
        <v>52</v>
      </c>
      <c r="P2360" s="2" t="s">
        <v>27</v>
      </c>
      <c r="Q2360" s="2" t="s">
        <v>53</v>
      </c>
      <c r="R2360" s="2" t="s">
        <v>54</v>
      </c>
      <c r="S2360" s="2" t="s">
        <v>55</v>
      </c>
      <c r="T2360" s="2" t="s">
        <v>56</v>
      </c>
    </row>
    <row r="2361" spans="1:30" hidden="1" outlineLevel="1" collapsed="1" x14ac:dyDescent="0.2">
      <c r="A2361" t="s">
        <v>41</v>
      </c>
      <c r="B2361" s="4" t="s">
        <v>30</v>
      </c>
      <c r="C2361" s="4" t="s">
        <v>5576</v>
      </c>
      <c r="D2361" s="4" t="s">
        <v>41</v>
      </c>
      <c r="E2361" s="4">
        <v>1.03289E-2</v>
      </c>
      <c r="F2361" s="4">
        <v>9.4156000000000003E-4</v>
      </c>
      <c r="G2361" s="4">
        <v>1</v>
      </c>
      <c r="H2361" s="4">
        <v>1</v>
      </c>
      <c r="I2361" s="4">
        <v>1</v>
      </c>
      <c r="J2361" s="4">
        <v>1</v>
      </c>
      <c r="K2361" s="4" t="s">
        <v>5568</v>
      </c>
      <c r="L2361" s="4" t="s">
        <v>5577</v>
      </c>
      <c r="M2361" s="4" t="s">
        <v>41</v>
      </c>
      <c r="N2361" s="4">
        <v>1</v>
      </c>
      <c r="O2361" s="4">
        <v>1448.73396</v>
      </c>
      <c r="P2361" s="4" t="s">
        <v>30</v>
      </c>
      <c r="Q2361" s="4" t="s">
        <v>30</v>
      </c>
      <c r="R2361" s="4">
        <v>7.6860000000000003E-4</v>
      </c>
      <c r="S2361" s="4">
        <v>6.051E-3</v>
      </c>
      <c r="T2361" s="4">
        <v>1.87</v>
      </c>
    </row>
    <row r="2362" spans="1:30" x14ac:dyDescent="0.2">
      <c r="A2362" s="3" t="s">
        <v>30</v>
      </c>
      <c r="B2362" s="3" t="s">
        <v>31</v>
      </c>
      <c r="C2362" s="3" t="s">
        <v>5578</v>
      </c>
      <c r="D2362" s="3" t="s">
        <v>5579</v>
      </c>
      <c r="E2362" s="3">
        <v>0</v>
      </c>
      <c r="F2362" s="3">
        <v>2.1949999999999998</v>
      </c>
      <c r="G2362" s="3">
        <v>3</v>
      </c>
      <c r="H2362" s="3">
        <v>1</v>
      </c>
      <c r="I2362" s="3">
        <v>1</v>
      </c>
      <c r="J2362" s="3">
        <v>1</v>
      </c>
      <c r="K2362" s="3">
        <v>1</v>
      </c>
      <c r="L2362" s="3">
        <v>489</v>
      </c>
      <c r="M2362" s="3">
        <v>54.8</v>
      </c>
      <c r="N2362" s="3">
        <v>5.45</v>
      </c>
      <c r="O2362" s="3">
        <v>2.4500000000000002</v>
      </c>
      <c r="P2362" s="3">
        <v>1</v>
      </c>
      <c r="Q2362" s="3" t="s">
        <v>2614</v>
      </c>
      <c r="R2362" s="3" t="s">
        <v>35</v>
      </c>
      <c r="S2362" s="3" t="s">
        <v>36</v>
      </c>
      <c r="T2362" s="3" t="s">
        <v>2098</v>
      </c>
      <c r="U2362" s="3" t="s">
        <v>5580</v>
      </c>
      <c r="V2362" s="3" t="s">
        <v>5578</v>
      </c>
      <c r="W2362" s="3" t="s">
        <v>5581</v>
      </c>
      <c r="X2362" s="3" t="s">
        <v>5582</v>
      </c>
      <c r="Y2362" s="3" t="s">
        <v>41</v>
      </c>
      <c r="Z2362" s="3" t="s">
        <v>41</v>
      </c>
      <c r="AA2362" s="3">
        <v>0</v>
      </c>
      <c r="AB2362" s="3" t="s">
        <v>30</v>
      </c>
      <c r="AC2362" s="3">
        <v>1</v>
      </c>
      <c r="AD2362" s="3" t="s">
        <v>41</v>
      </c>
    </row>
    <row r="2363" spans="1:30" hidden="1" outlineLevel="1" collapsed="1" x14ac:dyDescent="0.2">
      <c r="A2363" t="s">
        <v>41</v>
      </c>
      <c r="B2363" s="2" t="s">
        <v>43</v>
      </c>
      <c r="C2363" s="2" t="s">
        <v>44</v>
      </c>
      <c r="D2363" s="2" t="s">
        <v>29</v>
      </c>
      <c r="E2363" s="2" t="s">
        <v>45</v>
      </c>
      <c r="F2363" s="2" t="s">
        <v>46</v>
      </c>
      <c r="G2363" s="2" t="s">
        <v>28</v>
      </c>
      <c r="H2363" s="2" t="s">
        <v>47</v>
      </c>
      <c r="I2363" s="2" t="s">
        <v>8</v>
      </c>
      <c r="J2363" s="2" t="s">
        <v>9</v>
      </c>
      <c r="K2363" s="2" t="s">
        <v>48</v>
      </c>
      <c r="L2363" s="2" t="s">
        <v>49</v>
      </c>
      <c r="M2363" s="2" t="s">
        <v>50</v>
      </c>
      <c r="N2363" s="2" t="s">
        <v>51</v>
      </c>
      <c r="O2363" s="2" t="s">
        <v>52</v>
      </c>
      <c r="P2363" s="2" t="s">
        <v>27</v>
      </c>
      <c r="Q2363" s="2" t="s">
        <v>53</v>
      </c>
      <c r="R2363" s="2" t="s">
        <v>54</v>
      </c>
      <c r="S2363" s="2" t="s">
        <v>55</v>
      </c>
      <c r="T2363" s="2" t="s">
        <v>56</v>
      </c>
    </row>
    <row r="2364" spans="1:30" hidden="1" outlineLevel="1" collapsed="1" x14ac:dyDescent="0.2">
      <c r="A2364" t="s">
        <v>41</v>
      </c>
      <c r="B2364" s="4" t="s">
        <v>30</v>
      </c>
      <c r="C2364" s="4" t="s">
        <v>5583</v>
      </c>
      <c r="D2364" s="4" t="s">
        <v>41</v>
      </c>
      <c r="E2364" s="4">
        <v>1.08364E-2</v>
      </c>
      <c r="F2364" s="4">
        <v>9.4156000000000003E-4</v>
      </c>
      <c r="G2364" s="4">
        <v>1</v>
      </c>
      <c r="H2364" s="4">
        <v>1</v>
      </c>
      <c r="I2364" s="4">
        <v>1</v>
      </c>
      <c r="J2364" s="4">
        <v>1</v>
      </c>
      <c r="K2364" s="4" t="s">
        <v>5578</v>
      </c>
      <c r="L2364" s="4" t="s">
        <v>5584</v>
      </c>
      <c r="M2364" s="4" t="s">
        <v>41</v>
      </c>
      <c r="N2364" s="4">
        <v>1</v>
      </c>
      <c r="O2364" s="4">
        <v>1574.79081</v>
      </c>
      <c r="P2364" s="4" t="s">
        <v>30</v>
      </c>
      <c r="Q2364" s="4" t="s">
        <v>30</v>
      </c>
      <c r="R2364" s="4">
        <v>7.6860000000000003E-4</v>
      </c>
      <c r="S2364" s="4">
        <v>6.378E-3</v>
      </c>
      <c r="T2364" s="4">
        <v>2.4500000000000002</v>
      </c>
    </row>
    <row r="2365" spans="1:30" x14ac:dyDescent="0.2">
      <c r="A2365" s="3" t="s">
        <v>30</v>
      </c>
      <c r="B2365" s="3" t="s">
        <v>31</v>
      </c>
      <c r="C2365" s="3" t="s">
        <v>5585</v>
      </c>
      <c r="D2365" s="3" t="s">
        <v>5586</v>
      </c>
      <c r="E2365" s="3">
        <v>0</v>
      </c>
      <c r="F2365" s="3">
        <v>2.1819999999999999</v>
      </c>
      <c r="G2365" s="3">
        <v>7</v>
      </c>
      <c r="H2365" s="3">
        <v>1</v>
      </c>
      <c r="I2365" s="3">
        <v>1</v>
      </c>
      <c r="J2365" s="3">
        <v>1</v>
      </c>
      <c r="K2365" s="3">
        <v>1</v>
      </c>
      <c r="L2365" s="3">
        <v>194</v>
      </c>
      <c r="M2365" s="3">
        <v>20.6</v>
      </c>
      <c r="N2365" s="3">
        <v>9.19</v>
      </c>
      <c r="O2365" s="3">
        <v>2.16</v>
      </c>
      <c r="P2365" s="3">
        <v>1</v>
      </c>
      <c r="Q2365" s="3" t="s">
        <v>1592</v>
      </c>
      <c r="R2365" s="3" t="s">
        <v>4672</v>
      </c>
      <c r="S2365" s="3" t="s">
        <v>1062</v>
      </c>
      <c r="T2365" s="3" t="s">
        <v>5587</v>
      </c>
      <c r="U2365" s="3" t="s">
        <v>5588</v>
      </c>
      <c r="V2365" s="3" t="s">
        <v>5585</v>
      </c>
      <c r="W2365" s="3" t="s">
        <v>5589</v>
      </c>
      <c r="X2365" s="3" t="s">
        <v>5590</v>
      </c>
      <c r="Y2365" s="3" t="s">
        <v>3619</v>
      </c>
      <c r="Z2365" s="3" t="s">
        <v>41</v>
      </c>
      <c r="AA2365" s="3">
        <v>1</v>
      </c>
      <c r="AB2365" s="3" t="s">
        <v>30</v>
      </c>
      <c r="AC2365" s="3">
        <v>1</v>
      </c>
      <c r="AD2365" s="3" t="s">
        <v>41</v>
      </c>
    </row>
    <row r="2366" spans="1:30" hidden="1" outlineLevel="1" collapsed="1" x14ac:dyDescent="0.2">
      <c r="A2366" t="s">
        <v>41</v>
      </c>
      <c r="B2366" s="2" t="s">
        <v>43</v>
      </c>
      <c r="C2366" s="2" t="s">
        <v>44</v>
      </c>
      <c r="D2366" s="2" t="s">
        <v>29</v>
      </c>
      <c r="E2366" s="2" t="s">
        <v>45</v>
      </c>
      <c r="F2366" s="2" t="s">
        <v>46</v>
      </c>
      <c r="G2366" s="2" t="s">
        <v>28</v>
      </c>
      <c r="H2366" s="2" t="s">
        <v>47</v>
      </c>
      <c r="I2366" s="2" t="s">
        <v>8</v>
      </c>
      <c r="J2366" s="2" t="s">
        <v>9</v>
      </c>
      <c r="K2366" s="2" t="s">
        <v>48</v>
      </c>
      <c r="L2366" s="2" t="s">
        <v>49</v>
      </c>
      <c r="M2366" s="2" t="s">
        <v>50</v>
      </c>
      <c r="N2366" s="2" t="s">
        <v>51</v>
      </c>
      <c r="O2366" s="2" t="s">
        <v>52</v>
      </c>
      <c r="P2366" s="2" t="s">
        <v>27</v>
      </c>
      <c r="Q2366" s="2" t="s">
        <v>53</v>
      </c>
      <c r="R2366" s="2" t="s">
        <v>54</v>
      </c>
      <c r="S2366" s="2" t="s">
        <v>55</v>
      </c>
      <c r="T2366" s="2" t="s">
        <v>56</v>
      </c>
    </row>
    <row r="2367" spans="1:30" hidden="1" outlineLevel="1" collapsed="1" x14ac:dyDescent="0.2">
      <c r="A2367" t="s">
        <v>41</v>
      </c>
      <c r="B2367" s="4" t="s">
        <v>30</v>
      </c>
      <c r="C2367" s="4" t="s">
        <v>5591</v>
      </c>
      <c r="D2367" s="4" t="s">
        <v>41</v>
      </c>
      <c r="E2367" s="4">
        <v>1.11374E-2</v>
      </c>
      <c r="F2367" s="4">
        <v>9.4156000000000003E-4</v>
      </c>
      <c r="G2367" s="4">
        <v>1</v>
      </c>
      <c r="H2367" s="4">
        <v>1</v>
      </c>
      <c r="I2367" s="4">
        <v>1</v>
      </c>
      <c r="J2367" s="4">
        <v>1</v>
      </c>
      <c r="K2367" s="4" t="s">
        <v>5585</v>
      </c>
      <c r="L2367" s="4" t="s">
        <v>5592</v>
      </c>
      <c r="M2367" s="4" t="s">
        <v>41</v>
      </c>
      <c r="N2367" s="4">
        <v>2</v>
      </c>
      <c r="O2367" s="4">
        <v>1458.7798499999999</v>
      </c>
      <c r="P2367" s="4" t="s">
        <v>30</v>
      </c>
      <c r="Q2367" s="4" t="s">
        <v>30</v>
      </c>
      <c r="R2367" s="4">
        <v>7.6860000000000003E-4</v>
      </c>
      <c r="S2367" s="4">
        <v>6.5700000000000003E-3</v>
      </c>
      <c r="T2367" s="4">
        <v>2.16</v>
      </c>
    </row>
    <row r="2368" spans="1:30" x14ac:dyDescent="0.2">
      <c r="A2368" s="3" t="s">
        <v>30</v>
      </c>
      <c r="B2368" s="3" t="s">
        <v>31</v>
      </c>
      <c r="C2368" s="3" t="s">
        <v>5593</v>
      </c>
      <c r="D2368" s="3" t="s">
        <v>5594</v>
      </c>
      <c r="E2368" s="3">
        <v>0</v>
      </c>
      <c r="F2368" s="3">
        <v>2.1669999999999998</v>
      </c>
      <c r="G2368" s="3">
        <v>5</v>
      </c>
      <c r="H2368" s="3">
        <v>1</v>
      </c>
      <c r="I2368" s="3">
        <v>1</v>
      </c>
      <c r="J2368" s="3">
        <v>1</v>
      </c>
      <c r="K2368" s="3">
        <v>1</v>
      </c>
      <c r="L2368" s="3">
        <v>287</v>
      </c>
      <c r="M2368" s="3">
        <v>31.6</v>
      </c>
      <c r="N2368" s="3">
        <v>6.23</v>
      </c>
      <c r="O2368" s="3">
        <v>0</v>
      </c>
      <c r="P2368" s="3">
        <v>1</v>
      </c>
      <c r="Q2368" s="3" t="s">
        <v>2812</v>
      </c>
      <c r="R2368" s="3" t="s">
        <v>453</v>
      </c>
      <c r="S2368" s="3" t="s">
        <v>36</v>
      </c>
      <c r="T2368" s="3" t="s">
        <v>5595</v>
      </c>
      <c r="U2368" s="3" t="s">
        <v>5596</v>
      </c>
      <c r="V2368" s="3" t="s">
        <v>5593</v>
      </c>
      <c r="W2368" s="3" t="s">
        <v>5597</v>
      </c>
      <c r="X2368" s="3" t="s">
        <v>5598</v>
      </c>
      <c r="Y2368" s="3" t="s">
        <v>5599</v>
      </c>
      <c r="Z2368" s="3" t="s">
        <v>4403</v>
      </c>
      <c r="AA2368" s="3">
        <v>13</v>
      </c>
      <c r="AB2368" s="3" t="s">
        <v>30</v>
      </c>
      <c r="AC2368" s="3">
        <v>1</v>
      </c>
      <c r="AD2368" s="3" t="s">
        <v>41</v>
      </c>
    </row>
    <row r="2369" spans="1:30" hidden="1" outlineLevel="1" collapsed="1" x14ac:dyDescent="0.2">
      <c r="A2369" t="s">
        <v>41</v>
      </c>
      <c r="B2369" s="2" t="s">
        <v>43</v>
      </c>
      <c r="C2369" s="2" t="s">
        <v>44</v>
      </c>
      <c r="D2369" s="2" t="s">
        <v>29</v>
      </c>
      <c r="E2369" s="2" t="s">
        <v>45</v>
      </c>
      <c r="F2369" s="2" t="s">
        <v>46</v>
      </c>
      <c r="G2369" s="2" t="s">
        <v>28</v>
      </c>
      <c r="H2369" s="2" t="s">
        <v>47</v>
      </c>
      <c r="I2369" s="2" t="s">
        <v>8</v>
      </c>
      <c r="J2369" s="2" t="s">
        <v>9</v>
      </c>
      <c r="K2369" s="2" t="s">
        <v>48</v>
      </c>
      <c r="L2369" s="2" t="s">
        <v>49</v>
      </c>
      <c r="M2369" s="2" t="s">
        <v>50</v>
      </c>
      <c r="N2369" s="2" t="s">
        <v>51</v>
      </c>
      <c r="O2369" s="2" t="s">
        <v>52</v>
      </c>
      <c r="P2369" s="2" t="s">
        <v>27</v>
      </c>
      <c r="Q2369" s="2" t="s">
        <v>53</v>
      </c>
      <c r="R2369" s="2" t="s">
        <v>54</v>
      </c>
      <c r="S2369" s="2" t="s">
        <v>55</v>
      </c>
      <c r="T2369" s="2" t="s">
        <v>56</v>
      </c>
    </row>
    <row r="2370" spans="1:30" hidden="1" outlineLevel="1" collapsed="1" x14ac:dyDescent="0.2">
      <c r="A2370" t="s">
        <v>41</v>
      </c>
      <c r="B2370" s="4" t="s">
        <v>30</v>
      </c>
      <c r="C2370" s="4" t="s">
        <v>5600</v>
      </c>
      <c r="D2370" s="4" t="s">
        <v>41</v>
      </c>
      <c r="E2370" s="4">
        <v>1.1525499999999999E-2</v>
      </c>
      <c r="F2370" s="4">
        <v>9.4156000000000003E-4</v>
      </c>
      <c r="G2370" s="4">
        <v>1</v>
      </c>
      <c r="H2370" s="4">
        <v>1</v>
      </c>
      <c r="I2370" s="4">
        <v>1</v>
      </c>
      <c r="J2370" s="4">
        <v>1</v>
      </c>
      <c r="K2370" s="4" t="s">
        <v>5593</v>
      </c>
      <c r="L2370" s="4" t="s">
        <v>5601</v>
      </c>
      <c r="M2370" s="4" t="s">
        <v>41</v>
      </c>
      <c r="N2370" s="4">
        <v>0</v>
      </c>
      <c r="O2370" s="4">
        <v>1572.7176400000001</v>
      </c>
      <c r="P2370" s="4" t="s">
        <v>30</v>
      </c>
      <c r="Q2370" s="4" t="s">
        <v>30</v>
      </c>
      <c r="R2370" s="4">
        <v>7.6860000000000003E-4</v>
      </c>
      <c r="S2370" s="4">
        <v>6.8149999999999999E-3</v>
      </c>
      <c r="T2370" s="4">
        <v>1.42</v>
      </c>
    </row>
    <row r="2371" spans="1:30" x14ac:dyDescent="0.2">
      <c r="A2371" s="3" t="s">
        <v>30</v>
      </c>
      <c r="B2371" s="3" t="s">
        <v>31</v>
      </c>
      <c r="C2371" s="3" t="s">
        <v>5602</v>
      </c>
      <c r="D2371" s="3" t="s">
        <v>5603</v>
      </c>
      <c r="E2371" s="3">
        <v>0</v>
      </c>
      <c r="F2371" s="3">
        <v>2.165</v>
      </c>
      <c r="G2371" s="3">
        <v>3</v>
      </c>
      <c r="H2371" s="3">
        <v>1</v>
      </c>
      <c r="I2371" s="3">
        <v>1</v>
      </c>
      <c r="J2371" s="3">
        <v>1</v>
      </c>
      <c r="K2371" s="3">
        <v>1</v>
      </c>
      <c r="L2371" s="3">
        <v>449</v>
      </c>
      <c r="M2371" s="3">
        <v>49.1</v>
      </c>
      <c r="N2371" s="3">
        <v>6.24</v>
      </c>
      <c r="O2371" s="3">
        <v>2.41</v>
      </c>
      <c r="P2371" s="3">
        <v>1</v>
      </c>
      <c r="Q2371" s="3" t="s">
        <v>1377</v>
      </c>
      <c r="R2371" s="3" t="s">
        <v>4065</v>
      </c>
      <c r="S2371" s="3" t="s">
        <v>36</v>
      </c>
      <c r="T2371" s="3" t="s">
        <v>5604</v>
      </c>
      <c r="U2371" s="3" t="s">
        <v>5605</v>
      </c>
      <c r="V2371" s="3" t="s">
        <v>5602</v>
      </c>
      <c r="W2371" s="3" t="s">
        <v>5606</v>
      </c>
      <c r="X2371" s="3" t="s">
        <v>5607</v>
      </c>
      <c r="Y2371" s="3" t="s">
        <v>5608</v>
      </c>
      <c r="Z2371" s="3" t="s">
        <v>41</v>
      </c>
      <c r="AA2371" s="3">
        <v>2</v>
      </c>
      <c r="AB2371" s="3" t="s">
        <v>30</v>
      </c>
      <c r="AC2371" s="3">
        <v>1</v>
      </c>
      <c r="AD2371" s="3" t="s">
        <v>41</v>
      </c>
    </row>
    <row r="2372" spans="1:30" hidden="1" outlineLevel="1" collapsed="1" x14ac:dyDescent="0.2">
      <c r="A2372" t="s">
        <v>41</v>
      </c>
      <c r="B2372" s="2" t="s">
        <v>43</v>
      </c>
      <c r="C2372" s="2" t="s">
        <v>44</v>
      </c>
      <c r="D2372" s="2" t="s">
        <v>29</v>
      </c>
      <c r="E2372" s="2" t="s">
        <v>45</v>
      </c>
      <c r="F2372" s="2" t="s">
        <v>46</v>
      </c>
      <c r="G2372" s="2" t="s">
        <v>28</v>
      </c>
      <c r="H2372" s="2" t="s">
        <v>47</v>
      </c>
      <c r="I2372" s="2" t="s">
        <v>8</v>
      </c>
      <c r="J2372" s="2" t="s">
        <v>9</v>
      </c>
      <c r="K2372" s="2" t="s">
        <v>48</v>
      </c>
      <c r="L2372" s="2" t="s">
        <v>49</v>
      </c>
      <c r="M2372" s="2" t="s">
        <v>50</v>
      </c>
      <c r="N2372" s="2" t="s">
        <v>51</v>
      </c>
      <c r="O2372" s="2" t="s">
        <v>52</v>
      </c>
      <c r="P2372" s="2" t="s">
        <v>27</v>
      </c>
      <c r="Q2372" s="2" t="s">
        <v>53</v>
      </c>
      <c r="R2372" s="2" t="s">
        <v>54</v>
      </c>
      <c r="S2372" s="2" t="s">
        <v>55</v>
      </c>
      <c r="T2372" s="2" t="s">
        <v>56</v>
      </c>
    </row>
    <row r="2373" spans="1:30" hidden="1" outlineLevel="1" collapsed="1" x14ac:dyDescent="0.2">
      <c r="A2373" t="s">
        <v>41</v>
      </c>
      <c r="B2373" s="4" t="s">
        <v>30</v>
      </c>
      <c r="C2373" s="4" t="s">
        <v>5609</v>
      </c>
      <c r="D2373" s="4" t="s">
        <v>41</v>
      </c>
      <c r="E2373" s="4">
        <v>1.1525499999999999E-2</v>
      </c>
      <c r="F2373" s="4">
        <v>9.4156000000000003E-4</v>
      </c>
      <c r="G2373" s="4">
        <v>1</v>
      </c>
      <c r="H2373" s="4">
        <v>1</v>
      </c>
      <c r="I2373" s="4">
        <v>1</v>
      </c>
      <c r="J2373" s="4">
        <v>1</v>
      </c>
      <c r="K2373" s="4" t="s">
        <v>5602</v>
      </c>
      <c r="L2373" s="4" t="s">
        <v>5610</v>
      </c>
      <c r="M2373" s="4" t="s">
        <v>41</v>
      </c>
      <c r="N2373" s="4">
        <v>2</v>
      </c>
      <c r="O2373" s="4">
        <v>1402.7801199999999</v>
      </c>
      <c r="P2373" s="4" t="s">
        <v>30</v>
      </c>
      <c r="Q2373" s="4" t="s">
        <v>30</v>
      </c>
      <c r="R2373" s="4">
        <v>7.6860000000000003E-4</v>
      </c>
      <c r="S2373" s="4">
        <v>6.8389999999999996E-3</v>
      </c>
      <c r="T2373" s="4">
        <v>2.41</v>
      </c>
    </row>
    <row r="2374" spans="1:30" x14ac:dyDescent="0.2">
      <c r="A2374" s="3" t="s">
        <v>30</v>
      </c>
      <c r="B2374" s="3" t="s">
        <v>31</v>
      </c>
      <c r="C2374" s="3" t="s">
        <v>5611</v>
      </c>
      <c r="D2374" s="3" t="s">
        <v>5612</v>
      </c>
      <c r="E2374" s="3">
        <v>0</v>
      </c>
      <c r="F2374" s="3">
        <v>2.16</v>
      </c>
      <c r="G2374" s="3">
        <v>1</v>
      </c>
      <c r="H2374" s="3">
        <v>1</v>
      </c>
      <c r="I2374" s="3">
        <v>1</v>
      </c>
      <c r="J2374" s="3">
        <v>1</v>
      </c>
      <c r="K2374" s="3">
        <v>1</v>
      </c>
      <c r="L2374" s="3">
        <v>960</v>
      </c>
      <c r="M2374" s="3">
        <v>105.8</v>
      </c>
      <c r="N2374" s="3">
        <v>9.7200000000000006</v>
      </c>
      <c r="O2374" s="3">
        <v>0</v>
      </c>
      <c r="P2374" s="3">
        <v>1</v>
      </c>
      <c r="Q2374" s="3" t="s">
        <v>2970</v>
      </c>
      <c r="R2374" s="3" t="s">
        <v>5613</v>
      </c>
      <c r="S2374" s="3" t="s">
        <v>41</v>
      </c>
      <c r="T2374" s="3" t="s">
        <v>41</v>
      </c>
      <c r="U2374" s="3" t="s">
        <v>5614</v>
      </c>
      <c r="V2374" s="3" t="s">
        <v>5611</v>
      </c>
      <c r="W2374" s="3" t="s">
        <v>5615</v>
      </c>
      <c r="X2374" s="3" t="s">
        <v>5616</v>
      </c>
      <c r="Y2374" s="3" t="s">
        <v>41</v>
      </c>
      <c r="Z2374" s="3" t="s">
        <v>41</v>
      </c>
      <c r="AA2374" s="3">
        <v>0</v>
      </c>
      <c r="AB2374" s="3" t="s">
        <v>30</v>
      </c>
      <c r="AC2374" s="3">
        <v>1</v>
      </c>
      <c r="AD2374" s="3" t="s">
        <v>41</v>
      </c>
    </row>
    <row r="2375" spans="1:30" hidden="1" outlineLevel="1" collapsed="1" x14ac:dyDescent="0.2">
      <c r="A2375" t="s">
        <v>41</v>
      </c>
      <c r="B2375" s="2" t="s">
        <v>43</v>
      </c>
      <c r="C2375" s="2" t="s">
        <v>44</v>
      </c>
      <c r="D2375" s="2" t="s">
        <v>29</v>
      </c>
      <c r="E2375" s="2" t="s">
        <v>45</v>
      </c>
      <c r="F2375" s="2" t="s">
        <v>46</v>
      </c>
      <c r="G2375" s="2" t="s">
        <v>28</v>
      </c>
      <c r="H2375" s="2" t="s">
        <v>47</v>
      </c>
      <c r="I2375" s="2" t="s">
        <v>8</v>
      </c>
      <c r="J2375" s="2" t="s">
        <v>9</v>
      </c>
      <c r="K2375" s="2" t="s">
        <v>48</v>
      </c>
      <c r="L2375" s="2" t="s">
        <v>49</v>
      </c>
      <c r="M2375" s="2" t="s">
        <v>50</v>
      </c>
      <c r="N2375" s="2" t="s">
        <v>51</v>
      </c>
      <c r="O2375" s="2" t="s">
        <v>52</v>
      </c>
      <c r="P2375" s="2" t="s">
        <v>27</v>
      </c>
      <c r="Q2375" s="2" t="s">
        <v>53</v>
      </c>
      <c r="R2375" s="2" t="s">
        <v>54</v>
      </c>
      <c r="S2375" s="2" t="s">
        <v>55</v>
      </c>
      <c r="T2375" s="2" t="s">
        <v>56</v>
      </c>
    </row>
    <row r="2376" spans="1:30" hidden="1" outlineLevel="1" collapsed="1" x14ac:dyDescent="0.2">
      <c r="A2376" t="s">
        <v>41</v>
      </c>
      <c r="B2376" s="4" t="s">
        <v>30</v>
      </c>
      <c r="C2376" s="4" t="s">
        <v>5617</v>
      </c>
      <c r="D2376" s="4" t="s">
        <v>41</v>
      </c>
      <c r="E2376" s="4">
        <v>1.16845E-2</v>
      </c>
      <c r="F2376" s="4">
        <v>9.4156000000000003E-4</v>
      </c>
      <c r="G2376" s="4">
        <v>1</v>
      </c>
      <c r="H2376" s="4">
        <v>1</v>
      </c>
      <c r="I2376" s="4">
        <v>1</v>
      </c>
      <c r="J2376" s="4">
        <v>1</v>
      </c>
      <c r="K2376" s="4" t="s">
        <v>5611</v>
      </c>
      <c r="L2376" s="4" t="s">
        <v>5618</v>
      </c>
      <c r="M2376" s="4" t="s">
        <v>41</v>
      </c>
      <c r="N2376" s="4">
        <v>1</v>
      </c>
      <c r="O2376" s="4">
        <v>1223.6167499999999</v>
      </c>
      <c r="P2376" s="4" t="s">
        <v>30</v>
      </c>
      <c r="Q2376" s="4" t="s">
        <v>30</v>
      </c>
      <c r="R2376" s="4">
        <v>7.6860000000000003E-4</v>
      </c>
      <c r="S2376" s="4">
        <v>6.9129999999999999E-3</v>
      </c>
      <c r="T2376" s="4">
        <v>1.7</v>
      </c>
    </row>
    <row r="2377" spans="1:30" x14ac:dyDescent="0.2">
      <c r="A2377" s="3" t="s">
        <v>30</v>
      </c>
      <c r="B2377" s="3" t="s">
        <v>31</v>
      </c>
      <c r="C2377" s="3" t="s">
        <v>5619</v>
      </c>
      <c r="D2377" s="3" t="s">
        <v>5620</v>
      </c>
      <c r="E2377" s="3">
        <v>0</v>
      </c>
      <c r="F2377" s="3">
        <v>2.1539999999999999</v>
      </c>
      <c r="G2377" s="3">
        <v>1</v>
      </c>
      <c r="H2377" s="3">
        <v>1</v>
      </c>
      <c r="I2377" s="3">
        <v>1</v>
      </c>
      <c r="J2377" s="3">
        <v>1</v>
      </c>
      <c r="K2377" s="3">
        <v>1</v>
      </c>
      <c r="L2377" s="3">
        <v>1967</v>
      </c>
      <c r="M2377" s="3">
        <v>224.7</v>
      </c>
      <c r="N2377" s="3">
        <v>6.55</v>
      </c>
      <c r="O2377" s="3">
        <v>0</v>
      </c>
      <c r="P2377" s="3">
        <v>1</v>
      </c>
      <c r="Q2377" s="3" t="s">
        <v>41</v>
      </c>
      <c r="R2377" s="3" t="s">
        <v>41</v>
      </c>
      <c r="S2377" s="3" t="s">
        <v>41</v>
      </c>
      <c r="T2377" s="3" t="s">
        <v>41</v>
      </c>
      <c r="U2377" s="3" t="s">
        <v>41</v>
      </c>
      <c r="V2377" s="3" t="s">
        <v>5619</v>
      </c>
      <c r="W2377" s="3" t="s">
        <v>41</v>
      </c>
      <c r="X2377" s="3" t="s">
        <v>41</v>
      </c>
      <c r="Y2377" s="3" t="s">
        <v>41</v>
      </c>
      <c r="Z2377" s="3" t="s">
        <v>41</v>
      </c>
      <c r="AA2377" s="3">
        <v>0</v>
      </c>
      <c r="AB2377" s="3" t="s">
        <v>30</v>
      </c>
      <c r="AC2377" s="3">
        <v>1</v>
      </c>
      <c r="AD2377" s="3" t="s">
        <v>41</v>
      </c>
    </row>
    <row r="2378" spans="1:30" hidden="1" outlineLevel="1" collapsed="1" x14ac:dyDescent="0.2">
      <c r="A2378" t="s">
        <v>41</v>
      </c>
      <c r="B2378" s="2" t="s">
        <v>43</v>
      </c>
      <c r="C2378" s="2" t="s">
        <v>44</v>
      </c>
      <c r="D2378" s="2" t="s">
        <v>29</v>
      </c>
      <c r="E2378" s="2" t="s">
        <v>45</v>
      </c>
      <c r="F2378" s="2" t="s">
        <v>46</v>
      </c>
      <c r="G2378" s="2" t="s">
        <v>28</v>
      </c>
      <c r="H2378" s="2" t="s">
        <v>47</v>
      </c>
      <c r="I2378" s="2" t="s">
        <v>8</v>
      </c>
      <c r="J2378" s="2" t="s">
        <v>9</v>
      </c>
      <c r="K2378" s="2" t="s">
        <v>48</v>
      </c>
      <c r="L2378" s="2" t="s">
        <v>49</v>
      </c>
      <c r="M2378" s="2" t="s">
        <v>50</v>
      </c>
      <c r="N2378" s="2" t="s">
        <v>51</v>
      </c>
      <c r="O2378" s="2" t="s">
        <v>52</v>
      </c>
      <c r="P2378" s="2" t="s">
        <v>27</v>
      </c>
      <c r="Q2378" s="2" t="s">
        <v>53</v>
      </c>
      <c r="R2378" s="2" t="s">
        <v>54</v>
      </c>
      <c r="S2378" s="2" t="s">
        <v>55</v>
      </c>
      <c r="T2378" s="2" t="s">
        <v>56</v>
      </c>
    </row>
    <row r="2379" spans="1:30" hidden="1" outlineLevel="1" collapsed="1" x14ac:dyDescent="0.2">
      <c r="A2379" t="s">
        <v>41</v>
      </c>
      <c r="B2379" s="4" t="s">
        <v>30</v>
      </c>
      <c r="C2379" s="4" t="s">
        <v>5621</v>
      </c>
      <c r="D2379" s="4" t="s">
        <v>41</v>
      </c>
      <c r="E2379" s="4">
        <v>1.18456E-2</v>
      </c>
      <c r="F2379" s="4">
        <v>9.4156000000000003E-4</v>
      </c>
      <c r="G2379" s="4">
        <v>1</v>
      </c>
      <c r="H2379" s="4">
        <v>1</v>
      </c>
      <c r="I2379" s="4">
        <v>1</v>
      </c>
      <c r="J2379" s="4">
        <v>1</v>
      </c>
      <c r="K2379" s="4" t="s">
        <v>5619</v>
      </c>
      <c r="L2379" s="4" t="s">
        <v>5622</v>
      </c>
      <c r="M2379" s="4" t="s">
        <v>41</v>
      </c>
      <c r="N2379" s="4">
        <v>2</v>
      </c>
      <c r="O2379" s="4">
        <v>2673.31549</v>
      </c>
      <c r="P2379" s="4" t="s">
        <v>30</v>
      </c>
      <c r="Q2379" s="4" t="s">
        <v>30</v>
      </c>
      <c r="R2379" s="4">
        <v>7.6860000000000003E-4</v>
      </c>
      <c r="S2379" s="4">
        <v>7.0130000000000001E-3</v>
      </c>
      <c r="T2379" s="4">
        <v>2.4</v>
      </c>
    </row>
    <row r="2380" spans="1:30" x14ac:dyDescent="0.2">
      <c r="A2380" s="3" t="s">
        <v>30</v>
      </c>
      <c r="B2380" s="3" t="s">
        <v>31</v>
      </c>
      <c r="C2380" s="3" t="s">
        <v>5623</v>
      </c>
      <c r="D2380" s="3" t="s">
        <v>5624</v>
      </c>
      <c r="E2380" s="3">
        <v>0</v>
      </c>
      <c r="F2380" s="3">
        <v>2.145</v>
      </c>
      <c r="G2380" s="3">
        <v>2</v>
      </c>
      <c r="H2380" s="3">
        <v>1</v>
      </c>
      <c r="I2380" s="3">
        <v>1</v>
      </c>
      <c r="J2380" s="3">
        <v>1</v>
      </c>
      <c r="K2380" s="3">
        <v>1</v>
      </c>
      <c r="L2380" s="3">
        <v>851</v>
      </c>
      <c r="M2380" s="3">
        <v>93.7</v>
      </c>
      <c r="N2380" s="3">
        <v>7.91</v>
      </c>
      <c r="O2380" s="3">
        <v>0</v>
      </c>
      <c r="P2380" s="3">
        <v>1</v>
      </c>
      <c r="Q2380" s="3" t="s">
        <v>913</v>
      </c>
      <c r="R2380" s="3" t="s">
        <v>41</v>
      </c>
      <c r="S2380" s="3" t="s">
        <v>41</v>
      </c>
      <c r="T2380" s="3" t="s">
        <v>41</v>
      </c>
      <c r="U2380" s="3" t="s">
        <v>5625</v>
      </c>
      <c r="V2380" s="3" t="s">
        <v>5623</v>
      </c>
      <c r="W2380" s="3" t="s">
        <v>5626</v>
      </c>
      <c r="X2380" s="3" t="s">
        <v>5627</v>
      </c>
      <c r="Y2380" s="3" t="s">
        <v>41</v>
      </c>
      <c r="Z2380" s="3" t="s">
        <v>41</v>
      </c>
      <c r="AA2380" s="3">
        <v>0</v>
      </c>
      <c r="AB2380" s="3" t="s">
        <v>30</v>
      </c>
      <c r="AC2380" s="3">
        <v>1</v>
      </c>
      <c r="AD2380" s="3" t="s">
        <v>41</v>
      </c>
    </row>
    <row r="2381" spans="1:30" hidden="1" outlineLevel="1" collapsed="1" x14ac:dyDescent="0.2">
      <c r="A2381" t="s">
        <v>41</v>
      </c>
      <c r="B2381" s="2" t="s">
        <v>43</v>
      </c>
      <c r="C2381" s="2" t="s">
        <v>44</v>
      </c>
      <c r="D2381" s="2" t="s">
        <v>29</v>
      </c>
      <c r="E2381" s="2" t="s">
        <v>45</v>
      </c>
      <c r="F2381" s="2" t="s">
        <v>46</v>
      </c>
      <c r="G2381" s="2" t="s">
        <v>28</v>
      </c>
      <c r="H2381" s="2" t="s">
        <v>47</v>
      </c>
      <c r="I2381" s="2" t="s">
        <v>8</v>
      </c>
      <c r="J2381" s="2" t="s">
        <v>9</v>
      </c>
      <c r="K2381" s="2" t="s">
        <v>48</v>
      </c>
      <c r="L2381" s="2" t="s">
        <v>49</v>
      </c>
      <c r="M2381" s="2" t="s">
        <v>50</v>
      </c>
      <c r="N2381" s="2" t="s">
        <v>51</v>
      </c>
      <c r="O2381" s="2" t="s">
        <v>52</v>
      </c>
      <c r="P2381" s="2" t="s">
        <v>27</v>
      </c>
      <c r="Q2381" s="2" t="s">
        <v>53</v>
      </c>
      <c r="R2381" s="2" t="s">
        <v>54</v>
      </c>
      <c r="S2381" s="2" t="s">
        <v>55</v>
      </c>
      <c r="T2381" s="2" t="s">
        <v>56</v>
      </c>
    </row>
    <row r="2382" spans="1:30" hidden="1" outlineLevel="1" collapsed="1" x14ac:dyDescent="0.2">
      <c r="A2382" t="s">
        <v>41</v>
      </c>
      <c r="B2382" s="4" t="s">
        <v>30</v>
      </c>
      <c r="C2382" s="4" t="s">
        <v>5628</v>
      </c>
      <c r="D2382" s="4" t="s">
        <v>41</v>
      </c>
      <c r="E2382" s="4">
        <v>1.20915E-2</v>
      </c>
      <c r="F2382" s="4">
        <v>9.4156000000000003E-4</v>
      </c>
      <c r="G2382" s="4">
        <v>1</v>
      </c>
      <c r="H2382" s="4">
        <v>1</v>
      </c>
      <c r="I2382" s="4">
        <v>1</v>
      </c>
      <c r="J2382" s="4">
        <v>1</v>
      </c>
      <c r="K2382" s="4" t="s">
        <v>5623</v>
      </c>
      <c r="L2382" s="4" t="s">
        <v>5629</v>
      </c>
      <c r="M2382" s="4" t="s">
        <v>41</v>
      </c>
      <c r="N2382" s="4">
        <v>2</v>
      </c>
      <c r="O2382" s="4">
        <v>1505.8070700000001</v>
      </c>
      <c r="P2382" s="4" t="s">
        <v>30</v>
      </c>
      <c r="Q2382" s="4" t="s">
        <v>30</v>
      </c>
      <c r="R2382" s="4">
        <v>7.6860000000000003E-4</v>
      </c>
      <c r="S2382" s="4">
        <v>7.162E-3</v>
      </c>
      <c r="T2382" s="4">
        <v>1.69</v>
      </c>
    </row>
    <row r="2383" spans="1:30" x14ac:dyDescent="0.2">
      <c r="A2383" s="3" t="s">
        <v>30</v>
      </c>
      <c r="B2383" s="3" t="s">
        <v>31</v>
      </c>
      <c r="C2383" s="3" t="s">
        <v>5630</v>
      </c>
      <c r="D2383" s="3" t="s">
        <v>5631</v>
      </c>
      <c r="E2383" s="3">
        <v>0</v>
      </c>
      <c r="F2383" s="3">
        <v>2.129</v>
      </c>
      <c r="G2383" s="3">
        <v>1</v>
      </c>
      <c r="H2383" s="3">
        <v>1</v>
      </c>
      <c r="I2383" s="3">
        <v>1</v>
      </c>
      <c r="J2383" s="3">
        <v>1</v>
      </c>
      <c r="K2383" s="3">
        <v>1</v>
      </c>
      <c r="L2383" s="3">
        <v>767</v>
      </c>
      <c r="M2383" s="3">
        <v>86.9</v>
      </c>
      <c r="N2383" s="3">
        <v>5.69</v>
      </c>
      <c r="O2383" s="3">
        <v>0</v>
      </c>
      <c r="P2383" s="3">
        <v>1</v>
      </c>
      <c r="Q2383" s="3" t="s">
        <v>2887</v>
      </c>
      <c r="R2383" s="3" t="s">
        <v>453</v>
      </c>
      <c r="S2383" s="3" t="s">
        <v>2074</v>
      </c>
      <c r="T2383" s="3" t="s">
        <v>5632</v>
      </c>
      <c r="U2383" s="3" t="s">
        <v>5633</v>
      </c>
      <c r="V2383" s="3" t="s">
        <v>5630</v>
      </c>
      <c r="W2383" s="3" t="s">
        <v>5634</v>
      </c>
      <c r="X2383" s="3" t="s">
        <v>5635</v>
      </c>
      <c r="Y2383" s="3" t="s">
        <v>41</v>
      </c>
      <c r="Z2383" s="3" t="s">
        <v>41</v>
      </c>
      <c r="AA2383" s="3">
        <v>0</v>
      </c>
      <c r="AB2383" s="3" t="s">
        <v>30</v>
      </c>
      <c r="AC2383" s="3">
        <v>1</v>
      </c>
      <c r="AD2383" s="3" t="s">
        <v>41</v>
      </c>
    </row>
    <row r="2384" spans="1:30" hidden="1" outlineLevel="1" collapsed="1" x14ac:dyDescent="0.2">
      <c r="A2384" t="s">
        <v>41</v>
      </c>
      <c r="B2384" s="2" t="s">
        <v>43</v>
      </c>
      <c r="C2384" s="2" t="s">
        <v>44</v>
      </c>
      <c r="D2384" s="2" t="s">
        <v>29</v>
      </c>
      <c r="E2384" s="2" t="s">
        <v>45</v>
      </c>
      <c r="F2384" s="2" t="s">
        <v>46</v>
      </c>
      <c r="G2384" s="2" t="s">
        <v>28</v>
      </c>
      <c r="H2384" s="2" t="s">
        <v>47</v>
      </c>
      <c r="I2384" s="2" t="s">
        <v>8</v>
      </c>
      <c r="J2384" s="2" t="s">
        <v>9</v>
      </c>
      <c r="K2384" s="2" t="s">
        <v>48</v>
      </c>
      <c r="L2384" s="2" t="s">
        <v>49</v>
      </c>
      <c r="M2384" s="2" t="s">
        <v>50</v>
      </c>
      <c r="N2384" s="2" t="s">
        <v>51</v>
      </c>
      <c r="O2384" s="2" t="s">
        <v>52</v>
      </c>
      <c r="P2384" s="2" t="s">
        <v>27</v>
      </c>
      <c r="Q2384" s="2" t="s">
        <v>53</v>
      </c>
      <c r="R2384" s="2" t="s">
        <v>54</v>
      </c>
      <c r="S2384" s="2" t="s">
        <v>55</v>
      </c>
      <c r="T2384" s="2" t="s">
        <v>56</v>
      </c>
    </row>
    <row r="2385" spans="1:30" hidden="1" outlineLevel="1" collapsed="1" x14ac:dyDescent="0.2">
      <c r="A2385" t="s">
        <v>41</v>
      </c>
      <c r="B2385" s="4" t="s">
        <v>30</v>
      </c>
      <c r="C2385" s="4" t="s">
        <v>5636</v>
      </c>
      <c r="D2385" s="4" t="s">
        <v>715</v>
      </c>
      <c r="E2385" s="4">
        <v>1.24273E-2</v>
      </c>
      <c r="F2385" s="4">
        <v>9.4156000000000003E-4</v>
      </c>
      <c r="G2385" s="4">
        <v>1</v>
      </c>
      <c r="H2385" s="4">
        <v>1</v>
      </c>
      <c r="I2385" s="4">
        <v>1</v>
      </c>
      <c r="J2385" s="4">
        <v>1</v>
      </c>
      <c r="K2385" s="4" t="s">
        <v>5630</v>
      </c>
      <c r="L2385" s="4" t="s">
        <v>5637</v>
      </c>
      <c r="M2385" s="4" t="s">
        <v>41</v>
      </c>
      <c r="N2385" s="4">
        <v>0</v>
      </c>
      <c r="O2385" s="4">
        <v>1242.6623199999999</v>
      </c>
      <c r="P2385" s="4" t="s">
        <v>30</v>
      </c>
      <c r="Q2385" s="4" t="s">
        <v>30</v>
      </c>
      <c r="R2385" s="4">
        <v>7.6860000000000003E-4</v>
      </c>
      <c r="S2385" s="4">
        <v>7.4269999999999996E-3</v>
      </c>
      <c r="T2385" s="4">
        <v>1.61</v>
      </c>
    </row>
    <row r="2386" spans="1:30" x14ac:dyDescent="0.2">
      <c r="A2386" s="3" t="s">
        <v>30</v>
      </c>
      <c r="B2386" s="3" t="s">
        <v>31</v>
      </c>
      <c r="C2386" s="3" t="s">
        <v>5638</v>
      </c>
      <c r="D2386" s="3" t="s">
        <v>5639</v>
      </c>
      <c r="E2386" s="3">
        <v>0</v>
      </c>
      <c r="F2386" s="3">
        <v>2.129</v>
      </c>
      <c r="G2386" s="3">
        <v>11</v>
      </c>
      <c r="H2386" s="3">
        <v>1</v>
      </c>
      <c r="I2386" s="3">
        <v>1</v>
      </c>
      <c r="J2386" s="3">
        <v>2</v>
      </c>
      <c r="K2386" s="3">
        <v>1</v>
      </c>
      <c r="L2386" s="3">
        <v>157</v>
      </c>
      <c r="M2386" s="3">
        <v>17.100000000000001</v>
      </c>
      <c r="N2386" s="3">
        <v>4.96</v>
      </c>
      <c r="O2386" s="3">
        <v>2.04</v>
      </c>
      <c r="P2386" s="3">
        <v>1</v>
      </c>
      <c r="Q2386" s="3" t="s">
        <v>3405</v>
      </c>
      <c r="R2386" s="3" t="s">
        <v>453</v>
      </c>
      <c r="S2386" s="3" t="s">
        <v>5640</v>
      </c>
      <c r="T2386" s="3" t="s">
        <v>5641</v>
      </c>
      <c r="U2386" s="3" t="s">
        <v>5642</v>
      </c>
      <c r="V2386" s="3" t="s">
        <v>5638</v>
      </c>
      <c r="W2386" s="3" t="s">
        <v>5643</v>
      </c>
      <c r="X2386" s="3" t="s">
        <v>5644</v>
      </c>
      <c r="Y2386" s="3" t="s">
        <v>5645</v>
      </c>
      <c r="Z2386" s="3" t="s">
        <v>41</v>
      </c>
      <c r="AA2386" s="3">
        <v>1</v>
      </c>
      <c r="AB2386" s="3" t="s">
        <v>30</v>
      </c>
      <c r="AC2386" s="3">
        <v>1</v>
      </c>
      <c r="AD2386" s="3" t="s">
        <v>41</v>
      </c>
    </row>
    <row r="2387" spans="1:30" hidden="1" outlineLevel="1" collapsed="1" x14ac:dyDescent="0.2">
      <c r="A2387" t="s">
        <v>41</v>
      </c>
      <c r="B2387" s="2" t="s">
        <v>43</v>
      </c>
      <c r="C2387" s="2" t="s">
        <v>44</v>
      </c>
      <c r="D2387" s="2" t="s">
        <v>29</v>
      </c>
      <c r="E2387" s="2" t="s">
        <v>45</v>
      </c>
      <c r="F2387" s="2" t="s">
        <v>46</v>
      </c>
      <c r="G2387" s="2" t="s">
        <v>28</v>
      </c>
      <c r="H2387" s="2" t="s">
        <v>47</v>
      </c>
      <c r="I2387" s="2" t="s">
        <v>8</v>
      </c>
      <c r="J2387" s="2" t="s">
        <v>9</v>
      </c>
      <c r="K2387" s="2" t="s">
        <v>48</v>
      </c>
      <c r="L2387" s="2" t="s">
        <v>49</v>
      </c>
      <c r="M2387" s="2" t="s">
        <v>50</v>
      </c>
      <c r="N2387" s="2" t="s">
        <v>51</v>
      </c>
      <c r="O2387" s="2" t="s">
        <v>52</v>
      </c>
      <c r="P2387" s="2" t="s">
        <v>27</v>
      </c>
      <c r="Q2387" s="2" t="s">
        <v>53</v>
      </c>
      <c r="R2387" s="2" t="s">
        <v>54</v>
      </c>
      <c r="S2387" s="2" t="s">
        <v>55</v>
      </c>
      <c r="T2387" s="2" t="s">
        <v>56</v>
      </c>
    </row>
    <row r="2388" spans="1:30" hidden="1" outlineLevel="1" collapsed="1" x14ac:dyDescent="0.2">
      <c r="A2388" t="s">
        <v>41</v>
      </c>
      <c r="B2388" s="4" t="s">
        <v>30</v>
      </c>
      <c r="C2388" s="4" t="s">
        <v>5646</v>
      </c>
      <c r="D2388" s="4" t="s">
        <v>41</v>
      </c>
      <c r="E2388" s="4">
        <v>0.107642</v>
      </c>
      <c r="F2388" s="4">
        <v>9.1506199999999999E-3</v>
      </c>
      <c r="G2388" s="4">
        <v>1</v>
      </c>
      <c r="H2388" s="4">
        <v>1</v>
      </c>
      <c r="I2388" s="4">
        <v>1</v>
      </c>
      <c r="J2388" s="4">
        <v>2</v>
      </c>
      <c r="K2388" s="4" t="s">
        <v>5638</v>
      </c>
      <c r="L2388" s="4" t="s">
        <v>5647</v>
      </c>
      <c r="M2388" s="4" t="s">
        <v>41</v>
      </c>
      <c r="N2388" s="4">
        <v>1</v>
      </c>
      <c r="O2388" s="4">
        <v>2023.05285</v>
      </c>
      <c r="P2388" s="4" t="s">
        <v>30</v>
      </c>
      <c r="Q2388" s="4" t="s">
        <v>30</v>
      </c>
      <c r="R2388" s="4">
        <v>6.8910000000000004E-3</v>
      </c>
      <c r="S2388" s="4">
        <v>7.7990000000000004E-2</v>
      </c>
      <c r="T2388" s="4">
        <v>2.08</v>
      </c>
    </row>
    <row r="2389" spans="1:30" x14ac:dyDescent="0.2">
      <c r="A2389" s="3" t="s">
        <v>30</v>
      </c>
      <c r="B2389" s="3" t="s">
        <v>31</v>
      </c>
      <c r="C2389" s="3" t="s">
        <v>5648</v>
      </c>
      <c r="D2389" s="3" t="s">
        <v>5649</v>
      </c>
      <c r="E2389" s="3">
        <v>0</v>
      </c>
      <c r="F2389" s="3">
        <v>2.1240000000000001</v>
      </c>
      <c r="G2389" s="3">
        <v>2</v>
      </c>
      <c r="H2389" s="3">
        <v>1</v>
      </c>
      <c r="I2389" s="3">
        <v>1</v>
      </c>
      <c r="J2389" s="3">
        <v>1</v>
      </c>
      <c r="K2389" s="3">
        <v>1</v>
      </c>
      <c r="L2389" s="3">
        <v>897</v>
      </c>
      <c r="M2389" s="3">
        <v>100.9</v>
      </c>
      <c r="N2389" s="3">
        <v>6.67</v>
      </c>
      <c r="O2389" s="3">
        <v>0</v>
      </c>
      <c r="P2389" s="3">
        <v>1</v>
      </c>
      <c r="Q2389" s="3" t="s">
        <v>5650</v>
      </c>
      <c r="R2389" s="3" t="s">
        <v>2011</v>
      </c>
      <c r="S2389" s="3" t="s">
        <v>2985</v>
      </c>
      <c r="T2389" s="3" t="s">
        <v>41</v>
      </c>
      <c r="U2389" s="3" t="s">
        <v>5651</v>
      </c>
      <c r="V2389" s="3" t="s">
        <v>5648</v>
      </c>
      <c r="W2389" s="3" t="s">
        <v>5652</v>
      </c>
      <c r="X2389" s="3" t="s">
        <v>5653</v>
      </c>
      <c r="Y2389" s="3" t="s">
        <v>41</v>
      </c>
      <c r="Z2389" s="3" t="s">
        <v>41</v>
      </c>
      <c r="AA2389" s="3">
        <v>0</v>
      </c>
      <c r="AB2389" s="3" t="s">
        <v>30</v>
      </c>
      <c r="AC2389" s="3">
        <v>1</v>
      </c>
      <c r="AD2389" s="3" t="s">
        <v>41</v>
      </c>
    </row>
    <row r="2390" spans="1:30" hidden="1" outlineLevel="1" collapsed="1" x14ac:dyDescent="0.2">
      <c r="A2390" t="s">
        <v>41</v>
      </c>
      <c r="B2390" s="2" t="s">
        <v>43</v>
      </c>
      <c r="C2390" s="2" t="s">
        <v>44</v>
      </c>
      <c r="D2390" s="2" t="s">
        <v>29</v>
      </c>
      <c r="E2390" s="2" t="s">
        <v>45</v>
      </c>
      <c r="F2390" s="2" t="s">
        <v>46</v>
      </c>
      <c r="G2390" s="2" t="s">
        <v>28</v>
      </c>
      <c r="H2390" s="2" t="s">
        <v>47</v>
      </c>
      <c r="I2390" s="2" t="s">
        <v>8</v>
      </c>
      <c r="J2390" s="2" t="s">
        <v>9</v>
      </c>
      <c r="K2390" s="2" t="s">
        <v>48</v>
      </c>
      <c r="L2390" s="2" t="s">
        <v>49</v>
      </c>
      <c r="M2390" s="2" t="s">
        <v>50</v>
      </c>
      <c r="N2390" s="2" t="s">
        <v>51</v>
      </c>
      <c r="O2390" s="2" t="s">
        <v>52</v>
      </c>
      <c r="P2390" s="2" t="s">
        <v>27</v>
      </c>
      <c r="Q2390" s="2" t="s">
        <v>53</v>
      </c>
      <c r="R2390" s="2" t="s">
        <v>54</v>
      </c>
      <c r="S2390" s="2" t="s">
        <v>55</v>
      </c>
      <c r="T2390" s="2" t="s">
        <v>56</v>
      </c>
    </row>
    <row r="2391" spans="1:30" hidden="1" outlineLevel="1" collapsed="1" x14ac:dyDescent="0.2">
      <c r="A2391" t="s">
        <v>41</v>
      </c>
      <c r="B2391" s="4" t="s">
        <v>30</v>
      </c>
      <c r="C2391" s="4" t="s">
        <v>5654</v>
      </c>
      <c r="D2391" s="4" t="s">
        <v>41</v>
      </c>
      <c r="E2391" s="4">
        <v>1.2598699999999999E-2</v>
      </c>
      <c r="F2391" s="4">
        <v>9.4156000000000003E-4</v>
      </c>
      <c r="G2391" s="4">
        <v>1</v>
      </c>
      <c r="H2391" s="4">
        <v>1</v>
      </c>
      <c r="I2391" s="4">
        <v>1</v>
      </c>
      <c r="J2391" s="4">
        <v>1</v>
      </c>
      <c r="K2391" s="4" t="s">
        <v>5648</v>
      </c>
      <c r="L2391" s="4" t="s">
        <v>5655</v>
      </c>
      <c r="M2391" s="4" t="s">
        <v>41</v>
      </c>
      <c r="N2391" s="4">
        <v>0</v>
      </c>
      <c r="O2391" s="4">
        <v>2040.8410799999999</v>
      </c>
      <c r="P2391" s="4" t="s">
        <v>30</v>
      </c>
      <c r="Q2391" s="4" t="s">
        <v>30</v>
      </c>
      <c r="R2391" s="4">
        <v>7.6860000000000003E-4</v>
      </c>
      <c r="S2391" s="4">
        <v>7.5240000000000003E-3</v>
      </c>
      <c r="T2391" s="4">
        <v>1.47</v>
      </c>
    </row>
    <row r="2392" spans="1:30" x14ac:dyDescent="0.2">
      <c r="A2392" s="3" t="s">
        <v>30</v>
      </c>
      <c r="B2392" s="3" t="s">
        <v>31</v>
      </c>
      <c r="C2392" s="3" t="s">
        <v>5656</v>
      </c>
      <c r="D2392" s="3" t="s">
        <v>5657</v>
      </c>
      <c r="E2392" s="3">
        <v>0</v>
      </c>
      <c r="F2392" s="3">
        <v>2.121</v>
      </c>
      <c r="G2392" s="3">
        <v>1</v>
      </c>
      <c r="H2392" s="3">
        <v>1</v>
      </c>
      <c r="I2392" s="3">
        <v>1</v>
      </c>
      <c r="J2392" s="3">
        <v>1</v>
      </c>
      <c r="K2392" s="3">
        <v>1</v>
      </c>
      <c r="L2392" s="3">
        <v>812</v>
      </c>
      <c r="M2392" s="3">
        <v>93.1</v>
      </c>
      <c r="N2392" s="3">
        <v>5</v>
      </c>
      <c r="O2392" s="3">
        <v>0</v>
      </c>
      <c r="P2392" s="3">
        <v>1</v>
      </c>
      <c r="Q2392" s="3" t="s">
        <v>2812</v>
      </c>
      <c r="R2392" s="3" t="s">
        <v>3807</v>
      </c>
      <c r="S2392" s="3" t="s">
        <v>1062</v>
      </c>
      <c r="T2392" s="3" t="s">
        <v>5658</v>
      </c>
      <c r="U2392" s="3" t="s">
        <v>5659</v>
      </c>
      <c r="V2392" s="3" t="s">
        <v>5656</v>
      </c>
      <c r="W2392" s="3" t="s">
        <v>5660</v>
      </c>
      <c r="X2392" s="3" t="s">
        <v>5661</v>
      </c>
      <c r="Y2392" s="3" t="s">
        <v>5662</v>
      </c>
      <c r="Z2392" s="3" t="s">
        <v>41</v>
      </c>
      <c r="AA2392" s="3">
        <v>4</v>
      </c>
      <c r="AB2392" s="3" t="s">
        <v>30</v>
      </c>
      <c r="AC2392" s="3">
        <v>1</v>
      </c>
      <c r="AD2392" s="3" t="s">
        <v>41</v>
      </c>
    </row>
    <row r="2393" spans="1:30" hidden="1" outlineLevel="1" collapsed="1" x14ac:dyDescent="0.2">
      <c r="A2393" t="s">
        <v>41</v>
      </c>
      <c r="B2393" s="2" t="s">
        <v>43</v>
      </c>
      <c r="C2393" s="2" t="s">
        <v>44</v>
      </c>
      <c r="D2393" s="2" t="s">
        <v>29</v>
      </c>
      <c r="E2393" s="2" t="s">
        <v>45</v>
      </c>
      <c r="F2393" s="2" t="s">
        <v>46</v>
      </c>
      <c r="G2393" s="2" t="s">
        <v>28</v>
      </c>
      <c r="H2393" s="2" t="s">
        <v>47</v>
      </c>
      <c r="I2393" s="2" t="s">
        <v>8</v>
      </c>
      <c r="J2393" s="2" t="s">
        <v>9</v>
      </c>
      <c r="K2393" s="2" t="s">
        <v>48</v>
      </c>
      <c r="L2393" s="2" t="s">
        <v>49</v>
      </c>
      <c r="M2393" s="2" t="s">
        <v>50</v>
      </c>
      <c r="N2393" s="2" t="s">
        <v>51</v>
      </c>
      <c r="O2393" s="2" t="s">
        <v>52</v>
      </c>
      <c r="P2393" s="2" t="s">
        <v>27</v>
      </c>
      <c r="Q2393" s="2" t="s">
        <v>53</v>
      </c>
      <c r="R2393" s="2" t="s">
        <v>54</v>
      </c>
      <c r="S2393" s="2" t="s">
        <v>55</v>
      </c>
      <c r="T2393" s="2" t="s">
        <v>56</v>
      </c>
    </row>
    <row r="2394" spans="1:30" hidden="1" outlineLevel="1" collapsed="1" x14ac:dyDescent="0.2">
      <c r="A2394" t="s">
        <v>41</v>
      </c>
      <c r="B2394" s="4" t="s">
        <v>30</v>
      </c>
      <c r="C2394" s="4" t="s">
        <v>5663</v>
      </c>
      <c r="D2394" s="4" t="s">
        <v>41</v>
      </c>
      <c r="E2394" s="4">
        <v>1.2685200000000001E-2</v>
      </c>
      <c r="F2394" s="4">
        <v>9.4156000000000003E-4</v>
      </c>
      <c r="G2394" s="4">
        <v>1</v>
      </c>
      <c r="H2394" s="4">
        <v>1</v>
      </c>
      <c r="I2394" s="4">
        <v>1</v>
      </c>
      <c r="J2394" s="4">
        <v>1</v>
      </c>
      <c r="K2394" s="4" t="s">
        <v>5656</v>
      </c>
      <c r="L2394" s="4" t="s">
        <v>5664</v>
      </c>
      <c r="M2394" s="4" t="s">
        <v>41</v>
      </c>
      <c r="N2394" s="4">
        <v>0</v>
      </c>
      <c r="O2394" s="4">
        <v>945.53637000000003</v>
      </c>
      <c r="P2394" s="4" t="s">
        <v>30</v>
      </c>
      <c r="Q2394" s="4" t="s">
        <v>30</v>
      </c>
      <c r="R2394" s="4">
        <v>7.6860000000000003E-4</v>
      </c>
      <c r="S2394" s="4">
        <v>7.5719999999999997E-3</v>
      </c>
      <c r="T2394" s="4">
        <v>1.34</v>
      </c>
    </row>
    <row r="2395" spans="1:30" x14ac:dyDescent="0.2">
      <c r="A2395" s="3" t="s">
        <v>30</v>
      </c>
      <c r="B2395" s="3" t="s">
        <v>31</v>
      </c>
      <c r="C2395" s="3" t="s">
        <v>5665</v>
      </c>
      <c r="D2395" s="3" t="s">
        <v>5666</v>
      </c>
      <c r="E2395" s="3">
        <v>0</v>
      </c>
      <c r="F2395" s="3">
        <v>2.1160000000000001</v>
      </c>
      <c r="G2395" s="3">
        <v>4</v>
      </c>
      <c r="H2395" s="3">
        <v>1</v>
      </c>
      <c r="I2395" s="3">
        <v>1</v>
      </c>
      <c r="J2395" s="3">
        <v>1</v>
      </c>
      <c r="K2395" s="3">
        <v>1</v>
      </c>
      <c r="L2395" s="3">
        <v>319</v>
      </c>
      <c r="M2395" s="3">
        <v>37.4</v>
      </c>
      <c r="N2395" s="3">
        <v>9.23</v>
      </c>
      <c r="O2395" s="3">
        <v>2.0699999999999998</v>
      </c>
      <c r="P2395" s="3">
        <v>1</v>
      </c>
      <c r="Q2395" s="3" t="s">
        <v>1592</v>
      </c>
      <c r="R2395" s="3" t="s">
        <v>4672</v>
      </c>
      <c r="S2395" s="3" t="s">
        <v>36</v>
      </c>
      <c r="T2395" s="3" t="s">
        <v>5667</v>
      </c>
      <c r="U2395" s="3" t="s">
        <v>5668</v>
      </c>
      <c r="V2395" s="3" t="s">
        <v>5665</v>
      </c>
      <c r="W2395" s="3" t="s">
        <v>5669</v>
      </c>
      <c r="X2395" s="3" t="s">
        <v>5670</v>
      </c>
      <c r="Y2395" s="3" t="s">
        <v>41</v>
      </c>
      <c r="Z2395" s="3" t="s">
        <v>41</v>
      </c>
      <c r="AA2395" s="3">
        <v>0</v>
      </c>
      <c r="AB2395" s="3" t="s">
        <v>30</v>
      </c>
      <c r="AC2395" s="3">
        <v>1</v>
      </c>
      <c r="AD2395" s="3" t="s">
        <v>41</v>
      </c>
    </row>
    <row r="2396" spans="1:30" hidden="1" outlineLevel="1" collapsed="1" x14ac:dyDescent="0.2">
      <c r="A2396" t="s">
        <v>41</v>
      </c>
      <c r="B2396" s="2" t="s">
        <v>43</v>
      </c>
      <c r="C2396" s="2" t="s">
        <v>44</v>
      </c>
      <c r="D2396" s="2" t="s">
        <v>29</v>
      </c>
      <c r="E2396" s="2" t="s">
        <v>45</v>
      </c>
      <c r="F2396" s="2" t="s">
        <v>46</v>
      </c>
      <c r="G2396" s="2" t="s">
        <v>28</v>
      </c>
      <c r="H2396" s="2" t="s">
        <v>47</v>
      </c>
      <c r="I2396" s="2" t="s">
        <v>8</v>
      </c>
      <c r="J2396" s="2" t="s">
        <v>9</v>
      </c>
      <c r="K2396" s="2" t="s">
        <v>48</v>
      </c>
      <c r="L2396" s="2" t="s">
        <v>49</v>
      </c>
      <c r="M2396" s="2" t="s">
        <v>50</v>
      </c>
      <c r="N2396" s="2" t="s">
        <v>51</v>
      </c>
      <c r="O2396" s="2" t="s">
        <v>52</v>
      </c>
      <c r="P2396" s="2" t="s">
        <v>27</v>
      </c>
      <c r="Q2396" s="2" t="s">
        <v>53</v>
      </c>
      <c r="R2396" s="2" t="s">
        <v>54</v>
      </c>
      <c r="S2396" s="2" t="s">
        <v>55</v>
      </c>
      <c r="T2396" s="2" t="s">
        <v>56</v>
      </c>
    </row>
    <row r="2397" spans="1:30" hidden="1" outlineLevel="1" collapsed="1" x14ac:dyDescent="0.2">
      <c r="A2397" t="s">
        <v>41</v>
      </c>
      <c r="B2397" s="4" t="s">
        <v>30</v>
      </c>
      <c r="C2397" s="4" t="s">
        <v>5671</v>
      </c>
      <c r="D2397" s="4" t="s">
        <v>41</v>
      </c>
      <c r="E2397" s="4">
        <v>1.27724E-2</v>
      </c>
      <c r="F2397" s="4">
        <v>9.4156000000000003E-4</v>
      </c>
      <c r="G2397" s="4">
        <v>1</v>
      </c>
      <c r="H2397" s="4">
        <v>1</v>
      </c>
      <c r="I2397" s="4">
        <v>1</v>
      </c>
      <c r="J2397" s="4">
        <v>1</v>
      </c>
      <c r="K2397" s="4" t="s">
        <v>5665</v>
      </c>
      <c r="L2397" s="4" t="s">
        <v>5672</v>
      </c>
      <c r="M2397" s="4" t="s">
        <v>41</v>
      </c>
      <c r="N2397" s="4">
        <v>0</v>
      </c>
      <c r="O2397" s="4">
        <v>1538.6870100000001</v>
      </c>
      <c r="P2397" s="4" t="s">
        <v>30</v>
      </c>
      <c r="Q2397" s="4" t="s">
        <v>30</v>
      </c>
      <c r="R2397" s="4">
        <v>7.6860000000000003E-4</v>
      </c>
      <c r="S2397" s="4">
        <v>7.6490000000000004E-3</v>
      </c>
      <c r="T2397" s="4">
        <v>2.0699999999999998</v>
      </c>
    </row>
    <row r="2398" spans="1:30" x14ac:dyDescent="0.2">
      <c r="A2398" s="3" t="s">
        <v>30</v>
      </c>
      <c r="B2398" s="3" t="s">
        <v>31</v>
      </c>
      <c r="C2398" s="3" t="s">
        <v>5673</v>
      </c>
      <c r="D2398" s="3" t="s">
        <v>5674</v>
      </c>
      <c r="E2398" s="3">
        <v>0</v>
      </c>
      <c r="F2398" s="3">
        <v>2.1150000000000002</v>
      </c>
      <c r="G2398" s="3">
        <v>4</v>
      </c>
      <c r="H2398" s="3">
        <v>1</v>
      </c>
      <c r="I2398" s="3">
        <v>1</v>
      </c>
      <c r="J2398" s="3">
        <v>1</v>
      </c>
      <c r="K2398" s="3">
        <v>1</v>
      </c>
      <c r="L2398" s="3">
        <v>477</v>
      </c>
      <c r="M2398" s="3">
        <v>53.8</v>
      </c>
      <c r="N2398" s="3">
        <v>5.48</v>
      </c>
      <c r="O2398" s="3">
        <v>0</v>
      </c>
      <c r="P2398" s="3">
        <v>1</v>
      </c>
      <c r="Q2398" s="3" t="s">
        <v>1512</v>
      </c>
      <c r="R2398" s="3" t="s">
        <v>35</v>
      </c>
      <c r="S2398" s="3" t="s">
        <v>36</v>
      </c>
      <c r="T2398" s="3" t="s">
        <v>2098</v>
      </c>
      <c r="U2398" s="3" t="s">
        <v>5675</v>
      </c>
      <c r="V2398" s="3" t="s">
        <v>5673</v>
      </c>
      <c r="W2398" s="3" t="s">
        <v>5676</v>
      </c>
      <c r="X2398" s="3" t="s">
        <v>5677</v>
      </c>
      <c r="Y2398" s="3" t="s">
        <v>41</v>
      </c>
      <c r="Z2398" s="3" t="s">
        <v>41</v>
      </c>
      <c r="AA2398" s="3">
        <v>0</v>
      </c>
      <c r="AB2398" s="3" t="s">
        <v>30</v>
      </c>
      <c r="AC2398" s="3">
        <v>1</v>
      </c>
      <c r="AD2398" s="3" t="s">
        <v>41</v>
      </c>
    </row>
    <row r="2399" spans="1:30" hidden="1" outlineLevel="1" collapsed="1" x14ac:dyDescent="0.2">
      <c r="A2399" t="s">
        <v>41</v>
      </c>
      <c r="B2399" s="2" t="s">
        <v>43</v>
      </c>
      <c r="C2399" s="2" t="s">
        <v>44</v>
      </c>
      <c r="D2399" s="2" t="s">
        <v>29</v>
      </c>
      <c r="E2399" s="2" t="s">
        <v>45</v>
      </c>
      <c r="F2399" s="2" t="s">
        <v>46</v>
      </c>
      <c r="G2399" s="2" t="s">
        <v>28</v>
      </c>
      <c r="H2399" s="2" t="s">
        <v>47</v>
      </c>
      <c r="I2399" s="2" t="s">
        <v>8</v>
      </c>
      <c r="J2399" s="2" t="s">
        <v>9</v>
      </c>
      <c r="K2399" s="2" t="s">
        <v>48</v>
      </c>
      <c r="L2399" s="2" t="s">
        <v>49</v>
      </c>
      <c r="M2399" s="2" t="s">
        <v>50</v>
      </c>
      <c r="N2399" s="2" t="s">
        <v>51</v>
      </c>
      <c r="O2399" s="2" t="s">
        <v>52</v>
      </c>
      <c r="P2399" s="2" t="s">
        <v>27</v>
      </c>
      <c r="Q2399" s="2" t="s">
        <v>53</v>
      </c>
      <c r="R2399" s="2" t="s">
        <v>54</v>
      </c>
      <c r="S2399" s="2" t="s">
        <v>55</v>
      </c>
      <c r="T2399" s="2" t="s">
        <v>56</v>
      </c>
    </row>
    <row r="2400" spans="1:30" hidden="1" outlineLevel="1" collapsed="1" x14ac:dyDescent="0.2">
      <c r="A2400" t="s">
        <v>41</v>
      </c>
      <c r="B2400" s="4" t="s">
        <v>30</v>
      </c>
      <c r="C2400" s="4" t="s">
        <v>5678</v>
      </c>
      <c r="D2400" s="4" t="s">
        <v>41</v>
      </c>
      <c r="E2400" s="4">
        <v>1.2860099999999999E-2</v>
      </c>
      <c r="F2400" s="4">
        <v>9.4156000000000003E-4</v>
      </c>
      <c r="G2400" s="4">
        <v>1</v>
      </c>
      <c r="H2400" s="4">
        <v>1</v>
      </c>
      <c r="I2400" s="4">
        <v>1</v>
      </c>
      <c r="J2400" s="4">
        <v>1</v>
      </c>
      <c r="K2400" s="4" t="s">
        <v>5673</v>
      </c>
      <c r="L2400" s="4" t="s">
        <v>5679</v>
      </c>
      <c r="M2400" s="4" t="s">
        <v>41</v>
      </c>
      <c r="N2400" s="4">
        <v>2</v>
      </c>
      <c r="O2400" s="4">
        <v>2374.1377200000002</v>
      </c>
      <c r="P2400" s="4" t="s">
        <v>30</v>
      </c>
      <c r="Q2400" s="4" t="s">
        <v>30</v>
      </c>
      <c r="R2400" s="4">
        <v>7.6860000000000003E-4</v>
      </c>
      <c r="S2400" s="4">
        <v>7.6699999999999997E-3</v>
      </c>
      <c r="T2400" s="4">
        <v>2</v>
      </c>
    </row>
    <row r="2401" spans="1:30" x14ac:dyDescent="0.2">
      <c r="A2401" s="3" t="s">
        <v>30</v>
      </c>
      <c r="B2401" s="3" t="s">
        <v>31</v>
      </c>
      <c r="C2401" s="3" t="s">
        <v>5680</v>
      </c>
      <c r="D2401" s="3" t="s">
        <v>5681</v>
      </c>
      <c r="E2401" s="3">
        <v>0</v>
      </c>
      <c r="F2401" s="3">
        <v>2.1110000000000002</v>
      </c>
      <c r="G2401" s="3">
        <v>20</v>
      </c>
      <c r="H2401" s="3">
        <v>1</v>
      </c>
      <c r="I2401" s="3">
        <v>1</v>
      </c>
      <c r="J2401" s="3">
        <v>1</v>
      </c>
      <c r="K2401" s="3">
        <v>1</v>
      </c>
      <c r="L2401" s="3">
        <v>94</v>
      </c>
      <c r="M2401" s="3">
        <v>10.8</v>
      </c>
      <c r="N2401" s="3">
        <v>5.45</v>
      </c>
      <c r="O2401" s="3">
        <v>2.5099999999999998</v>
      </c>
      <c r="P2401" s="3">
        <v>1</v>
      </c>
      <c r="Q2401" s="3" t="s">
        <v>2740</v>
      </c>
      <c r="R2401" s="3" t="s">
        <v>520</v>
      </c>
      <c r="S2401" s="3" t="s">
        <v>41</v>
      </c>
      <c r="T2401" s="3" t="s">
        <v>5682</v>
      </c>
      <c r="U2401" s="3" t="s">
        <v>5683</v>
      </c>
      <c r="V2401" s="3" t="s">
        <v>5680</v>
      </c>
      <c r="W2401" s="3" t="s">
        <v>5684</v>
      </c>
      <c r="X2401" s="3" t="s">
        <v>5685</v>
      </c>
      <c r="Y2401" s="3" t="s">
        <v>41</v>
      </c>
      <c r="Z2401" s="3" t="s">
        <v>41</v>
      </c>
      <c r="AA2401" s="3">
        <v>0</v>
      </c>
      <c r="AB2401" s="3" t="s">
        <v>30</v>
      </c>
      <c r="AC2401" s="3">
        <v>1</v>
      </c>
      <c r="AD2401" s="3" t="s">
        <v>41</v>
      </c>
    </row>
    <row r="2402" spans="1:30" hidden="1" outlineLevel="1" collapsed="1" x14ac:dyDescent="0.2">
      <c r="A2402" t="s">
        <v>41</v>
      </c>
      <c r="B2402" s="2" t="s">
        <v>43</v>
      </c>
      <c r="C2402" s="2" t="s">
        <v>44</v>
      </c>
      <c r="D2402" s="2" t="s">
        <v>29</v>
      </c>
      <c r="E2402" s="2" t="s">
        <v>45</v>
      </c>
      <c r="F2402" s="2" t="s">
        <v>46</v>
      </c>
      <c r="G2402" s="2" t="s">
        <v>28</v>
      </c>
      <c r="H2402" s="2" t="s">
        <v>47</v>
      </c>
      <c r="I2402" s="2" t="s">
        <v>8</v>
      </c>
      <c r="J2402" s="2" t="s">
        <v>9</v>
      </c>
      <c r="K2402" s="2" t="s">
        <v>48</v>
      </c>
      <c r="L2402" s="2" t="s">
        <v>49</v>
      </c>
      <c r="M2402" s="2" t="s">
        <v>50</v>
      </c>
      <c r="N2402" s="2" t="s">
        <v>51</v>
      </c>
      <c r="O2402" s="2" t="s">
        <v>52</v>
      </c>
      <c r="P2402" s="2" t="s">
        <v>27</v>
      </c>
      <c r="Q2402" s="2" t="s">
        <v>53</v>
      </c>
      <c r="R2402" s="2" t="s">
        <v>54</v>
      </c>
      <c r="S2402" s="2" t="s">
        <v>55</v>
      </c>
      <c r="T2402" s="2" t="s">
        <v>56</v>
      </c>
    </row>
    <row r="2403" spans="1:30" hidden="1" outlineLevel="1" collapsed="1" x14ac:dyDescent="0.2">
      <c r="A2403" t="s">
        <v>41</v>
      </c>
      <c r="B2403" s="4" t="s">
        <v>30</v>
      </c>
      <c r="C2403" s="4" t="s">
        <v>5686</v>
      </c>
      <c r="D2403" s="4" t="s">
        <v>41</v>
      </c>
      <c r="E2403" s="4">
        <v>1.29485E-2</v>
      </c>
      <c r="F2403" s="4">
        <v>9.4156000000000003E-4</v>
      </c>
      <c r="G2403" s="4">
        <v>1</v>
      </c>
      <c r="H2403" s="4">
        <v>1</v>
      </c>
      <c r="I2403" s="4">
        <v>1</v>
      </c>
      <c r="J2403" s="4">
        <v>1</v>
      </c>
      <c r="K2403" s="4" t="s">
        <v>5680</v>
      </c>
      <c r="L2403" s="4" t="s">
        <v>5687</v>
      </c>
      <c r="M2403" s="4" t="s">
        <v>41</v>
      </c>
      <c r="N2403" s="4">
        <v>0</v>
      </c>
      <c r="O2403" s="4">
        <v>2283.067</v>
      </c>
      <c r="P2403" s="4" t="s">
        <v>30</v>
      </c>
      <c r="Q2403" s="4" t="s">
        <v>30</v>
      </c>
      <c r="R2403" s="4">
        <v>7.6860000000000003E-4</v>
      </c>
      <c r="S2403" s="4">
        <v>7.7400000000000004E-3</v>
      </c>
      <c r="T2403" s="4">
        <v>2.5099999999999998</v>
      </c>
    </row>
    <row r="2404" spans="1:30" x14ac:dyDescent="0.2">
      <c r="A2404" s="3" t="s">
        <v>30</v>
      </c>
      <c r="B2404" s="3" t="s">
        <v>31</v>
      </c>
      <c r="C2404" s="3" t="s">
        <v>5688</v>
      </c>
      <c r="D2404" s="3" t="s">
        <v>5689</v>
      </c>
      <c r="E2404" s="3">
        <v>0</v>
      </c>
      <c r="F2404" s="3">
        <v>2.097</v>
      </c>
      <c r="G2404" s="3">
        <v>11</v>
      </c>
      <c r="H2404" s="3">
        <v>1</v>
      </c>
      <c r="I2404" s="3">
        <v>1</v>
      </c>
      <c r="J2404" s="3">
        <v>1</v>
      </c>
      <c r="K2404" s="3">
        <v>1</v>
      </c>
      <c r="L2404" s="3">
        <v>157</v>
      </c>
      <c r="M2404" s="3">
        <v>18.600000000000001</v>
      </c>
      <c r="N2404" s="3">
        <v>10.039999999999999</v>
      </c>
      <c r="O2404" s="3">
        <v>2.44</v>
      </c>
      <c r="P2404" s="3">
        <v>1</v>
      </c>
      <c r="Q2404" s="3" t="s">
        <v>1592</v>
      </c>
      <c r="R2404" s="3" t="s">
        <v>4672</v>
      </c>
      <c r="S2404" s="3" t="s">
        <v>36</v>
      </c>
      <c r="T2404" s="3" t="s">
        <v>5690</v>
      </c>
      <c r="U2404" s="3" t="s">
        <v>5691</v>
      </c>
      <c r="V2404" s="3" t="s">
        <v>5688</v>
      </c>
      <c r="W2404" s="3" t="s">
        <v>5692</v>
      </c>
      <c r="X2404" s="3" t="s">
        <v>5693</v>
      </c>
      <c r="Y2404" s="3" t="s">
        <v>41</v>
      </c>
      <c r="Z2404" s="3" t="s">
        <v>41</v>
      </c>
      <c r="AA2404" s="3">
        <v>0</v>
      </c>
      <c r="AB2404" s="3" t="s">
        <v>30</v>
      </c>
      <c r="AC2404" s="3">
        <v>1</v>
      </c>
      <c r="AD2404" s="3" t="s">
        <v>41</v>
      </c>
    </row>
    <row r="2405" spans="1:30" hidden="1" outlineLevel="1" collapsed="1" x14ac:dyDescent="0.2">
      <c r="A2405" t="s">
        <v>41</v>
      </c>
      <c r="B2405" s="2" t="s">
        <v>43</v>
      </c>
      <c r="C2405" s="2" t="s">
        <v>44</v>
      </c>
      <c r="D2405" s="2" t="s">
        <v>29</v>
      </c>
      <c r="E2405" s="2" t="s">
        <v>45</v>
      </c>
      <c r="F2405" s="2" t="s">
        <v>46</v>
      </c>
      <c r="G2405" s="2" t="s">
        <v>28</v>
      </c>
      <c r="H2405" s="2" t="s">
        <v>47</v>
      </c>
      <c r="I2405" s="2" t="s">
        <v>8</v>
      </c>
      <c r="J2405" s="2" t="s">
        <v>9</v>
      </c>
      <c r="K2405" s="2" t="s">
        <v>48</v>
      </c>
      <c r="L2405" s="2" t="s">
        <v>49</v>
      </c>
      <c r="M2405" s="2" t="s">
        <v>50</v>
      </c>
      <c r="N2405" s="2" t="s">
        <v>51</v>
      </c>
      <c r="O2405" s="2" t="s">
        <v>52</v>
      </c>
      <c r="P2405" s="2" t="s">
        <v>27</v>
      </c>
      <c r="Q2405" s="2" t="s">
        <v>53</v>
      </c>
      <c r="R2405" s="2" t="s">
        <v>54</v>
      </c>
      <c r="S2405" s="2" t="s">
        <v>55</v>
      </c>
      <c r="T2405" s="2" t="s">
        <v>56</v>
      </c>
    </row>
    <row r="2406" spans="1:30" hidden="1" outlineLevel="1" collapsed="1" x14ac:dyDescent="0.2">
      <c r="A2406" t="s">
        <v>41</v>
      </c>
      <c r="B2406" s="4" t="s">
        <v>30</v>
      </c>
      <c r="C2406" s="4" t="s">
        <v>5694</v>
      </c>
      <c r="D2406" s="4" t="s">
        <v>41</v>
      </c>
      <c r="E2406" s="4">
        <v>1.3308E-2</v>
      </c>
      <c r="F2406" s="4">
        <v>9.4156000000000003E-4</v>
      </c>
      <c r="G2406" s="4">
        <v>1</v>
      </c>
      <c r="H2406" s="4">
        <v>1</v>
      </c>
      <c r="I2406" s="4">
        <v>1</v>
      </c>
      <c r="J2406" s="4">
        <v>1</v>
      </c>
      <c r="K2406" s="4" t="s">
        <v>5688</v>
      </c>
      <c r="L2406" s="4" t="s">
        <v>5695</v>
      </c>
      <c r="M2406" s="4" t="s">
        <v>41</v>
      </c>
      <c r="N2406" s="4">
        <v>1</v>
      </c>
      <c r="O2406" s="4">
        <v>1917.0453399999999</v>
      </c>
      <c r="P2406" s="4" t="s">
        <v>30</v>
      </c>
      <c r="Q2406" s="4" t="s">
        <v>30</v>
      </c>
      <c r="R2406" s="4">
        <v>7.6860000000000003E-4</v>
      </c>
      <c r="S2406" s="4">
        <v>7.9900000000000006E-3</v>
      </c>
      <c r="T2406" s="4">
        <v>2.44</v>
      </c>
    </row>
    <row r="2407" spans="1:30" x14ac:dyDescent="0.2">
      <c r="A2407" s="3" t="s">
        <v>30</v>
      </c>
      <c r="B2407" s="3" t="s">
        <v>31</v>
      </c>
      <c r="C2407" s="3" t="s">
        <v>5696</v>
      </c>
      <c r="D2407" s="3" t="s">
        <v>5697</v>
      </c>
      <c r="E2407" s="3">
        <v>0</v>
      </c>
      <c r="F2407" s="3">
        <v>2.09</v>
      </c>
      <c r="G2407" s="3">
        <v>4</v>
      </c>
      <c r="H2407" s="3">
        <v>1</v>
      </c>
      <c r="I2407" s="3">
        <v>1</v>
      </c>
      <c r="J2407" s="3">
        <v>1</v>
      </c>
      <c r="K2407" s="3">
        <v>1</v>
      </c>
      <c r="L2407" s="3">
        <v>470</v>
      </c>
      <c r="M2407" s="3">
        <v>53.7</v>
      </c>
      <c r="N2407" s="3">
        <v>8.98</v>
      </c>
      <c r="O2407" s="3">
        <v>2.2999999999999998</v>
      </c>
      <c r="P2407" s="3">
        <v>1</v>
      </c>
      <c r="Q2407" s="3" t="s">
        <v>2887</v>
      </c>
      <c r="R2407" s="3" t="s">
        <v>41</v>
      </c>
      <c r="S2407" s="3" t="s">
        <v>41</v>
      </c>
      <c r="T2407" s="3" t="s">
        <v>5698</v>
      </c>
      <c r="U2407" s="3" t="s">
        <v>5699</v>
      </c>
      <c r="V2407" s="3" t="s">
        <v>5696</v>
      </c>
      <c r="W2407" s="3" t="s">
        <v>5700</v>
      </c>
      <c r="X2407" s="3" t="s">
        <v>5701</v>
      </c>
      <c r="Y2407" s="3" t="s">
        <v>41</v>
      </c>
      <c r="Z2407" s="3" t="s">
        <v>41</v>
      </c>
      <c r="AA2407" s="3">
        <v>0</v>
      </c>
      <c r="AB2407" s="3" t="s">
        <v>30</v>
      </c>
      <c r="AC2407" s="3">
        <v>1</v>
      </c>
      <c r="AD2407" s="3" t="s">
        <v>41</v>
      </c>
    </row>
    <row r="2408" spans="1:30" hidden="1" outlineLevel="1" collapsed="1" x14ac:dyDescent="0.2">
      <c r="A2408" t="s">
        <v>41</v>
      </c>
      <c r="B2408" s="2" t="s">
        <v>43</v>
      </c>
      <c r="C2408" s="2" t="s">
        <v>44</v>
      </c>
      <c r="D2408" s="2" t="s">
        <v>29</v>
      </c>
      <c r="E2408" s="2" t="s">
        <v>45</v>
      </c>
      <c r="F2408" s="2" t="s">
        <v>46</v>
      </c>
      <c r="G2408" s="2" t="s">
        <v>28</v>
      </c>
      <c r="H2408" s="2" t="s">
        <v>47</v>
      </c>
      <c r="I2408" s="2" t="s">
        <v>8</v>
      </c>
      <c r="J2408" s="2" t="s">
        <v>9</v>
      </c>
      <c r="K2408" s="2" t="s">
        <v>48</v>
      </c>
      <c r="L2408" s="2" t="s">
        <v>49</v>
      </c>
      <c r="M2408" s="2" t="s">
        <v>50</v>
      </c>
      <c r="N2408" s="2" t="s">
        <v>51</v>
      </c>
      <c r="O2408" s="2" t="s">
        <v>52</v>
      </c>
      <c r="P2408" s="2" t="s">
        <v>27</v>
      </c>
      <c r="Q2408" s="2" t="s">
        <v>53</v>
      </c>
      <c r="R2408" s="2" t="s">
        <v>54</v>
      </c>
      <c r="S2408" s="2" t="s">
        <v>55</v>
      </c>
      <c r="T2408" s="2" t="s">
        <v>56</v>
      </c>
    </row>
    <row r="2409" spans="1:30" hidden="1" outlineLevel="1" collapsed="1" x14ac:dyDescent="0.2">
      <c r="A2409" t="s">
        <v>41</v>
      </c>
      <c r="B2409" s="4" t="s">
        <v>30</v>
      </c>
      <c r="C2409" s="4" t="s">
        <v>5702</v>
      </c>
      <c r="D2409" s="4" t="s">
        <v>1675</v>
      </c>
      <c r="E2409" s="4">
        <v>1.35841E-2</v>
      </c>
      <c r="F2409" s="4">
        <v>9.4156000000000003E-4</v>
      </c>
      <c r="G2409" s="4">
        <v>1</v>
      </c>
      <c r="H2409" s="4">
        <v>1</v>
      </c>
      <c r="I2409" s="4">
        <v>1</v>
      </c>
      <c r="J2409" s="4">
        <v>1</v>
      </c>
      <c r="K2409" s="4" t="s">
        <v>5696</v>
      </c>
      <c r="L2409" s="4" t="s">
        <v>5703</v>
      </c>
      <c r="M2409" s="4" t="s">
        <v>41</v>
      </c>
      <c r="N2409" s="4">
        <v>0</v>
      </c>
      <c r="O2409" s="4">
        <v>1977.90831</v>
      </c>
      <c r="P2409" s="4" t="s">
        <v>30</v>
      </c>
      <c r="Q2409" s="4" t="s">
        <v>30</v>
      </c>
      <c r="R2409" s="4">
        <v>7.6860000000000003E-4</v>
      </c>
      <c r="S2409" s="4">
        <v>8.1340000000000006E-3</v>
      </c>
      <c r="T2409" s="4">
        <v>2.2999999999999998</v>
      </c>
    </row>
    <row r="2410" spans="1:30" x14ac:dyDescent="0.2">
      <c r="A2410" s="3" t="s">
        <v>30</v>
      </c>
      <c r="B2410" s="3" t="s">
        <v>31</v>
      </c>
      <c r="C2410" s="3" t="s">
        <v>5704</v>
      </c>
      <c r="D2410" s="3" t="s">
        <v>5705</v>
      </c>
      <c r="E2410" s="3">
        <v>0</v>
      </c>
      <c r="F2410" s="3">
        <v>2.085</v>
      </c>
      <c r="G2410" s="3">
        <v>1</v>
      </c>
      <c r="H2410" s="3">
        <v>1</v>
      </c>
      <c r="I2410" s="3">
        <v>1</v>
      </c>
      <c r="J2410" s="3">
        <v>1</v>
      </c>
      <c r="K2410" s="3">
        <v>1</v>
      </c>
      <c r="L2410" s="3">
        <v>1222</v>
      </c>
      <c r="M2410" s="3">
        <v>134.69999999999999</v>
      </c>
      <c r="N2410" s="3">
        <v>5.85</v>
      </c>
      <c r="O2410" s="3">
        <v>0</v>
      </c>
      <c r="P2410" s="3">
        <v>1</v>
      </c>
      <c r="Q2410" s="3" t="s">
        <v>279</v>
      </c>
      <c r="R2410" s="3" t="s">
        <v>1490</v>
      </c>
      <c r="S2410" s="3" t="s">
        <v>1062</v>
      </c>
      <c r="T2410" s="3" t="s">
        <v>5706</v>
      </c>
      <c r="U2410" s="3" t="s">
        <v>5707</v>
      </c>
      <c r="V2410" s="3" t="s">
        <v>5704</v>
      </c>
      <c r="W2410" s="3" t="s">
        <v>5708</v>
      </c>
      <c r="X2410" s="3" t="s">
        <v>5709</v>
      </c>
      <c r="Y2410" s="3" t="s">
        <v>41</v>
      </c>
      <c r="Z2410" s="3" t="s">
        <v>41</v>
      </c>
      <c r="AA2410" s="3">
        <v>0</v>
      </c>
      <c r="AB2410" s="3" t="s">
        <v>30</v>
      </c>
      <c r="AC2410" s="3">
        <v>1</v>
      </c>
      <c r="AD2410" s="3" t="s">
        <v>41</v>
      </c>
    </row>
    <row r="2411" spans="1:30" hidden="1" outlineLevel="1" collapsed="1" x14ac:dyDescent="0.2">
      <c r="A2411" t="s">
        <v>41</v>
      </c>
      <c r="B2411" s="2" t="s">
        <v>43</v>
      </c>
      <c r="C2411" s="2" t="s">
        <v>44</v>
      </c>
      <c r="D2411" s="2" t="s">
        <v>29</v>
      </c>
      <c r="E2411" s="2" t="s">
        <v>45</v>
      </c>
      <c r="F2411" s="2" t="s">
        <v>46</v>
      </c>
      <c r="G2411" s="2" t="s">
        <v>28</v>
      </c>
      <c r="H2411" s="2" t="s">
        <v>47</v>
      </c>
      <c r="I2411" s="2" t="s">
        <v>8</v>
      </c>
      <c r="J2411" s="2" t="s">
        <v>9</v>
      </c>
      <c r="K2411" s="2" t="s">
        <v>48</v>
      </c>
      <c r="L2411" s="2" t="s">
        <v>49</v>
      </c>
      <c r="M2411" s="2" t="s">
        <v>50</v>
      </c>
      <c r="N2411" s="2" t="s">
        <v>51</v>
      </c>
      <c r="O2411" s="2" t="s">
        <v>52</v>
      </c>
      <c r="P2411" s="2" t="s">
        <v>27</v>
      </c>
      <c r="Q2411" s="2" t="s">
        <v>53</v>
      </c>
      <c r="R2411" s="2" t="s">
        <v>54</v>
      </c>
      <c r="S2411" s="2" t="s">
        <v>55</v>
      </c>
      <c r="T2411" s="2" t="s">
        <v>56</v>
      </c>
    </row>
    <row r="2412" spans="1:30" hidden="1" outlineLevel="1" collapsed="1" x14ac:dyDescent="0.2">
      <c r="A2412" t="s">
        <v>41</v>
      </c>
      <c r="B2412" s="4" t="s">
        <v>30</v>
      </c>
      <c r="C2412" s="4" t="s">
        <v>5710</v>
      </c>
      <c r="D2412" s="4" t="s">
        <v>41</v>
      </c>
      <c r="E2412" s="4">
        <v>1.3677399999999999E-2</v>
      </c>
      <c r="F2412" s="4">
        <v>9.4156000000000003E-4</v>
      </c>
      <c r="G2412" s="4">
        <v>1</v>
      </c>
      <c r="H2412" s="4">
        <v>1</v>
      </c>
      <c r="I2412" s="4">
        <v>1</v>
      </c>
      <c r="J2412" s="4">
        <v>1</v>
      </c>
      <c r="K2412" s="4" t="s">
        <v>5704</v>
      </c>
      <c r="L2412" s="4" t="s">
        <v>5711</v>
      </c>
      <c r="M2412" s="4" t="s">
        <v>41</v>
      </c>
      <c r="N2412" s="4">
        <v>0</v>
      </c>
      <c r="O2412" s="4">
        <v>1361.7358200000001</v>
      </c>
      <c r="P2412" s="4" t="s">
        <v>30</v>
      </c>
      <c r="Q2412" s="4" t="s">
        <v>30</v>
      </c>
      <c r="R2412" s="4">
        <v>7.6860000000000003E-4</v>
      </c>
      <c r="S2412" s="4">
        <v>8.2199999999999999E-3</v>
      </c>
      <c r="T2412" s="4">
        <v>1.34</v>
      </c>
    </row>
    <row r="2413" spans="1:30" x14ac:dyDescent="0.2">
      <c r="A2413" s="3" t="s">
        <v>30</v>
      </c>
      <c r="B2413" s="3" t="s">
        <v>31</v>
      </c>
      <c r="C2413" s="3" t="s">
        <v>5712</v>
      </c>
      <c r="D2413" s="3" t="s">
        <v>5713</v>
      </c>
      <c r="E2413" s="3">
        <v>0</v>
      </c>
      <c r="F2413" s="3">
        <v>2.0720000000000001</v>
      </c>
      <c r="G2413" s="3">
        <v>2</v>
      </c>
      <c r="H2413" s="3">
        <v>1</v>
      </c>
      <c r="I2413" s="3">
        <v>1</v>
      </c>
      <c r="J2413" s="3">
        <v>1</v>
      </c>
      <c r="K2413" s="3">
        <v>1</v>
      </c>
      <c r="L2413" s="3">
        <v>649</v>
      </c>
      <c r="M2413" s="3">
        <v>70.599999999999994</v>
      </c>
      <c r="N2413" s="3">
        <v>6.96</v>
      </c>
      <c r="O2413" s="3">
        <v>1.86</v>
      </c>
      <c r="P2413" s="3">
        <v>1</v>
      </c>
      <c r="Q2413" s="3" t="s">
        <v>1919</v>
      </c>
      <c r="R2413" s="3" t="s">
        <v>41</v>
      </c>
      <c r="S2413" s="3" t="s">
        <v>1766</v>
      </c>
      <c r="T2413" s="3" t="s">
        <v>2196</v>
      </c>
      <c r="U2413" s="3" t="s">
        <v>5714</v>
      </c>
      <c r="V2413" s="3" t="s">
        <v>5712</v>
      </c>
      <c r="W2413" s="3" t="s">
        <v>5715</v>
      </c>
      <c r="X2413" s="3" t="s">
        <v>5716</v>
      </c>
      <c r="Y2413" s="3" t="s">
        <v>41</v>
      </c>
      <c r="Z2413" s="3" t="s">
        <v>41</v>
      </c>
      <c r="AA2413" s="3">
        <v>0</v>
      </c>
      <c r="AB2413" s="3" t="s">
        <v>30</v>
      </c>
      <c r="AC2413" s="3">
        <v>1</v>
      </c>
      <c r="AD2413" s="3" t="s">
        <v>41</v>
      </c>
    </row>
    <row r="2414" spans="1:30" hidden="1" outlineLevel="1" collapsed="1" x14ac:dyDescent="0.2">
      <c r="A2414" t="s">
        <v>41</v>
      </c>
      <c r="B2414" s="2" t="s">
        <v>43</v>
      </c>
      <c r="C2414" s="2" t="s">
        <v>44</v>
      </c>
      <c r="D2414" s="2" t="s">
        <v>29</v>
      </c>
      <c r="E2414" s="2" t="s">
        <v>45</v>
      </c>
      <c r="F2414" s="2" t="s">
        <v>46</v>
      </c>
      <c r="G2414" s="2" t="s">
        <v>28</v>
      </c>
      <c r="H2414" s="2" t="s">
        <v>47</v>
      </c>
      <c r="I2414" s="2" t="s">
        <v>8</v>
      </c>
      <c r="J2414" s="2" t="s">
        <v>9</v>
      </c>
      <c r="K2414" s="2" t="s">
        <v>48</v>
      </c>
      <c r="L2414" s="2" t="s">
        <v>49</v>
      </c>
      <c r="M2414" s="2" t="s">
        <v>50</v>
      </c>
      <c r="N2414" s="2" t="s">
        <v>51</v>
      </c>
      <c r="O2414" s="2" t="s">
        <v>52</v>
      </c>
      <c r="P2414" s="2" t="s">
        <v>27</v>
      </c>
      <c r="Q2414" s="2" t="s">
        <v>53</v>
      </c>
      <c r="R2414" s="2" t="s">
        <v>54</v>
      </c>
      <c r="S2414" s="2" t="s">
        <v>55</v>
      </c>
      <c r="T2414" s="2" t="s">
        <v>56</v>
      </c>
    </row>
    <row r="2415" spans="1:30" hidden="1" outlineLevel="1" collapsed="1" x14ac:dyDescent="0.2">
      <c r="A2415" t="s">
        <v>41</v>
      </c>
      <c r="B2415" s="4" t="s">
        <v>30</v>
      </c>
      <c r="C2415" s="4" t="s">
        <v>5717</v>
      </c>
      <c r="D2415" s="4" t="s">
        <v>41</v>
      </c>
      <c r="E2415" s="4">
        <v>1.4057E-2</v>
      </c>
      <c r="F2415" s="4">
        <v>9.4156000000000003E-4</v>
      </c>
      <c r="G2415" s="4">
        <v>1</v>
      </c>
      <c r="H2415" s="4">
        <v>1</v>
      </c>
      <c r="I2415" s="4">
        <v>1</v>
      </c>
      <c r="J2415" s="4">
        <v>1</v>
      </c>
      <c r="K2415" s="4" t="s">
        <v>5712</v>
      </c>
      <c r="L2415" s="4" t="s">
        <v>5718</v>
      </c>
      <c r="M2415" s="4" t="s">
        <v>41</v>
      </c>
      <c r="N2415" s="4">
        <v>0</v>
      </c>
      <c r="O2415" s="4">
        <v>1339.67399</v>
      </c>
      <c r="P2415" s="4" t="s">
        <v>30</v>
      </c>
      <c r="Q2415" s="4" t="s">
        <v>30</v>
      </c>
      <c r="R2415" s="4">
        <v>7.6860000000000003E-4</v>
      </c>
      <c r="S2415" s="4">
        <v>8.4810000000000007E-3</v>
      </c>
      <c r="T2415" s="4">
        <v>1.86</v>
      </c>
    </row>
    <row r="2416" spans="1:30" x14ac:dyDescent="0.2">
      <c r="A2416" s="3" t="s">
        <v>30</v>
      </c>
      <c r="B2416" s="3" t="s">
        <v>31</v>
      </c>
      <c r="C2416" s="3" t="s">
        <v>5719</v>
      </c>
      <c r="D2416" s="3" t="s">
        <v>5720</v>
      </c>
      <c r="E2416" s="3">
        <v>0</v>
      </c>
      <c r="F2416" s="3">
        <v>2.0609999999999999</v>
      </c>
      <c r="G2416" s="3">
        <v>4</v>
      </c>
      <c r="H2416" s="3">
        <v>1</v>
      </c>
      <c r="I2416" s="3">
        <v>1</v>
      </c>
      <c r="J2416" s="3">
        <v>1</v>
      </c>
      <c r="K2416" s="3">
        <v>1</v>
      </c>
      <c r="L2416" s="3">
        <v>381</v>
      </c>
      <c r="M2416" s="3">
        <v>41.7</v>
      </c>
      <c r="N2416" s="3">
        <v>6.06</v>
      </c>
      <c r="O2416" s="3">
        <v>0</v>
      </c>
      <c r="P2416" s="3">
        <v>1</v>
      </c>
      <c r="Q2416" s="3" t="s">
        <v>5721</v>
      </c>
      <c r="R2416" s="3" t="s">
        <v>35</v>
      </c>
      <c r="S2416" s="3" t="s">
        <v>1766</v>
      </c>
      <c r="T2416" s="3" t="s">
        <v>5706</v>
      </c>
      <c r="U2416" s="3" t="s">
        <v>5722</v>
      </c>
      <c r="V2416" s="3" t="s">
        <v>5719</v>
      </c>
      <c r="W2416" s="3" t="s">
        <v>5723</v>
      </c>
      <c r="X2416" s="3" t="s">
        <v>5724</v>
      </c>
      <c r="Y2416" s="3" t="s">
        <v>41</v>
      </c>
      <c r="Z2416" s="3" t="s">
        <v>41</v>
      </c>
      <c r="AA2416" s="3">
        <v>0</v>
      </c>
      <c r="AB2416" s="3" t="s">
        <v>30</v>
      </c>
      <c r="AC2416" s="3">
        <v>1</v>
      </c>
      <c r="AD2416" s="3" t="s">
        <v>41</v>
      </c>
    </row>
    <row r="2417" spans="1:30" hidden="1" outlineLevel="1" collapsed="1" x14ac:dyDescent="0.2">
      <c r="A2417" t="s">
        <v>41</v>
      </c>
      <c r="B2417" s="2" t="s">
        <v>43</v>
      </c>
      <c r="C2417" s="2" t="s">
        <v>44</v>
      </c>
      <c r="D2417" s="2" t="s">
        <v>29</v>
      </c>
      <c r="E2417" s="2" t="s">
        <v>45</v>
      </c>
      <c r="F2417" s="2" t="s">
        <v>46</v>
      </c>
      <c r="G2417" s="2" t="s">
        <v>28</v>
      </c>
      <c r="H2417" s="2" t="s">
        <v>47</v>
      </c>
      <c r="I2417" s="2" t="s">
        <v>8</v>
      </c>
      <c r="J2417" s="2" t="s">
        <v>9</v>
      </c>
      <c r="K2417" s="2" t="s">
        <v>48</v>
      </c>
      <c r="L2417" s="2" t="s">
        <v>49</v>
      </c>
      <c r="M2417" s="2" t="s">
        <v>50</v>
      </c>
      <c r="N2417" s="2" t="s">
        <v>51</v>
      </c>
      <c r="O2417" s="2" t="s">
        <v>52</v>
      </c>
      <c r="P2417" s="2" t="s">
        <v>27</v>
      </c>
      <c r="Q2417" s="2" t="s">
        <v>53</v>
      </c>
      <c r="R2417" s="2" t="s">
        <v>54</v>
      </c>
      <c r="S2417" s="2" t="s">
        <v>55</v>
      </c>
      <c r="T2417" s="2" t="s">
        <v>56</v>
      </c>
    </row>
    <row r="2418" spans="1:30" hidden="1" outlineLevel="1" collapsed="1" x14ac:dyDescent="0.2">
      <c r="A2418" t="s">
        <v>41</v>
      </c>
      <c r="B2418" s="4" t="s">
        <v>30</v>
      </c>
      <c r="C2418" s="4" t="s">
        <v>5725</v>
      </c>
      <c r="D2418" s="4" t="s">
        <v>41</v>
      </c>
      <c r="E2418" s="4">
        <v>1.43486E-2</v>
      </c>
      <c r="F2418" s="4">
        <v>9.4156000000000003E-4</v>
      </c>
      <c r="G2418" s="4">
        <v>1</v>
      </c>
      <c r="H2418" s="4">
        <v>1</v>
      </c>
      <c r="I2418" s="4">
        <v>1</v>
      </c>
      <c r="J2418" s="4">
        <v>1</v>
      </c>
      <c r="K2418" s="4" t="s">
        <v>5719</v>
      </c>
      <c r="L2418" s="4" t="s">
        <v>5726</v>
      </c>
      <c r="M2418" s="4" t="s">
        <v>41</v>
      </c>
      <c r="N2418" s="4">
        <v>1</v>
      </c>
      <c r="O2418" s="4">
        <v>1547.8063999999999</v>
      </c>
      <c r="P2418" s="4" t="s">
        <v>30</v>
      </c>
      <c r="Q2418" s="4" t="s">
        <v>30</v>
      </c>
      <c r="R2418" s="4">
        <v>7.6860000000000003E-4</v>
      </c>
      <c r="S2418" s="4">
        <v>8.6800000000000002E-3</v>
      </c>
      <c r="T2418" s="4">
        <v>1.83</v>
      </c>
    </row>
    <row r="2419" spans="1:30" x14ac:dyDescent="0.2">
      <c r="A2419" s="3" t="s">
        <v>30</v>
      </c>
      <c r="B2419" s="3" t="s">
        <v>31</v>
      </c>
      <c r="C2419" s="3" t="s">
        <v>5727</v>
      </c>
      <c r="D2419" s="3" t="s">
        <v>5728</v>
      </c>
      <c r="E2419" s="3">
        <v>0</v>
      </c>
      <c r="F2419" s="3">
        <v>2.044</v>
      </c>
      <c r="G2419" s="3">
        <v>3</v>
      </c>
      <c r="H2419" s="3">
        <v>1</v>
      </c>
      <c r="I2419" s="3">
        <v>1</v>
      </c>
      <c r="J2419" s="3">
        <v>1</v>
      </c>
      <c r="K2419" s="3">
        <v>1</v>
      </c>
      <c r="L2419" s="3">
        <v>347</v>
      </c>
      <c r="M2419" s="3">
        <v>40</v>
      </c>
      <c r="N2419" s="3">
        <v>9.51</v>
      </c>
      <c r="O2419" s="3">
        <v>0</v>
      </c>
      <c r="P2419" s="3">
        <v>1</v>
      </c>
      <c r="Q2419" s="3" t="s">
        <v>2633</v>
      </c>
      <c r="R2419" s="3" t="s">
        <v>4467</v>
      </c>
      <c r="S2419" s="3" t="s">
        <v>36</v>
      </c>
      <c r="T2419" s="3" t="s">
        <v>5729</v>
      </c>
      <c r="U2419" s="3" t="s">
        <v>5730</v>
      </c>
      <c r="V2419" s="3" t="s">
        <v>5727</v>
      </c>
      <c r="W2419" s="3" t="s">
        <v>5731</v>
      </c>
      <c r="X2419" s="3" t="s">
        <v>5732</v>
      </c>
      <c r="Y2419" s="3" t="s">
        <v>5733</v>
      </c>
      <c r="Z2419" s="3" t="s">
        <v>41</v>
      </c>
      <c r="AA2419" s="3">
        <v>3</v>
      </c>
      <c r="AB2419" s="3" t="s">
        <v>30</v>
      </c>
      <c r="AC2419" s="3">
        <v>1</v>
      </c>
      <c r="AD2419" s="3" t="s">
        <v>41</v>
      </c>
    </row>
    <row r="2420" spans="1:30" hidden="1" outlineLevel="1" collapsed="1" x14ac:dyDescent="0.2">
      <c r="A2420" t="s">
        <v>41</v>
      </c>
      <c r="B2420" s="2" t="s">
        <v>43</v>
      </c>
      <c r="C2420" s="2" t="s">
        <v>44</v>
      </c>
      <c r="D2420" s="2" t="s">
        <v>29</v>
      </c>
      <c r="E2420" s="2" t="s">
        <v>45</v>
      </c>
      <c r="F2420" s="2" t="s">
        <v>46</v>
      </c>
      <c r="G2420" s="2" t="s">
        <v>28</v>
      </c>
      <c r="H2420" s="2" t="s">
        <v>47</v>
      </c>
      <c r="I2420" s="2" t="s">
        <v>8</v>
      </c>
      <c r="J2420" s="2" t="s">
        <v>9</v>
      </c>
      <c r="K2420" s="2" t="s">
        <v>48</v>
      </c>
      <c r="L2420" s="2" t="s">
        <v>49</v>
      </c>
      <c r="M2420" s="2" t="s">
        <v>50</v>
      </c>
      <c r="N2420" s="2" t="s">
        <v>51</v>
      </c>
      <c r="O2420" s="2" t="s">
        <v>52</v>
      </c>
      <c r="P2420" s="2" t="s">
        <v>27</v>
      </c>
      <c r="Q2420" s="2" t="s">
        <v>53</v>
      </c>
      <c r="R2420" s="2" t="s">
        <v>54</v>
      </c>
      <c r="S2420" s="2" t="s">
        <v>55</v>
      </c>
      <c r="T2420" s="2" t="s">
        <v>56</v>
      </c>
    </row>
    <row r="2421" spans="1:30" hidden="1" outlineLevel="1" collapsed="1" x14ac:dyDescent="0.2">
      <c r="A2421" t="s">
        <v>41</v>
      </c>
      <c r="B2421" s="4" t="s">
        <v>30</v>
      </c>
      <c r="C2421" s="4" t="s">
        <v>5734</v>
      </c>
      <c r="D2421" s="4" t="s">
        <v>41</v>
      </c>
      <c r="E2421" s="4">
        <v>1.495E-2</v>
      </c>
      <c r="F2421" s="4">
        <v>9.4156000000000003E-4</v>
      </c>
      <c r="G2421" s="4">
        <v>1</v>
      </c>
      <c r="H2421" s="4">
        <v>1</v>
      </c>
      <c r="I2421" s="4">
        <v>1</v>
      </c>
      <c r="J2421" s="4">
        <v>1</v>
      </c>
      <c r="K2421" s="4" t="s">
        <v>5727</v>
      </c>
      <c r="L2421" s="4" t="s">
        <v>5735</v>
      </c>
      <c r="M2421" s="4" t="s">
        <v>41</v>
      </c>
      <c r="N2421" s="4">
        <v>0</v>
      </c>
      <c r="O2421" s="4">
        <v>1192.6208300000001</v>
      </c>
      <c r="P2421" s="4" t="s">
        <v>30</v>
      </c>
      <c r="Q2421" s="4" t="s">
        <v>30</v>
      </c>
      <c r="R2421" s="4">
        <v>7.6860000000000003E-4</v>
      </c>
      <c r="S2421" s="4">
        <v>9.044E-3</v>
      </c>
      <c r="T2421" s="4">
        <v>1.1399999999999999</v>
      </c>
    </row>
    <row r="2422" spans="1:30" x14ac:dyDescent="0.2">
      <c r="A2422" s="3" t="s">
        <v>30</v>
      </c>
      <c r="B2422" s="3" t="s">
        <v>31</v>
      </c>
      <c r="C2422" s="3" t="s">
        <v>5736</v>
      </c>
      <c r="D2422" s="3" t="s">
        <v>5737</v>
      </c>
      <c r="E2422" s="3">
        <v>0</v>
      </c>
      <c r="F2422" s="3">
        <v>2.0409999999999999</v>
      </c>
      <c r="G2422" s="3">
        <v>4</v>
      </c>
      <c r="H2422" s="3">
        <v>1</v>
      </c>
      <c r="I2422" s="3">
        <v>1</v>
      </c>
      <c r="J2422" s="3">
        <v>1</v>
      </c>
      <c r="K2422" s="3">
        <v>1</v>
      </c>
      <c r="L2422" s="3">
        <v>361</v>
      </c>
      <c r="M2422" s="3">
        <v>39.5</v>
      </c>
      <c r="N2422" s="3">
        <v>6.34</v>
      </c>
      <c r="O2422" s="3">
        <v>0</v>
      </c>
      <c r="P2422" s="3">
        <v>1</v>
      </c>
      <c r="Q2422" s="3" t="s">
        <v>5738</v>
      </c>
      <c r="R2422" s="3" t="s">
        <v>41</v>
      </c>
      <c r="S2422" s="3" t="s">
        <v>36</v>
      </c>
      <c r="T2422" s="3" t="s">
        <v>5739</v>
      </c>
      <c r="U2422" s="3" t="s">
        <v>5740</v>
      </c>
      <c r="V2422" s="3" t="s">
        <v>5736</v>
      </c>
      <c r="W2422" s="3" t="s">
        <v>5741</v>
      </c>
      <c r="X2422" s="3" t="s">
        <v>5742</v>
      </c>
      <c r="Y2422" s="3" t="s">
        <v>41</v>
      </c>
      <c r="Z2422" s="3" t="s">
        <v>5743</v>
      </c>
      <c r="AA2422" s="3">
        <v>1</v>
      </c>
      <c r="AB2422" s="3" t="s">
        <v>30</v>
      </c>
      <c r="AC2422" s="3">
        <v>1</v>
      </c>
      <c r="AD2422" s="3" t="s">
        <v>41</v>
      </c>
    </row>
    <row r="2423" spans="1:30" hidden="1" outlineLevel="1" collapsed="1" x14ac:dyDescent="0.2">
      <c r="A2423" t="s">
        <v>41</v>
      </c>
      <c r="B2423" s="2" t="s">
        <v>43</v>
      </c>
      <c r="C2423" s="2" t="s">
        <v>44</v>
      </c>
      <c r="D2423" s="2" t="s">
        <v>29</v>
      </c>
      <c r="E2423" s="2" t="s">
        <v>45</v>
      </c>
      <c r="F2423" s="2" t="s">
        <v>46</v>
      </c>
      <c r="G2423" s="2" t="s">
        <v>28</v>
      </c>
      <c r="H2423" s="2" t="s">
        <v>47</v>
      </c>
      <c r="I2423" s="2" t="s">
        <v>8</v>
      </c>
      <c r="J2423" s="2" t="s">
        <v>9</v>
      </c>
      <c r="K2423" s="2" t="s">
        <v>48</v>
      </c>
      <c r="L2423" s="2" t="s">
        <v>49</v>
      </c>
      <c r="M2423" s="2" t="s">
        <v>50</v>
      </c>
      <c r="N2423" s="2" t="s">
        <v>51</v>
      </c>
      <c r="O2423" s="2" t="s">
        <v>52</v>
      </c>
      <c r="P2423" s="2" t="s">
        <v>27</v>
      </c>
      <c r="Q2423" s="2" t="s">
        <v>53</v>
      </c>
      <c r="R2423" s="2" t="s">
        <v>54</v>
      </c>
      <c r="S2423" s="2" t="s">
        <v>55</v>
      </c>
      <c r="T2423" s="2" t="s">
        <v>56</v>
      </c>
    </row>
    <row r="2424" spans="1:30" hidden="1" outlineLevel="1" collapsed="1" x14ac:dyDescent="0.2">
      <c r="A2424" t="s">
        <v>41</v>
      </c>
      <c r="B2424" s="4" t="s">
        <v>30</v>
      </c>
      <c r="C2424" s="4" t="s">
        <v>5744</v>
      </c>
      <c r="D2424" s="4" t="s">
        <v>41</v>
      </c>
      <c r="E2424" s="4">
        <v>1.5052599999999999E-2</v>
      </c>
      <c r="F2424" s="4">
        <v>9.4156000000000003E-4</v>
      </c>
      <c r="G2424" s="4">
        <v>1</v>
      </c>
      <c r="H2424" s="4">
        <v>1</v>
      </c>
      <c r="I2424" s="4">
        <v>1</v>
      </c>
      <c r="J2424" s="4">
        <v>1</v>
      </c>
      <c r="K2424" s="4" t="s">
        <v>5736</v>
      </c>
      <c r="L2424" s="4" t="s">
        <v>5745</v>
      </c>
      <c r="M2424" s="4" t="s">
        <v>41</v>
      </c>
      <c r="N2424" s="4">
        <v>1</v>
      </c>
      <c r="O2424" s="4">
        <v>1364.77187</v>
      </c>
      <c r="P2424" s="4" t="s">
        <v>30</v>
      </c>
      <c r="Q2424" s="4" t="s">
        <v>30</v>
      </c>
      <c r="R2424" s="4">
        <v>7.6860000000000003E-4</v>
      </c>
      <c r="S2424" s="4">
        <v>9.0900000000000009E-3</v>
      </c>
      <c r="T2424" s="4">
        <v>1.21</v>
      </c>
    </row>
    <row r="2425" spans="1:30" x14ac:dyDescent="0.2">
      <c r="A2425" s="3" t="s">
        <v>30</v>
      </c>
      <c r="B2425" s="3" t="s">
        <v>31</v>
      </c>
      <c r="C2425" s="3" t="s">
        <v>5746</v>
      </c>
      <c r="D2425" s="3" t="s">
        <v>5747</v>
      </c>
      <c r="E2425" s="3">
        <v>0</v>
      </c>
      <c r="F2425" s="3">
        <v>2.0299999999999998</v>
      </c>
      <c r="G2425" s="3">
        <v>1</v>
      </c>
      <c r="H2425" s="3">
        <v>1</v>
      </c>
      <c r="I2425" s="3">
        <v>1</v>
      </c>
      <c r="J2425" s="3">
        <v>1</v>
      </c>
      <c r="K2425" s="3">
        <v>1</v>
      </c>
      <c r="L2425" s="3">
        <v>615</v>
      </c>
      <c r="M2425" s="3">
        <v>69.8</v>
      </c>
      <c r="N2425" s="3">
        <v>8.5299999999999994</v>
      </c>
      <c r="O2425" s="3">
        <v>1.82</v>
      </c>
      <c r="P2425" s="3">
        <v>1</v>
      </c>
      <c r="Q2425" s="3" t="s">
        <v>2010</v>
      </c>
      <c r="R2425" s="3" t="s">
        <v>4844</v>
      </c>
      <c r="S2425" s="3" t="s">
        <v>41</v>
      </c>
      <c r="T2425" s="3" t="s">
        <v>5748</v>
      </c>
      <c r="U2425" s="3" t="s">
        <v>5749</v>
      </c>
      <c r="V2425" s="3" t="s">
        <v>5746</v>
      </c>
      <c r="W2425" s="3" t="s">
        <v>5750</v>
      </c>
      <c r="X2425" s="3" t="s">
        <v>5751</v>
      </c>
      <c r="Y2425" s="3" t="s">
        <v>41</v>
      </c>
      <c r="Z2425" s="3" t="s">
        <v>41</v>
      </c>
      <c r="AA2425" s="3">
        <v>0</v>
      </c>
      <c r="AB2425" s="3" t="s">
        <v>30</v>
      </c>
      <c r="AC2425" s="3">
        <v>1</v>
      </c>
      <c r="AD2425" s="3" t="s">
        <v>41</v>
      </c>
    </row>
    <row r="2426" spans="1:30" hidden="1" outlineLevel="1" collapsed="1" x14ac:dyDescent="0.2">
      <c r="A2426" t="s">
        <v>41</v>
      </c>
      <c r="B2426" s="2" t="s">
        <v>43</v>
      </c>
      <c r="C2426" s="2" t="s">
        <v>44</v>
      </c>
      <c r="D2426" s="2" t="s">
        <v>29</v>
      </c>
      <c r="E2426" s="2" t="s">
        <v>45</v>
      </c>
      <c r="F2426" s="2" t="s">
        <v>46</v>
      </c>
      <c r="G2426" s="2" t="s">
        <v>28</v>
      </c>
      <c r="H2426" s="2" t="s">
        <v>47</v>
      </c>
      <c r="I2426" s="2" t="s">
        <v>8</v>
      </c>
      <c r="J2426" s="2" t="s">
        <v>9</v>
      </c>
      <c r="K2426" s="2" t="s">
        <v>48</v>
      </c>
      <c r="L2426" s="2" t="s">
        <v>49</v>
      </c>
      <c r="M2426" s="2" t="s">
        <v>50</v>
      </c>
      <c r="N2426" s="2" t="s">
        <v>51</v>
      </c>
      <c r="O2426" s="2" t="s">
        <v>52</v>
      </c>
      <c r="P2426" s="2" t="s">
        <v>27</v>
      </c>
      <c r="Q2426" s="2" t="s">
        <v>53</v>
      </c>
      <c r="R2426" s="2" t="s">
        <v>54</v>
      </c>
      <c r="S2426" s="2" t="s">
        <v>55</v>
      </c>
      <c r="T2426" s="2" t="s">
        <v>56</v>
      </c>
    </row>
    <row r="2427" spans="1:30" hidden="1" outlineLevel="1" collapsed="1" x14ac:dyDescent="0.2">
      <c r="A2427" t="s">
        <v>41</v>
      </c>
      <c r="B2427" s="4" t="s">
        <v>30</v>
      </c>
      <c r="C2427" s="4" t="s">
        <v>5752</v>
      </c>
      <c r="D2427" s="4" t="s">
        <v>41</v>
      </c>
      <c r="E2427" s="4">
        <v>1.53647E-2</v>
      </c>
      <c r="F2427" s="4">
        <v>9.4156000000000003E-4</v>
      </c>
      <c r="G2427" s="4">
        <v>1</v>
      </c>
      <c r="H2427" s="4">
        <v>1</v>
      </c>
      <c r="I2427" s="4">
        <v>1</v>
      </c>
      <c r="J2427" s="4">
        <v>1</v>
      </c>
      <c r="K2427" s="4" t="s">
        <v>5746</v>
      </c>
      <c r="L2427" s="4" t="s">
        <v>5753</v>
      </c>
      <c r="M2427" s="4" t="s">
        <v>41</v>
      </c>
      <c r="N2427" s="4">
        <v>0</v>
      </c>
      <c r="O2427" s="4">
        <v>898.53563999999994</v>
      </c>
      <c r="P2427" s="4" t="s">
        <v>30</v>
      </c>
      <c r="Q2427" s="4" t="s">
        <v>30</v>
      </c>
      <c r="R2427" s="4">
        <v>7.6860000000000003E-4</v>
      </c>
      <c r="S2427" s="4">
        <v>9.3229999999999997E-3</v>
      </c>
      <c r="T2427" s="4">
        <v>1.82</v>
      </c>
    </row>
    <row r="2428" spans="1:30" x14ac:dyDescent="0.2">
      <c r="A2428" s="3" t="s">
        <v>30</v>
      </c>
      <c r="B2428" s="3" t="s">
        <v>31</v>
      </c>
      <c r="C2428" s="3" t="s">
        <v>5754</v>
      </c>
      <c r="D2428" s="3" t="s">
        <v>5755</v>
      </c>
      <c r="E2428" s="3">
        <v>0</v>
      </c>
      <c r="F2428" s="3">
        <v>2.024</v>
      </c>
      <c r="G2428" s="3">
        <v>1</v>
      </c>
      <c r="H2428" s="3">
        <v>1</v>
      </c>
      <c r="I2428" s="3">
        <v>1</v>
      </c>
      <c r="J2428" s="3">
        <v>1</v>
      </c>
      <c r="K2428" s="3">
        <v>1</v>
      </c>
      <c r="L2428" s="3">
        <v>2167</v>
      </c>
      <c r="M2428" s="3">
        <v>245.3</v>
      </c>
      <c r="N2428" s="3">
        <v>8.3800000000000008</v>
      </c>
      <c r="O2428" s="3">
        <v>2.96</v>
      </c>
      <c r="P2428" s="3">
        <v>1</v>
      </c>
      <c r="Q2428" s="3" t="s">
        <v>279</v>
      </c>
      <c r="R2428" s="3" t="s">
        <v>5613</v>
      </c>
      <c r="S2428" s="3" t="s">
        <v>2843</v>
      </c>
      <c r="T2428" s="3" t="s">
        <v>5756</v>
      </c>
      <c r="U2428" s="3" t="s">
        <v>5757</v>
      </c>
      <c r="V2428" s="3" t="s">
        <v>5754</v>
      </c>
      <c r="W2428" s="3" t="s">
        <v>5758</v>
      </c>
      <c r="X2428" s="3" t="s">
        <v>5759</v>
      </c>
      <c r="Y2428" s="3" t="s">
        <v>5760</v>
      </c>
      <c r="Z2428" s="3" t="s">
        <v>41</v>
      </c>
      <c r="AA2428" s="3">
        <v>4</v>
      </c>
      <c r="AB2428" s="3" t="s">
        <v>30</v>
      </c>
      <c r="AC2428" s="3">
        <v>1</v>
      </c>
      <c r="AD2428" s="3" t="s">
        <v>41</v>
      </c>
    </row>
    <row r="2429" spans="1:30" hidden="1" outlineLevel="1" collapsed="1" x14ac:dyDescent="0.2">
      <c r="A2429" t="s">
        <v>41</v>
      </c>
      <c r="B2429" s="2" t="s">
        <v>43</v>
      </c>
      <c r="C2429" s="2" t="s">
        <v>44</v>
      </c>
      <c r="D2429" s="2" t="s">
        <v>29</v>
      </c>
      <c r="E2429" s="2" t="s">
        <v>45</v>
      </c>
      <c r="F2429" s="2" t="s">
        <v>46</v>
      </c>
      <c r="G2429" s="2" t="s">
        <v>28</v>
      </c>
      <c r="H2429" s="2" t="s">
        <v>47</v>
      </c>
      <c r="I2429" s="2" t="s">
        <v>8</v>
      </c>
      <c r="J2429" s="2" t="s">
        <v>9</v>
      </c>
      <c r="K2429" s="2" t="s">
        <v>48</v>
      </c>
      <c r="L2429" s="2" t="s">
        <v>49</v>
      </c>
      <c r="M2429" s="2" t="s">
        <v>50</v>
      </c>
      <c r="N2429" s="2" t="s">
        <v>51</v>
      </c>
      <c r="O2429" s="2" t="s">
        <v>52</v>
      </c>
      <c r="P2429" s="2" t="s">
        <v>27</v>
      </c>
      <c r="Q2429" s="2" t="s">
        <v>53</v>
      </c>
      <c r="R2429" s="2" t="s">
        <v>54</v>
      </c>
      <c r="S2429" s="2" t="s">
        <v>55</v>
      </c>
      <c r="T2429" s="2" t="s">
        <v>56</v>
      </c>
    </row>
    <row r="2430" spans="1:30" hidden="1" outlineLevel="1" collapsed="1" x14ac:dyDescent="0.2">
      <c r="A2430" t="s">
        <v>41</v>
      </c>
      <c r="B2430" s="4" t="s">
        <v>30</v>
      </c>
      <c r="C2430" s="4" t="s">
        <v>5761</v>
      </c>
      <c r="D2430" s="4" t="s">
        <v>41</v>
      </c>
      <c r="E2430" s="4">
        <v>1.5576400000000001E-2</v>
      </c>
      <c r="F2430" s="4">
        <v>9.4156000000000003E-4</v>
      </c>
      <c r="G2430" s="4">
        <v>1</v>
      </c>
      <c r="H2430" s="4">
        <v>1</v>
      </c>
      <c r="I2430" s="4">
        <v>1</v>
      </c>
      <c r="J2430" s="4">
        <v>1</v>
      </c>
      <c r="K2430" s="4" t="s">
        <v>5754</v>
      </c>
      <c r="L2430" s="4" t="s">
        <v>5762</v>
      </c>
      <c r="M2430" s="4" t="s">
        <v>41</v>
      </c>
      <c r="N2430" s="4">
        <v>1</v>
      </c>
      <c r="O2430" s="4">
        <v>3122.3713899999998</v>
      </c>
      <c r="P2430" s="4" t="s">
        <v>30</v>
      </c>
      <c r="Q2430" s="4" t="s">
        <v>30</v>
      </c>
      <c r="R2430" s="4">
        <v>7.6860000000000003E-4</v>
      </c>
      <c r="S2430" s="4">
        <v>9.4599999999999997E-3</v>
      </c>
      <c r="T2430" s="4">
        <v>2.96</v>
      </c>
    </row>
    <row r="2431" spans="1:30" x14ac:dyDescent="0.2">
      <c r="A2431" s="3" t="s">
        <v>30</v>
      </c>
      <c r="B2431" s="3" t="s">
        <v>31</v>
      </c>
      <c r="C2431" s="3" t="s">
        <v>5763</v>
      </c>
      <c r="D2431" s="3" t="s">
        <v>5764</v>
      </c>
      <c r="E2431" s="3">
        <v>0</v>
      </c>
      <c r="F2431" s="3">
        <v>2.016</v>
      </c>
      <c r="G2431" s="3">
        <v>3</v>
      </c>
      <c r="H2431" s="3">
        <v>1</v>
      </c>
      <c r="I2431" s="3">
        <v>1</v>
      </c>
      <c r="J2431" s="3">
        <v>1</v>
      </c>
      <c r="K2431" s="3">
        <v>1</v>
      </c>
      <c r="L2431" s="3">
        <v>793</v>
      </c>
      <c r="M2431" s="3">
        <v>88.5</v>
      </c>
      <c r="N2431" s="3">
        <v>5.71</v>
      </c>
      <c r="O2431" s="3">
        <v>2.0099999999999998</v>
      </c>
      <c r="P2431" s="3">
        <v>1</v>
      </c>
      <c r="Q2431" s="3" t="s">
        <v>5765</v>
      </c>
      <c r="R2431" s="3" t="s">
        <v>453</v>
      </c>
      <c r="S2431" s="3" t="s">
        <v>2985</v>
      </c>
      <c r="T2431" s="3" t="s">
        <v>5766</v>
      </c>
      <c r="U2431" s="3" t="s">
        <v>5767</v>
      </c>
      <c r="V2431" s="3" t="s">
        <v>5763</v>
      </c>
      <c r="W2431" s="3" t="s">
        <v>5768</v>
      </c>
      <c r="X2431" s="3" t="s">
        <v>5769</v>
      </c>
      <c r="Y2431" s="3" t="s">
        <v>5770</v>
      </c>
      <c r="Z2431" s="3" t="s">
        <v>41</v>
      </c>
      <c r="AA2431" s="3">
        <v>1</v>
      </c>
      <c r="AB2431" s="3" t="s">
        <v>30</v>
      </c>
      <c r="AC2431" s="3">
        <v>1</v>
      </c>
      <c r="AD2431" s="3" t="s">
        <v>41</v>
      </c>
    </row>
    <row r="2432" spans="1:30" hidden="1" outlineLevel="1" collapsed="1" x14ac:dyDescent="0.2">
      <c r="A2432" t="s">
        <v>41</v>
      </c>
      <c r="B2432" s="2" t="s">
        <v>43</v>
      </c>
      <c r="C2432" s="2" t="s">
        <v>44</v>
      </c>
      <c r="D2432" s="2" t="s">
        <v>29</v>
      </c>
      <c r="E2432" s="2" t="s">
        <v>45</v>
      </c>
      <c r="F2432" s="2" t="s">
        <v>46</v>
      </c>
      <c r="G2432" s="2" t="s">
        <v>28</v>
      </c>
      <c r="H2432" s="2" t="s">
        <v>47</v>
      </c>
      <c r="I2432" s="2" t="s">
        <v>8</v>
      </c>
      <c r="J2432" s="2" t="s">
        <v>9</v>
      </c>
      <c r="K2432" s="2" t="s">
        <v>48</v>
      </c>
      <c r="L2432" s="2" t="s">
        <v>49</v>
      </c>
      <c r="M2432" s="2" t="s">
        <v>50</v>
      </c>
      <c r="N2432" s="2" t="s">
        <v>51</v>
      </c>
      <c r="O2432" s="2" t="s">
        <v>52</v>
      </c>
      <c r="P2432" s="2" t="s">
        <v>27</v>
      </c>
      <c r="Q2432" s="2" t="s">
        <v>53</v>
      </c>
      <c r="R2432" s="2" t="s">
        <v>54</v>
      </c>
      <c r="S2432" s="2" t="s">
        <v>55</v>
      </c>
      <c r="T2432" s="2" t="s">
        <v>56</v>
      </c>
    </row>
    <row r="2433" spans="1:30" hidden="1" outlineLevel="1" collapsed="1" x14ac:dyDescent="0.2">
      <c r="A2433" t="s">
        <v>41</v>
      </c>
      <c r="B2433" s="4" t="s">
        <v>30</v>
      </c>
      <c r="C2433" s="4" t="s">
        <v>5771</v>
      </c>
      <c r="D2433" s="4" t="s">
        <v>41</v>
      </c>
      <c r="E2433" s="4">
        <v>1.5899300000000002E-2</v>
      </c>
      <c r="F2433" s="4">
        <v>9.4156000000000003E-4</v>
      </c>
      <c r="G2433" s="4">
        <v>1</v>
      </c>
      <c r="H2433" s="4">
        <v>1</v>
      </c>
      <c r="I2433" s="4">
        <v>1</v>
      </c>
      <c r="J2433" s="4">
        <v>1</v>
      </c>
      <c r="K2433" s="4" t="s">
        <v>5763</v>
      </c>
      <c r="L2433" s="4" t="s">
        <v>5772</v>
      </c>
      <c r="M2433" s="4" t="s">
        <v>41</v>
      </c>
      <c r="N2433" s="4">
        <v>1</v>
      </c>
      <c r="O2433" s="4">
        <v>2097.0896299999999</v>
      </c>
      <c r="P2433" s="4" t="s">
        <v>30</v>
      </c>
      <c r="Q2433" s="4" t="s">
        <v>30</v>
      </c>
      <c r="R2433" s="4">
        <v>7.6860000000000003E-4</v>
      </c>
      <c r="S2433" s="4">
        <v>9.6450000000000008E-3</v>
      </c>
      <c r="T2433" s="4">
        <v>2.0099999999999998</v>
      </c>
    </row>
    <row r="2434" spans="1:30" x14ac:dyDescent="0.2">
      <c r="A2434" s="3" t="s">
        <v>30</v>
      </c>
      <c r="B2434" s="3" t="s">
        <v>31</v>
      </c>
      <c r="C2434" s="3" t="s">
        <v>5773</v>
      </c>
      <c r="D2434" s="3" t="s">
        <v>5774</v>
      </c>
      <c r="E2434" s="3">
        <v>0</v>
      </c>
      <c r="F2434" s="3">
        <v>2.0129999999999999</v>
      </c>
      <c r="G2434" s="3">
        <v>2</v>
      </c>
      <c r="H2434" s="3">
        <v>1</v>
      </c>
      <c r="I2434" s="3">
        <v>1</v>
      </c>
      <c r="J2434" s="3">
        <v>1</v>
      </c>
      <c r="K2434" s="3">
        <v>1</v>
      </c>
      <c r="L2434" s="3">
        <v>483</v>
      </c>
      <c r="M2434" s="3">
        <v>54.1</v>
      </c>
      <c r="N2434" s="3">
        <v>4.8600000000000003</v>
      </c>
      <c r="O2434" s="3">
        <v>0</v>
      </c>
      <c r="P2434" s="3">
        <v>1</v>
      </c>
      <c r="Q2434" s="3" t="s">
        <v>1919</v>
      </c>
      <c r="R2434" s="3" t="s">
        <v>35</v>
      </c>
      <c r="S2434" s="3" t="s">
        <v>41</v>
      </c>
      <c r="T2434" s="3" t="s">
        <v>41</v>
      </c>
      <c r="U2434" s="3" t="s">
        <v>5775</v>
      </c>
      <c r="V2434" s="3" t="s">
        <v>5773</v>
      </c>
      <c r="W2434" s="3" t="s">
        <v>5776</v>
      </c>
      <c r="X2434" s="3" t="s">
        <v>5777</v>
      </c>
      <c r="Y2434" s="3" t="s">
        <v>41</v>
      </c>
      <c r="Z2434" s="3" t="s">
        <v>41</v>
      </c>
      <c r="AA2434" s="3">
        <v>0</v>
      </c>
      <c r="AB2434" s="3" t="s">
        <v>30</v>
      </c>
      <c r="AC2434" s="3">
        <v>1</v>
      </c>
      <c r="AD2434" s="3" t="s">
        <v>41</v>
      </c>
    </row>
    <row r="2435" spans="1:30" hidden="1" outlineLevel="1" collapsed="1" x14ac:dyDescent="0.2">
      <c r="A2435" t="s">
        <v>41</v>
      </c>
      <c r="B2435" s="2" t="s">
        <v>43</v>
      </c>
      <c r="C2435" s="2" t="s">
        <v>44</v>
      </c>
      <c r="D2435" s="2" t="s">
        <v>29</v>
      </c>
      <c r="E2435" s="2" t="s">
        <v>45</v>
      </c>
      <c r="F2435" s="2" t="s">
        <v>46</v>
      </c>
      <c r="G2435" s="2" t="s">
        <v>28</v>
      </c>
      <c r="H2435" s="2" t="s">
        <v>47</v>
      </c>
      <c r="I2435" s="2" t="s">
        <v>8</v>
      </c>
      <c r="J2435" s="2" t="s">
        <v>9</v>
      </c>
      <c r="K2435" s="2" t="s">
        <v>48</v>
      </c>
      <c r="L2435" s="2" t="s">
        <v>49</v>
      </c>
      <c r="M2435" s="2" t="s">
        <v>50</v>
      </c>
      <c r="N2435" s="2" t="s">
        <v>51</v>
      </c>
      <c r="O2435" s="2" t="s">
        <v>52</v>
      </c>
      <c r="P2435" s="2" t="s">
        <v>27</v>
      </c>
      <c r="Q2435" s="2" t="s">
        <v>53</v>
      </c>
      <c r="R2435" s="2" t="s">
        <v>54</v>
      </c>
      <c r="S2435" s="2" t="s">
        <v>55</v>
      </c>
      <c r="T2435" s="2" t="s">
        <v>56</v>
      </c>
    </row>
    <row r="2436" spans="1:30" hidden="1" outlineLevel="1" collapsed="1" x14ac:dyDescent="0.2">
      <c r="A2436" t="s">
        <v>41</v>
      </c>
      <c r="B2436" s="4" t="s">
        <v>30</v>
      </c>
      <c r="C2436" s="4" t="s">
        <v>5778</v>
      </c>
      <c r="D2436" s="4" t="s">
        <v>41</v>
      </c>
      <c r="E2436" s="4">
        <v>1.5899300000000002E-2</v>
      </c>
      <c r="F2436" s="4">
        <v>9.4156000000000003E-4</v>
      </c>
      <c r="G2436" s="4">
        <v>1</v>
      </c>
      <c r="H2436" s="4">
        <v>1</v>
      </c>
      <c r="I2436" s="4">
        <v>1</v>
      </c>
      <c r="J2436" s="4">
        <v>1</v>
      </c>
      <c r="K2436" s="4" t="s">
        <v>5773</v>
      </c>
      <c r="L2436" s="4" t="s">
        <v>5779</v>
      </c>
      <c r="M2436" s="4" t="s">
        <v>41</v>
      </c>
      <c r="N2436" s="4">
        <v>0</v>
      </c>
      <c r="O2436" s="4">
        <v>1429.69578</v>
      </c>
      <c r="P2436" s="4" t="s">
        <v>30</v>
      </c>
      <c r="Q2436" s="4" t="s">
        <v>30</v>
      </c>
      <c r="R2436" s="4">
        <v>7.6860000000000003E-4</v>
      </c>
      <c r="S2436" s="4">
        <v>9.7040000000000008E-3</v>
      </c>
      <c r="T2436" s="4">
        <v>1.37</v>
      </c>
    </row>
    <row r="2437" spans="1:30" x14ac:dyDescent="0.2">
      <c r="A2437" s="3" t="s">
        <v>30</v>
      </c>
      <c r="B2437" s="3" t="s">
        <v>31</v>
      </c>
      <c r="C2437" s="3" t="s">
        <v>5780</v>
      </c>
      <c r="D2437" s="3" t="s">
        <v>5781</v>
      </c>
      <c r="E2437" s="3">
        <v>0</v>
      </c>
      <c r="F2437" s="3">
        <v>2</v>
      </c>
      <c r="G2437" s="3">
        <v>4</v>
      </c>
      <c r="H2437" s="3">
        <v>1</v>
      </c>
      <c r="I2437" s="3">
        <v>1</v>
      </c>
      <c r="J2437" s="3">
        <v>1</v>
      </c>
      <c r="K2437" s="3">
        <v>1</v>
      </c>
      <c r="L2437" s="3">
        <v>295</v>
      </c>
      <c r="M2437" s="3">
        <v>33</v>
      </c>
      <c r="N2437" s="3">
        <v>9.66</v>
      </c>
      <c r="O2437" s="3">
        <v>0</v>
      </c>
      <c r="P2437" s="3">
        <v>1</v>
      </c>
      <c r="Q2437" s="3" t="s">
        <v>4333</v>
      </c>
      <c r="R2437" s="3" t="s">
        <v>35</v>
      </c>
      <c r="S2437" s="3" t="s">
        <v>1062</v>
      </c>
      <c r="T2437" s="3" t="s">
        <v>5782</v>
      </c>
      <c r="U2437" s="3" t="s">
        <v>5783</v>
      </c>
      <c r="V2437" s="3" t="s">
        <v>5780</v>
      </c>
      <c r="W2437" s="3" t="s">
        <v>5784</v>
      </c>
      <c r="X2437" s="3" t="s">
        <v>5785</v>
      </c>
      <c r="Y2437" s="3" t="s">
        <v>41</v>
      </c>
      <c r="Z2437" s="3" t="s">
        <v>41</v>
      </c>
      <c r="AA2437" s="3">
        <v>0</v>
      </c>
      <c r="AB2437" s="3" t="s">
        <v>30</v>
      </c>
      <c r="AC2437" s="3">
        <v>1</v>
      </c>
      <c r="AD2437" s="3" t="s">
        <v>41</v>
      </c>
    </row>
    <row r="2438" spans="1:30" hidden="1" outlineLevel="1" collapsed="1" x14ac:dyDescent="0.2">
      <c r="A2438" t="s">
        <v>41</v>
      </c>
      <c r="B2438" s="2" t="s">
        <v>43</v>
      </c>
      <c r="C2438" s="2" t="s">
        <v>44</v>
      </c>
      <c r="D2438" s="2" t="s">
        <v>29</v>
      </c>
      <c r="E2438" s="2" t="s">
        <v>45</v>
      </c>
      <c r="F2438" s="2" t="s">
        <v>46</v>
      </c>
      <c r="G2438" s="2" t="s">
        <v>28</v>
      </c>
      <c r="H2438" s="2" t="s">
        <v>47</v>
      </c>
      <c r="I2438" s="2" t="s">
        <v>8</v>
      </c>
      <c r="J2438" s="2" t="s">
        <v>9</v>
      </c>
      <c r="K2438" s="2" t="s">
        <v>48</v>
      </c>
      <c r="L2438" s="2" t="s">
        <v>49</v>
      </c>
      <c r="M2438" s="2" t="s">
        <v>50</v>
      </c>
      <c r="N2438" s="2" t="s">
        <v>51</v>
      </c>
      <c r="O2438" s="2" t="s">
        <v>52</v>
      </c>
      <c r="P2438" s="2" t="s">
        <v>27</v>
      </c>
      <c r="Q2438" s="2" t="s">
        <v>53</v>
      </c>
      <c r="R2438" s="2" t="s">
        <v>54</v>
      </c>
      <c r="S2438" s="2" t="s">
        <v>55</v>
      </c>
      <c r="T2438" s="2" t="s">
        <v>56</v>
      </c>
    </row>
    <row r="2439" spans="1:30" hidden="1" outlineLevel="1" collapsed="1" x14ac:dyDescent="0.2">
      <c r="A2439" t="s">
        <v>41</v>
      </c>
      <c r="B2439" s="4" t="s">
        <v>30</v>
      </c>
      <c r="C2439" s="4" t="s">
        <v>5786</v>
      </c>
      <c r="D2439" s="4" t="s">
        <v>41</v>
      </c>
      <c r="E2439" s="4">
        <v>1.6340199999999999E-2</v>
      </c>
      <c r="F2439" s="4">
        <v>9.4156000000000003E-4</v>
      </c>
      <c r="G2439" s="4">
        <v>1</v>
      </c>
      <c r="H2439" s="4">
        <v>1</v>
      </c>
      <c r="I2439" s="4">
        <v>1</v>
      </c>
      <c r="J2439" s="4">
        <v>1</v>
      </c>
      <c r="K2439" s="4" t="s">
        <v>5780</v>
      </c>
      <c r="L2439" s="4" t="s">
        <v>5787</v>
      </c>
      <c r="M2439" s="4" t="s">
        <v>41</v>
      </c>
      <c r="N2439" s="4">
        <v>1</v>
      </c>
      <c r="O2439" s="4">
        <v>1162.6174699999999</v>
      </c>
      <c r="P2439" s="4" t="s">
        <v>30</v>
      </c>
      <c r="Q2439" s="4" t="s">
        <v>30</v>
      </c>
      <c r="R2439" s="4">
        <v>7.6860000000000003E-4</v>
      </c>
      <c r="S2439" s="4">
        <v>9.9909999999999999E-3</v>
      </c>
      <c r="T2439" s="4">
        <v>1.54</v>
      </c>
    </row>
    <row r="2440" spans="1:30" x14ac:dyDescent="0.2">
      <c r="A2440" s="3" t="s">
        <v>30</v>
      </c>
      <c r="B2440" s="3" t="s">
        <v>31</v>
      </c>
      <c r="C2440" s="3" t="s">
        <v>5788</v>
      </c>
      <c r="D2440" s="3" t="s">
        <v>5789</v>
      </c>
      <c r="E2440" s="3">
        <v>0</v>
      </c>
      <c r="F2440" s="3">
        <v>2</v>
      </c>
      <c r="G2440" s="3">
        <v>1</v>
      </c>
      <c r="H2440" s="3">
        <v>1</v>
      </c>
      <c r="I2440" s="3">
        <v>1</v>
      </c>
      <c r="J2440" s="3">
        <v>1</v>
      </c>
      <c r="K2440" s="3">
        <v>1</v>
      </c>
      <c r="L2440" s="3">
        <v>837</v>
      </c>
      <c r="M2440" s="3">
        <v>92.3</v>
      </c>
      <c r="N2440" s="3">
        <v>8.7899999999999991</v>
      </c>
      <c r="O2440" s="3">
        <v>2.3199999999999998</v>
      </c>
      <c r="P2440" s="3">
        <v>1</v>
      </c>
      <c r="Q2440" s="3" t="s">
        <v>2010</v>
      </c>
      <c r="R2440" s="3" t="s">
        <v>5613</v>
      </c>
      <c r="S2440" s="3" t="s">
        <v>36</v>
      </c>
      <c r="T2440" s="3" t="s">
        <v>5790</v>
      </c>
      <c r="U2440" s="3" t="s">
        <v>5791</v>
      </c>
      <c r="V2440" s="3" t="s">
        <v>5788</v>
      </c>
      <c r="W2440" s="3" t="s">
        <v>5792</v>
      </c>
      <c r="X2440" s="3" t="s">
        <v>5793</v>
      </c>
      <c r="Y2440" s="3" t="s">
        <v>5794</v>
      </c>
      <c r="Z2440" s="3" t="s">
        <v>41</v>
      </c>
      <c r="AA2440" s="3">
        <v>1</v>
      </c>
      <c r="AB2440" s="3" t="s">
        <v>30</v>
      </c>
      <c r="AC2440" s="3">
        <v>1</v>
      </c>
      <c r="AD2440" s="3" t="s">
        <v>41</v>
      </c>
    </row>
    <row r="2441" spans="1:30" hidden="1" outlineLevel="1" collapsed="1" x14ac:dyDescent="0.2">
      <c r="A2441" t="s">
        <v>41</v>
      </c>
      <c r="B2441" s="2" t="s">
        <v>43</v>
      </c>
      <c r="C2441" s="2" t="s">
        <v>44</v>
      </c>
      <c r="D2441" s="2" t="s">
        <v>29</v>
      </c>
      <c r="E2441" s="2" t="s">
        <v>45</v>
      </c>
      <c r="F2441" s="2" t="s">
        <v>46</v>
      </c>
      <c r="G2441" s="2" t="s">
        <v>28</v>
      </c>
      <c r="H2441" s="2" t="s">
        <v>47</v>
      </c>
      <c r="I2441" s="2" t="s">
        <v>8</v>
      </c>
      <c r="J2441" s="2" t="s">
        <v>9</v>
      </c>
      <c r="K2441" s="2" t="s">
        <v>48</v>
      </c>
      <c r="L2441" s="2" t="s">
        <v>49</v>
      </c>
      <c r="M2441" s="2" t="s">
        <v>50</v>
      </c>
      <c r="N2441" s="2" t="s">
        <v>51</v>
      </c>
      <c r="O2441" s="2" t="s">
        <v>52</v>
      </c>
      <c r="P2441" s="2" t="s">
        <v>27</v>
      </c>
      <c r="Q2441" s="2" t="s">
        <v>53</v>
      </c>
      <c r="R2441" s="2" t="s">
        <v>54</v>
      </c>
      <c r="S2441" s="2" t="s">
        <v>55</v>
      </c>
      <c r="T2441" s="2" t="s">
        <v>56</v>
      </c>
    </row>
    <row r="2442" spans="1:30" hidden="1" outlineLevel="1" collapsed="1" x14ac:dyDescent="0.2">
      <c r="A2442" t="s">
        <v>41</v>
      </c>
      <c r="B2442" s="4" t="s">
        <v>30</v>
      </c>
      <c r="C2442" s="4" t="s">
        <v>5795</v>
      </c>
      <c r="D2442" s="4" t="s">
        <v>41</v>
      </c>
      <c r="E2442" s="4">
        <v>1.6452399999999999E-2</v>
      </c>
      <c r="F2442" s="4">
        <v>9.4156000000000003E-4</v>
      </c>
      <c r="G2442" s="4">
        <v>1</v>
      </c>
      <c r="H2442" s="4">
        <v>1</v>
      </c>
      <c r="I2442" s="4">
        <v>1</v>
      </c>
      <c r="J2442" s="4">
        <v>1</v>
      </c>
      <c r="K2442" s="4" t="s">
        <v>5788</v>
      </c>
      <c r="L2442" s="4" t="s">
        <v>5796</v>
      </c>
      <c r="M2442" s="4" t="s">
        <v>41</v>
      </c>
      <c r="N2442" s="4">
        <v>0</v>
      </c>
      <c r="O2442" s="4">
        <v>1144.6221700000001</v>
      </c>
      <c r="P2442" s="4" t="s">
        <v>30</v>
      </c>
      <c r="Q2442" s="4" t="s">
        <v>30</v>
      </c>
      <c r="R2442" s="4">
        <v>7.6860000000000003E-4</v>
      </c>
      <c r="S2442" s="4">
        <v>1.001E-2</v>
      </c>
      <c r="T2442" s="4">
        <v>2.3199999999999998</v>
      </c>
    </row>
    <row r="2443" spans="1:30" x14ac:dyDescent="0.2">
      <c r="A2443" s="3" t="s">
        <v>30</v>
      </c>
      <c r="B2443" s="3" t="s">
        <v>31</v>
      </c>
      <c r="C2443" s="3" t="s">
        <v>5797</v>
      </c>
      <c r="D2443" s="3" t="s">
        <v>5798</v>
      </c>
      <c r="E2443" s="3">
        <v>0</v>
      </c>
      <c r="F2443" s="3">
        <v>1.9890000000000001</v>
      </c>
      <c r="G2443" s="3">
        <v>1</v>
      </c>
      <c r="H2443" s="3">
        <v>1</v>
      </c>
      <c r="I2443" s="3">
        <v>1</v>
      </c>
      <c r="J2443" s="3">
        <v>1</v>
      </c>
      <c r="K2443" s="3">
        <v>1</v>
      </c>
      <c r="L2443" s="3">
        <v>830</v>
      </c>
      <c r="M2443" s="3">
        <v>94.4</v>
      </c>
      <c r="N2443" s="3">
        <v>5.62</v>
      </c>
      <c r="O2443" s="3">
        <v>0</v>
      </c>
      <c r="P2443" s="3">
        <v>1</v>
      </c>
      <c r="Q2443" s="3" t="s">
        <v>5799</v>
      </c>
      <c r="R2443" s="3" t="s">
        <v>978</v>
      </c>
      <c r="S2443" s="3" t="s">
        <v>1062</v>
      </c>
      <c r="T2443" s="3" t="s">
        <v>5800</v>
      </c>
      <c r="U2443" s="3" t="s">
        <v>5801</v>
      </c>
      <c r="V2443" s="3" t="s">
        <v>5797</v>
      </c>
      <c r="W2443" s="3" t="s">
        <v>5802</v>
      </c>
      <c r="X2443" s="3" t="s">
        <v>5803</v>
      </c>
      <c r="Y2443" s="3" t="s">
        <v>41</v>
      </c>
      <c r="Z2443" s="3" t="s">
        <v>41</v>
      </c>
      <c r="AA2443" s="3">
        <v>0</v>
      </c>
      <c r="AB2443" s="3" t="s">
        <v>30</v>
      </c>
      <c r="AC2443" s="3">
        <v>1</v>
      </c>
      <c r="AD2443" s="3" t="s">
        <v>41</v>
      </c>
    </row>
    <row r="2444" spans="1:30" hidden="1" outlineLevel="1" collapsed="1" x14ac:dyDescent="0.2">
      <c r="A2444" t="s">
        <v>41</v>
      </c>
      <c r="B2444" s="2" t="s">
        <v>43</v>
      </c>
      <c r="C2444" s="2" t="s">
        <v>44</v>
      </c>
      <c r="D2444" s="2" t="s">
        <v>29</v>
      </c>
      <c r="E2444" s="2" t="s">
        <v>45</v>
      </c>
      <c r="F2444" s="2" t="s">
        <v>46</v>
      </c>
      <c r="G2444" s="2" t="s">
        <v>28</v>
      </c>
      <c r="H2444" s="2" t="s">
        <v>47</v>
      </c>
      <c r="I2444" s="2" t="s">
        <v>8</v>
      </c>
      <c r="J2444" s="2" t="s">
        <v>9</v>
      </c>
      <c r="K2444" s="2" t="s">
        <v>48</v>
      </c>
      <c r="L2444" s="2" t="s">
        <v>49</v>
      </c>
      <c r="M2444" s="2" t="s">
        <v>50</v>
      </c>
      <c r="N2444" s="2" t="s">
        <v>51</v>
      </c>
      <c r="O2444" s="2" t="s">
        <v>52</v>
      </c>
      <c r="P2444" s="2" t="s">
        <v>27</v>
      </c>
      <c r="Q2444" s="2" t="s">
        <v>53</v>
      </c>
      <c r="R2444" s="2" t="s">
        <v>54</v>
      </c>
      <c r="S2444" s="2" t="s">
        <v>55</v>
      </c>
      <c r="T2444" s="2" t="s">
        <v>56</v>
      </c>
    </row>
    <row r="2445" spans="1:30" hidden="1" outlineLevel="1" collapsed="1" x14ac:dyDescent="0.2">
      <c r="A2445" t="s">
        <v>41</v>
      </c>
      <c r="B2445" s="4" t="s">
        <v>30</v>
      </c>
      <c r="C2445" s="4" t="s">
        <v>5804</v>
      </c>
      <c r="D2445" s="4" t="s">
        <v>41</v>
      </c>
      <c r="E2445" s="4">
        <v>1.6793300000000001E-2</v>
      </c>
      <c r="F2445" s="4">
        <v>9.4156000000000003E-4</v>
      </c>
      <c r="G2445" s="4">
        <v>1</v>
      </c>
      <c r="H2445" s="4">
        <v>1</v>
      </c>
      <c r="I2445" s="4">
        <v>1</v>
      </c>
      <c r="J2445" s="4">
        <v>1</v>
      </c>
      <c r="K2445" s="4" t="s">
        <v>5797</v>
      </c>
      <c r="L2445" s="4" t="s">
        <v>5805</v>
      </c>
      <c r="M2445" s="4" t="s">
        <v>41</v>
      </c>
      <c r="N2445" s="4">
        <v>0</v>
      </c>
      <c r="O2445" s="4">
        <v>1146.61133</v>
      </c>
      <c r="P2445" s="4" t="s">
        <v>30</v>
      </c>
      <c r="Q2445" s="4" t="s">
        <v>30</v>
      </c>
      <c r="R2445" s="4">
        <v>7.6860000000000003E-4</v>
      </c>
      <c r="S2445" s="4">
        <v>1.025E-2</v>
      </c>
      <c r="T2445" s="4">
        <v>1.1100000000000001</v>
      </c>
    </row>
    <row r="2446" spans="1:30" x14ac:dyDescent="0.2">
      <c r="A2446" s="3" t="s">
        <v>30</v>
      </c>
      <c r="B2446" s="3" t="s">
        <v>31</v>
      </c>
      <c r="C2446" s="3" t="s">
        <v>5806</v>
      </c>
      <c r="D2446" s="3" t="s">
        <v>5807</v>
      </c>
      <c r="E2446" s="3">
        <v>0</v>
      </c>
      <c r="F2446" s="3">
        <v>1.982</v>
      </c>
      <c r="G2446" s="3">
        <v>13</v>
      </c>
      <c r="H2446" s="3">
        <v>1</v>
      </c>
      <c r="I2446" s="3">
        <v>1</v>
      </c>
      <c r="J2446" s="3">
        <v>1</v>
      </c>
      <c r="K2446" s="3">
        <v>1</v>
      </c>
      <c r="L2446" s="3">
        <v>88</v>
      </c>
      <c r="M2446" s="3">
        <v>9.9</v>
      </c>
      <c r="N2446" s="3">
        <v>11.8</v>
      </c>
      <c r="O2446" s="3">
        <v>0</v>
      </c>
      <c r="P2446" s="3">
        <v>1</v>
      </c>
      <c r="Q2446" s="3" t="s">
        <v>2118</v>
      </c>
      <c r="R2446" s="3" t="s">
        <v>1619</v>
      </c>
      <c r="S2446" s="3" t="s">
        <v>1062</v>
      </c>
      <c r="T2446" s="3" t="s">
        <v>5808</v>
      </c>
      <c r="U2446" s="3" t="s">
        <v>5809</v>
      </c>
      <c r="V2446" s="3" t="s">
        <v>5806</v>
      </c>
      <c r="W2446" s="3" t="s">
        <v>5810</v>
      </c>
      <c r="X2446" s="3" t="s">
        <v>5811</v>
      </c>
      <c r="Y2446" s="3" t="s">
        <v>1599</v>
      </c>
      <c r="Z2446" s="3" t="s">
        <v>41</v>
      </c>
      <c r="AA2446" s="3">
        <v>6</v>
      </c>
      <c r="AB2446" s="3" t="s">
        <v>30</v>
      </c>
      <c r="AC2446" s="3">
        <v>1</v>
      </c>
      <c r="AD2446" s="3" t="s">
        <v>41</v>
      </c>
    </row>
    <row r="2447" spans="1:30" hidden="1" outlineLevel="1" collapsed="1" x14ac:dyDescent="0.2">
      <c r="A2447" t="s">
        <v>41</v>
      </c>
      <c r="B2447" s="2" t="s">
        <v>43</v>
      </c>
      <c r="C2447" s="2" t="s">
        <v>44</v>
      </c>
      <c r="D2447" s="2" t="s">
        <v>29</v>
      </c>
      <c r="E2447" s="2" t="s">
        <v>45</v>
      </c>
      <c r="F2447" s="2" t="s">
        <v>46</v>
      </c>
      <c r="G2447" s="2" t="s">
        <v>28</v>
      </c>
      <c r="H2447" s="2" t="s">
        <v>47</v>
      </c>
      <c r="I2447" s="2" t="s">
        <v>8</v>
      </c>
      <c r="J2447" s="2" t="s">
        <v>9</v>
      </c>
      <c r="K2447" s="2" t="s">
        <v>48</v>
      </c>
      <c r="L2447" s="2" t="s">
        <v>49</v>
      </c>
      <c r="M2447" s="2" t="s">
        <v>50</v>
      </c>
      <c r="N2447" s="2" t="s">
        <v>51</v>
      </c>
      <c r="O2447" s="2" t="s">
        <v>52</v>
      </c>
      <c r="P2447" s="2" t="s">
        <v>27</v>
      </c>
      <c r="Q2447" s="2" t="s">
        <v>53</v>
      </c>
      <c r="R2447" s="2" t="s">
        <v>54</v>
      </c>
      <c r="S2447" s="2" t="s">
        <v>55</v>
      </c>
      <c r="T2447" s="2" t="s">
        <v>56</v>
      </c>
    </row>
    <row r="2448" spans="1:30" hidden="1" outlineLevel="1" collapsed="1" x14ac:dyDescent="0.2">
      <c r="A2448" t="s">
        <v>41</v>
      </c>
      <c r="B2448" s="4" t="s">
        <v>30</v>
      </c>
      <c r="C2448" s="4" t="s">
        <v>5812</v>
      </c>
      <c r="D2448" s="4" t="s">
        <v>5813</v>
      </c>
      <c r="E2448" s="4">
        <v>1.7024500000000001E-2</v>
      </c>
      <c r="F2448" s="4">
        <v>9.4156000000000003E-4</v>
      </c>
      <c r="G2448" s="4">
        <v>1</v>
      </c>
      <c r="H2448" s="4">
        <v>1</v>
      </c>
      <c r="I2448" s="4">
        <v>1</v>
      </c>
      <c r="J2448" s="4">
        <v>1</v>
      </c>
      <c r="K2448" s="4" t="s">
        <v>5806</v>
      </c>
      <c r="L2448" s="4" t="s">
        <v>5814</v>
      </c>
      <c r="M2448" s="4" t="s">
        <v>41</v>
      </c>
      <c r="N2448" s="4">
        <v>0</v>
      </c>
      <c r="O2448" s="4">
        <v>1217.49253</v>
      </c>
      <c r="P2448" s="4" t="s">
        <v>30</v>
      </c>
      <c r="Q2448" s="4" t="s">
        <v>30</v>
      </c>
      <c r="R2448" s="4">
        <v>7.6860000000000003E-4</v>
      </c>
      <c r="S2448" s="4">
        <v>1.043E-2</v>
      </c>
      <c r="T2448" s="4">
        <v>1.1200000000000001</v>
      </c>
    </row>
    <row r="2449" spans="1:30" x14ac:dyDescent="0.2">
      <c r="A2449" s="3" t="s">
        <v>30</v>
      </c>
      <c r="B2449" s="3" t="s">
        <v>31</v>
      </c>
      <c r="C2449" s="3" t="s">
        <v>5815</v>
      </c>
      <c r="D2449" s="3" t="s">
        <v>5816</v>
      </c>
      <c r="E2449" s="3">
        <v>0</v>
      </c>
      <c r="F2449" s="3">
        <v>1.958</v>
      </c>
      <c r="G2449" s="3">
        <v>5</v>
      </c>
      <c r="H2449" s="3">
        <v>1</v>
      </c>
      <c r="I2449" s="3">
        <v>1</v>
      </c>
      <c r="J2449" s="3">
        <v>1</v>
      </c>
      <c r="K2449" s="3">
        <v>1</v>
      </c>
      <c r="L2449" s="3">
        <v>291</v>
      </c>
      <c r="M2449" s="3">
        <v>33.6</v>
      </c>
      <c r="N2449" s="3">
        <v>9.2200000000000006</v>
      </c>
      <c r="O2449" s="3">
        <v>2.34</v>
      </c>
      <c r="P2449" s="3">
        <v>1</v>
      </c>
      <c r="Q2449" s="3" t="s">
        <v>41</v>
      </c>
      <c r="R2449" s="3" t="s">
        <v>41</v>
      </c>
      <c r="S2449" s="3" t="s">
        <v>41</v>
      </c>
      <c r="T2449" s="3" t="s">
        <v>41</v>
      </c>
      <c r="U2449" s="3" t="s">
        <v>41</v>
      </c>
      <c r="V2449" s="3" t="s">
        <v>5815</v>
      </c>
      <c r="W2449" s="3" t="s">
        <v>41</v>
      </c>
      <c r="X2449" s="3" t="s">
        <v>41</v>
      </c>
      <c r="Y2449" s="3" t="s">
        <v>41</v>
      </c>
      <c r="Z2449" s="3" t="s">
        <v>41</v>
      </c>
      <c r="AA2449" s="3">
        <v>0</v>
      </c>
      <c r="AB2449" s="3" t="s">
        <v>30</v>
      </c>
      <c r="AC2449" s="3">
        <v>1</v>
      </c>
      <c r="AD2449" s="3" t="s">
        <v>41</v>
      </c>
    </row>
    <row r="2450" spans="1:30" hidden="1" outlineLevel="1" collapsed="1" x14ac:dyDescent="0.2">
      <c r="A2450" t="s">
        <v>41</v>
      </c>
      <c r="B2450" s="2" t="s">
        <v>43</v>
      </c>
      <c r="C2450" s="2" t="s">
        <v>44</v>
      </c>
      <c r="D2450" s="2" t="s">
        <v>29</v>
      </c>
      <c r="E2450" s="2" t="s">
        <v>45</v>
      </c>
      <c r="F2450" s="2" t="s">
        <v>46</v>
      </c>
      <c r="G2450" s="2" t="s">
        <v>28</v>
      </c>
      <c r="H2450" s="2" t="s">
        <v>47</v>
      </c>
      <c r="I2450" s="2" t="s">
        <v>8</v>
      </c>
      <c r="J2450" s="2" t="s">
        <v>9</v>
      </c>
      <c r="K2450" s="2" t="s">
        <v>48</v>
      </c>
      <c r="L2450" s="2" t="s">
        <v>49</v>
      </c>
      <c r="M2450" s="2" t="s">
        <v>50</v>
      </c>
      <c r="N2450" s="2" t="s">
        <v>51</v>
      </c>
      <c r="O2450" s="2" t="s">
        <v>52</v>
      </c>
      <c r="P2450" s="2" t="s">
        <v>27</v>
      </c>
      <c r="Q2450" s="2" t="s">
        <v>53</v>
      </c>
      <c r="R2450" s="2" t="s">
        <v>54</v>
      </c>
      <c r="S2450" s="2" t="s">
        <v>55</v>
      </c>
      <c r="T2450" s="2" t="s">
        <v>56</v>
      </c>
    </row>
    <row r="2451" spans="1:30" hidden="1" outlineLevel="1" collapsed="1" x14ac:dyDescent="0.2">
      <c r="A2451" t="s">
        <v>41</v>
      </c>
      <c r="B2451" s="4" t="s">
        <v>30</v>
      </c>
      <c r="C2451" s="4" t="s">
        <v>5817</v>
      </c>
      <c r="D2451" s="4" t="s">
        <v>41</v>
      </c>
      <c r="E2451" s="4">
        <v>1.7981400000000002E-2</v>
      </c>
      <c r="F2451" s="4">
        <v>9.4156000000000003E-4</v>
      </c>
      <c r="G2451" s="4">
        <v>1</v>
      </c>
      <c r="H2451" s="4">
        <v>1</v>
      </c>
      <c r="I2451" s="4">
        <v>1</v>
      </c>
      <c r="J2451" s="4">
        <v>1</v>
      </c>
      <c r="K2451" s="4" t="s">
        <v>5815</v>
      </c>
      <c r="L2451" s="4" t="s">
        <v>5818</v>
      </c>
      <c r="M2451" s="4" t="s">
        <v>41</v>
      </c>
      <c r="N2451" s="4">
        <v>0</v>
      </c>
      <c r="O2451" s="4">
        <v>1716.8802900000001</v>
      </c>
      <c r="P2451" s="4" t="s">
        <v>30</v>
      </c>
      <c r="Q2451" s="4" t="s">
        <v>30</v>
      </c>
      <c r="R2451" s="4">
        <v>7.6860000000000003E-4</v>
      </c>
      <c r="S2451" s="4">
        <v>1.102E-2</v>
      </c>
      <c r="T2451" s="4">
        <v>2.34</v>
      </c>
    </row>
    <row r="2452" spans="1:30" x14ac:dyDescent="0.2">
      <c r="A2452" s="3" t="s">
        <v>30</v>
      </c>
      <c r="B2452" s="3" t="s">
        <v>31</v>
      </c>
      <c r="C2452" s="3" t="s">
        <v>5819</v>
      </c>
      <c r="D2452" s="3" t="s">
        <v>5820</v>
      </c>
      <c r="E2452" s="3">
        <v>0</v>
      </c>
      <c r="F2452" s="3">
        <v>1.9550000000000001</v>
      </c>
      <c r="G2452" s="3">
        <v>2</v>
      </c>
      <c r="H2452" s="3">
        <v>1</v>
      </c>
      <c r="I2452" s="3">
        <v>1</v>
      </c>
      <c r="J2452" s="3">
        <v>1</v>
      </c>
      <c r="K2452" s="3">
        <v>1</v>
      </c>
      <c r="L2452" s="3">
        <v>773</v>
      </c>
      <c r="M2452" s="3">
        <v>87</v>
      </c>
      <c r="N2452" s="3">
        <v>8.4</v>
      </c>
      <c r="O2452" s="3">
        <v>2.15</v>
      </c>
      <c r="P2452" s="3">
        <v>1</v>
      </c>
      <c r="Q2452" s="3" t="s">
        <v>1422</v>
      </c>
      <c r="R2452" s="3" t="s">
        <v>1739</v>
      </c>
      <c r="S2452" s="3" t="s">
        <v>1062</v>
      </c>
      <c r="T2452" s="3" t="s">
        <v>1424</v>
      </c>
      <c r="U2452" s="3" t="s">
        <v>5821</v>
      </c>
      <c r="V2452" s="3" t="s">
        <v>5819</v>
      </c>
      <c r="W2452" s="3" t="s">
        <v>5822</v>
      </c>
      <c r="X2452" s="3" t="s">
        <v>5823</v>
      </c>
      <c r="Y2452" s="3" t="s">
        <v>41</v>
      </c>
      <c r="Z2452" s="3" t="s">
        <v>41</v>
      </c>
      <c r="AA2452" s="3">
        <v>0</v>
      </c>
      <c r="AB2452" s="3" t="s">
        <v>30</v>
      </c>
      <c r="AC2452" s="3">
        <v>1</v>
      </c>
      <c r="AD2452" s="3" t="s">
        <v>41</v>
      </c>
    </row>
    <row r="2453" spans="1:30" hidden="1" outlineLevel="1" collapsed="1" x14ac:dyDescent="0.2">
      <c r="A2453" t="s">
        <v>41</v>
      </c>
      <c r="B2453" s="2" t="s">
        <v>43</v>
      </c>
      <c r="C2453" s="2" t="s">
        <v>44</v>
      </c>
      <c r="D2453" s="2" t="s">
        <v>29</v>
      </c>
      <c r="E2453" s="2" t="s">
        <v>45</v>
      </c>
      <c r="F2453" s="2" t="s">
        <v>46</v>
      </c>
      <c r="G2453" s="2" t="s">
        <v>28</v>
      </c>
      <c r="H2453" s="2" t="s">
        <v>47</v>
      </c>
      <c r="I2453" s="2" t="s">
        <v>8</v>
      </c>
      <c r="J2453" s="2" t="s">
        <v>9</v>
      </c>
      <c r="K2453" s="2" t="s">
        <v>48</v>
      </c>
      <c r="L2453" s="2" t="s">
        <v>49</v>
      </c>
      <c r="M2453" s="2" t="s">
        <v>50</v>
      </c>
      <c r="N2453" s="2" t="s">
        <v>51</v>
      </c>
      <c r="O2453" s="2" t="s">
        <v>52</v>
      </c>
      <c r="P2453" s="2" t="s">
        <v>27</v>
      </c>
      <c r="Q2453" s="2" t="s">
        <v>53</v>
      </c>
      <c r="R2453" s="2" t="s">
        <v>54</v>
      </c>
      <c r="S2453" s="2" t="s">
        <v>55</v>
      </c>
      <c r="T2453" s="2" t="s">
        <v>56</v>
      </c>
    </row>
    <row r="2454" spans="1:30" hidden="1" outlineLevel="1" collapsed="1" x14ac:dyDescent="0.2">
      <c r="A2454" t="s">
        <v>41</v>
      </c>
      <c r="B2454" s="4" t="s">
        <v>30</v>
      </c>
      <c r="C2454" s="4" t="s">
        <v>5824</v>
      </c>
      <c r="D2454" s="4" t="s">
        <v>41</v>
      </c>
      <c r="E2454" s="4">
        <v>1.7981400000000002E-2</v>
      </c>
      <c r="F2454" s="4">
        <v>9.4156000000000003E-4</v>
      </c>
      <c r="G2454" s="4">
        <v>1</v>
      </c>
      <c r="H2454" s="4">
        <v>1</v>
      </c>
      <c r="I2454" s="4">
        <v>1</v>
      </c>
      <c r="J2454" s="4">
        <v>1</v>
      </c>
      <c r="K2454" s="4" t="s">
        <v>5819</v>
      </c>
      <c r="L2454" s="4" t="s">
        <v>5825</v>
      </c>
      <c r="M2454" s="4" t="s">
        <v>41</v>
      </c>
      <c r="N2454" s="4">
        <v>0</v>
      </c>
      <c r="O2454" s="4">
        <v>1586.86358</v>
      </c>
      <c r="P2454" s="4" t="s">
        <v>30</v>
      </c>
      <c r="Q2454" s="4" t="s">
        <v>30</v>
      </c>
      <c r="R2454" s="4">
        <v>7.6860000000000003E-4</v>
      </c>
      <c r="S2454" s="4">
        <v>1.1089999999999999E-2</v>
      </c>
      <c r="T2454" s="4">
        <v>2.15</v>
      </c>
    </row>
    <row r="2455" spans="1:30" x14ac:dyDescent="0.2">
      <c r="A2455" s="3" t="s">
        <v>30</v>
      </c>
      <c r="B2455" s="3" t="s">
        <v>31</v>
      </c>
      <c r="C2455" s="3" t="s">
        <v>5826</v>
      </c>
      <c r="D2455" s="3" t="s">
        <v>5827</v>
      </c>
      <c r="E2455" s="3">
        <v>0</v>
      </c>
      <c r="F2455" s="3">
        <v>1.9490000000000001</v>
      </c>
      <c r="G2455" s="3">
        <v>3</v>
      </c>
      <c r="H2455" s="3">
        <v>1</v>
      </c>
      <c r="I2455" s="3">
        <v>1</v>
      </c>
      <c r="J2455" s="3">
        <v>1</v>
      </c>
      <c r="K2455" s="3">
        <v>1</v>
      </c>
      <c r="L2455" s="3">
        <v>405</v>
      </c>
      <c r="M2455" s="3">
        <v>45.2</v>
      </c>
      <c r="N2455" s="3">
        <v>5.0599999999999996</v>
      </c>
      <c r="O2455" s="3">
        <v>1.98</v>
      </c>
      <c r="P2455" s="3">
        <v>1</v>
      </c>
      <c r="Q2455" s="3" t="s">
        <v>3405</v>
      </c>
      <c r="R2455" s="3" t="s">
        <v>1619</v>
      </c>
      <c r="S2455" s="3" t="s">
        <v>1161</v>
      </c>
      <c r="T2455" s="3" t="s">
        <v>5828</v>
      </c>
      <c r="U2455" s="3" t="s">
        <v>5829</v>
      </c>
      <c r="V2455" s="3" t="s">
        <v>5826</v>
      </c>
      <c r="W2455" s="3" t="s">
        <v>5830</v>
      </c>
      <c r="X2455" s="3" t="s">
        <v>5831</v>
      </c>
      <c r="Y2455" s="3" t="s">
        <v>5832</v>
      </c>
      <c r="Z2455" s="3" t="s">
        <v>41</v>
      </c>
      <c r="AA2455" s="3">
        <v>1</v>
      </c>
      <c r="AB2455" s="3" t="s">
        <v>30</v>
      </c>
      <c r="AC2455" s="3">
        <v>1</v>
      </c>
      <c r="AD2455" s="3" t="s">
        <v>41</v>
      </c>
    </row>
    <row r="2456" spans="1:30" hidden="1" outlineLevel="1" collapsed="1" x14ac:dyDescent="0.2">
      <c r="A2456" t="s">
        <v>41</v>
      </c>
      <c r="B2456" s="2" t="s">
        <v>43</v>
      </c>
      <c r="C2456" s="2" t="s">
        <v>44</v>
      </c>
      <c r="D2456" s="2" t="s">
        <v>29</v>
      </c>
      <c r="E2456" s="2" t="s">
        <v>45</v>
      </c>
      <c r="F2456" s="2" t="s">
        <v>46</v>
      </c>
      <c r="G2456" s="2" t="s">
        <v>28</v>
      </c>
      <c r="H2456" s="2" t="s">
        <v>47</v>
      </c>
      <c r="I2456" s="2" t="s">
        <v>8</v>
      </c>
      <c r="J2456" s="2" t="s">
        <v>9</v>
      </c>
      <c r="K2456" s="2" t="s">
        <v>48</v>
      </c>
      <c r="L2456" s="2" t="s">
        <v>49</v>
      </c>
      <c r="M2456" s="2" t="s">
        <v>50</v>
      </c>
      <c r="N2456" s="2" t="s">
        <v>51</v>
      </c>
      <c r="O2456" s="2" t="s">
        <v>52</v>
      </c>
      <c r="P2456" s="2" t="s">
        <v>27</v>
      </c>
      <c r="Q2456" s="2" t="s">
        <v>53</v>
      </c>
      <c r="R2456" s="2" t="s">
        <v>54</v>
      </c>
      <c r="S2456" s="2" t="s">
        <v>55</v>
      </c>
      <c r="T2456" s="2" t="s">
        <v>56</v>
      </c>
    </row>
    <row r="2457" spans="1:30" hidden="1" outlineLevel="1" collapsed="1" x14ac:dyDescent="0.2">
      <c r="A2457" t="s">
        <v>41</v>
      </c>
      <c r="B2457" s="4" t="s">
        <v>30</v>
      </c>
      <c r="C2457" s="4" t="s">
        <v>5833</v>
      </c>
      <c r="D2457" s="4" t="s">
        <v>41</v>
      </c>
      <c r="E2457" s="4">
        <v>1.8228899999999999E-2</v>
      </c>
      <c r="F2457" s="4">
        <v>9.4156000000000003E-4</v>
      </c>
      <c r="G2457" s="4">
        <v>1</v>
      </c>
      <c r="H2457" s="4">
        <v>1</v>
      </c>
      <c r="I2457" s="4">
        <v>1</v>
      </c>
      <c r="J2457" s="4">
        <v>1</v>
      </c>
      <c r="K2457" s="4" t="s">
        <v>5826</v>
      </c>
      <c r="L2457" s="4" t="s">
        <v>5834</v>
      </c>
      <c r="M2457" s="4" t="s">
        <v>41</v>
      </c>
      <c r="N2457" s="4">
        <v>0</v>
      </c>
      <c r="O2457" s="4">
        <v>1202.6375399999999</v>
      </c>
      <c r="P2457" s="4" t="s">
        <v>30</v>
      </c>
      <c r="Q2457" s="4" t="s">
        <v>30</v>
      </c>
      <c r="R2457" s="4">
        <v>7.6860000000000003E-4</v>
      </c>
      <c r="S2457" s="4">
        <v>1.125E-2</v>
      </c>
      <c r="T2457" s="4">
        <v>1.98</v>
      </c>
    </row>
    <row r="2458" spans="1:30" x14ac:dyDescent="0.2">
      <c r="A2458" s="3" t="s">
        <v>30</v>
      </c>
      <c r="B2458" s="3" t="s">
        <v>31</v>
      </c>
      <c r="C2458" s="3" t="s">
        <v>451</v>
      </c>
      <c r="D2458" s="3" t="s">
        <v>5835</v>
      </c>
      <c r="E2458" s="3">
        <v>0</v>
      </c>
      <c r="F2458" s="3">
        <v>1.9470000000000001</v>
      </c>
      <c r="G2458" s="3">
        <v>1</v>
      </c>
      <c r="H2458" s="3">
        <v>1</v>
      </c>
      <c r="I2458" s="3">
        <v>1</v>
      </c>
      <c r="J2458" s="3">
        <v>1</v>
      </c>
      <c r="K2458" s="3">
        <v>1</v>
      </c>
      <c r="L2458" s="3">
        <v>645</v>
      </c>
      <c r="M2458" s="3">
        <v>65.8</v>
      </c>
      <c r="N2458" s="3">
        <v>8</v>
      </c>
      <c r="O2458" s="3">
        <v>0</v>
      </c>
      <c r="P2458" s="3">
        <v>1</v>
      </c>
      <c r="Q2458" s="3" t="s">
        <v>41</v>
      </c>
      <c r="R2458" s="3" t="s">
        <v>41</v>
      </c>
      <c r="S2458" s="3" t="s">
        <v>41</v>
      </c>
      <c r="T2458" s="3" t="s">
        <v>41</v>
      </c>
      <c r="U2458" s="3" t="s">
        <v>41</v>
      </c>
      <c r="V2458" s="3" t="s">
        <v>41</v>
      </c>
      <c r="W2458" s="3" t="s">
        <v>41</v>
      </c>
      <c r="X2458" s="3" t="s">
        <v>41</v>
      </c>
      <c r="Y2458" s="3" t="s">
        <v>41</v>
      </c>
      <c r="Z2458" s="3" t="s">
        <v>41</v>
      </c>
      <c r="AA2458" s="3">
        <v>0</v>
      </c>
      <c r="AB2458" s="3" t="s">
        <v>30</v>
      </c>
      <c r="AC2458" s="3">
        <v>1</v>
      </c>
      <c r="AD2458" s="3" t="s">
        <v>41</v>
      </c>
    </row>
    <row r="2459" spans="1:30" hidden="1" outlineLevel="1" collapsed="1" x14ac:dyDescent="0.2">
      <c r="A2459" t="s">
        <v>41</v>
      </c>
      <c r="B2459" s="2" t="s">
        <v>43</v>
      </c>
      <c r="C2459" s="2" t="s">
        <v>44</v>
      </c>
      <c r="D2459" s="2" t="s">
        <v>29</v>
      </c>
      <c r="E2459" s="2" t="s">
        <v>45</v>
      </c>
      <c r="F2459" s="2" t="s">
        <v>46</v>
      </c>
      <c r="G2459" s="2" t="s">
        <v>28</v>
      </c>
      <c r="H2459" s="2" t="s">
        <v>47</v>
      </c>
      <c r="I2459" s="2" t="s">
        <v>8</v>
      </c>
      <c r="J2459" s="2" t="s">
        <v>9</v>
      </c>
      <c r="K2459" s="2" t="s">
        <v>48</v>
      </c>
      <c r="L2459" s="2" t="s">
        <v>49</v>
      </c>
      <c r="M2459" s="2" t="s">
        <v>50</v>
      </c>
      <c r="N2459" s="2" t="s">
        <v>51</v>
      </c>
      <c r="O2459" s="2" t="s">
        <v>52</v>
      </c>
      <c r="P2459" s="2" t="s">
        <v>27</v>
      </c>
      <c r="Q2459" s="2" t="s">
        <v>53</v>
      </c>
      <c r="R2459" s="2" t="s">
        <v>54</v>
      </c>
      <c r="S2459" s="2" t="s">
        <v>55</v>
      </c>
      <c r="T2459" s="2" t="s">
        <v>56</v>
      </c>
    </row>
    <row r="2460" spans="1:30" hidden="1" outlineLevel="1" collapsed="1" x14ac:dyDescent="0.2">
      <c r="A2460" t="s">
        <v>41</v>
      </c>
      <c r="B2460" s="4" t="s">
        <v>30</v>
      </c>
      <c r="C2460" s="4" t="s">
        <v>5836</v>
      </c>
      <c r="D2460" s="4" t="s">
        <v>41</v>
      </c>
      <c r="E2460" s="4">
        <v>1.83538E-2</v>
      </c>
      <c r="F2460" s="4">
        <v>9.4156000000000003E-4</v>
      </c>
      <c r="G2460" s="4">
        <v>1</v>
      </c>
      <c r="H2460" s="4">
        <v>3</v>
      </c>
      <c r="I2460" s="4">
        <v>1</v>
      </c>
      <c r="J2460" s="4">
        <v>1</v>
      </c>
      <c r="K2460" s="4" t="s">
        <v>451</v>
      </c>
      <c r="L2460" s="4" t="s">
        <v>5837</v>
      </c>
      <c r="M2460" s="4" t="s">
        <v>41</v>
      </c>
      <c r="N2460" s="4">
        <v>2</v>
      </c>
      <c r="O2460" s="4">
        <v>1194.61133</v>
      </c>
      <c r="P2460" s="4" t="s">
        <v>30</v>
      </c>
      <c r="Q2460" s="4" t="s">
        <v>30</v>
      </c>
      <c r="R2460" s="4">
        <v>7.6860000000000003E-4</v>
      </c>
      <c r="S2460" s="4">
        <v>1.1310000000000001E-2</v>
      </c>
      <c r="T2460" s="4">
        <v>1.88</v>
      </c>
    </row>
    <row r="2461" spans="1:30" x14ac:dyDescent="0.2">
      <c r="A2461" s="3" t="s">
        <v>30</v>
      </c>
      <c r="B2461" s="3" t="s">
        <v>31</v>
      </c>
      <c r="C2461" s="3" t="s">
        <v>5838</v>
      </c>
      <c r="D2461" s="3" t="s">
        <v>5839</v>
      </c>
      <c r="E2461" s="3">
        <v>0</v>
      </c>
      <c r="F2461" s="3">
        <v>1.927</v>
      </c>
      <c r="G2461" s="3">
        <v>2</v>
      </c>
      <c r="H2461" s="3">
        <v>1</v>
      </c>
      <c r="I2461" s="3">
        <v>1</v>
      </c>
      <c r="J2461" s="3">
        <v>1</v>
      </c>
      <c r="K2461" s="3">
        <v>1</v>
      </c>
      <c r="L2461" s="3">
        <v>372</v>
      </c>
      <c r="M2461" s="3">
        <v>44.6</v>
      </c>
      <c r="N2461" s="3">
        <v>8.59</v>
      </c>
      <c r="O2461" s="3">
        <v>0</v>
      </c>
      <c r="P2461" s="3">
        <v>1</v>
      </c>
      <c r="Q2461" s="3" t="s">
        <v>5149</v>
      </c>
      <c r="R2461" s="3" t="s">
        <v>978</v>
      </c>
      <c r="S2461" s="3" t="s">
        <v>374</v>
      </c>
      <c r="T2461" s="3" t="s">
        <v>2259</v>
      </c>
      <c r="U2461" s="3" t="s">
        <v>5840</v>
      </c>
      <c r="V2461" s="3" t="s">
        <v>5838</v>
      </c>
      <c r="W2461" s="3" t="s">
        <v>5841</v>
      </c>
      <c r="X2461" s="3" t="s">
        <v>5842</v>
      </c>
      <c r="Y2461" s="3" t="s">
        <v>5843</v>
      </c>
      <c r="Z2461" s="3" t="s">
        <v>41</v>
      </c>
      <c r="AA2461" s="3">
        <v>4</v>
      </c>
      <c r="AB2461" s="3" t="s">
        <v>30</v>
      </c>
      <c r="AC2461" s="3">
        <v>1</v>
      </c>
      <c r="AD2461" s="3" t="s">
        <v>41</v>
      </c>
    </row>
    <row r="2462" spans="1:30" hidden="1" outlineLevel="1" collapsed="1" x14ac:dyDescent="0.2">
      <c r="A2462" t="s">
        <v>41</v>
      </c>
      <c r="B2462" s="2" t="s">
        <v>43</v>
      </c>
      <c r="C2462" s="2" t="s">
        <v>44</v>
      </c>
      <c r="D2462" s="2" t="s">
        <v>29</v>
      </c>
      <c r="E2462" s="2" t="s">
        <v>45</v>
      </c>
      <c r="F2462" s="2" t="s">
        <v>46</v>
      </c>
      <c r="G2462" s="2" t="s">
        <v>28</v>
      </c>
      <c r="H2462" s="2" t="s">
        <v>47</v>
      </c>
      <c r="I2462" s="2" t="s">
        <v>8</v>
      </c>
      <c r="J2462" s="2" t="s">
        <v>9</v>
      </c>
      <c r="K2462" s="2" t="s">
        <v>48</v>
      </c>
      <c r="L2462" s="2" t="s">
        <v>49</v>
      </c>
      <c r="M2462" s="2" t="s">
        <v>50</v>
      </c>
      <c r="N2462" s="2" t="s">
        <v>51</v>
      </c>
      <c r="O2462" s="2" t="s">
        <v>52</v>
      </c>
      <c r="P2462" s="2" t="s">
        <v>27</v>
      </c>
      <c r="Q2462" s="2" t="s">
        <v>53</v>
      </c>
      <c r="R2462" s="2" t="s">
        <v>54</v>
      </c>
      <c r="S2462" s="2" t="s">
        <v>55</v>
      </c>
      <c r="T2462" s="2" t="s">
        <v>56</v>
      </c>
    </row>
    <row r="2463" spans="1:30" hidden="1" outlineLevel="1" collapsed="1" x14ac:dyDescent="0.2">
      <c r="A2463" t="s">
        <v>41</v>
      </c>
      <c r="B2463" s="4" t="s">
        <v>30</v>
      </c>
      <c r="C2463" s="4" t="s">
        <v>5844</v>
      </c>
      <c r="D2463" s="4" t="s">
        <v>41</v>
      </c>
      <c r="E2463" s="4">
        <v>1.9121800000000001E-2</v>
      </c>
      <c r="F2463" s="4">
        <v>9.4156000000000003E-4</v>
      </c>
      <c r="G2463" s="4">
        <v>1</v>
      </c>
      <c r="H2463" s="4">
        <v>1</v>
      </c>
      <c r="I2463" s="4">
        <v>1</v>
      </c>
      <c r="J2463" s="4">
        <v>1</v>
      </c>
      <c r="K2463" s="4" t="s">
        <v>5838</v>
      </c>
      <c r="L2463" s="4" t="s">
        <v>5845</v>
      </c>
      <c r="M2463" s="4" t="s">
        <v>41</v>
      </c>
      <c r="N2463" s="4">
        <v>1</v>
      </c>
      <c r="O2463" s="4">
        <v>1135.62183</v>
      </c>
      <c r="P2463" s="4" t="s">
        <v>30</v>
      </c>
      <c r="Q2463" s="4" t="s">
        <v>30</v>
      </c>
      <c r="R2463" s="4">
        <v>7.6860000000000003E-4</v>
      </c>
      <c r="S2463" s="4">
        <v>1.183E-2</v>
      </c>
      <c r="T2463" s="4">
        <v>1.22</v>
      </c>
    </row>
    <row r="2464" spans="1:30" x14ac:dyDescent="0.2">
      <c r="A2464" s="3" t="s">
        <v>30</v>
      </c>
      <c r="B2464" s="3" t="s">
        <v>31</v>
      </c>
      <c r="C2464" s="3" t="s">
        <v>5846</v>
      </c>
      <c r="D2464" s="3" t="s">
        <v>5847</v>
      </c>
      <c r="E2464" s="3">
        <v>0</v>
      </c>
      <c r="F2464" s="3">
        <v>1.91</v>
      </c>
      <c r="G2464" s="3">
        <v>10</v>
      </c>
      <c r="H2464" s="3">
        <v>1</v>
      </c>
      <c r="I2464" s="3">
        <v>1</v>
      </c>
      <c r="J2464" s="3">
        <v>1</v>
      </c>
      <c r="K2464" s="3">
        <v>1</v>
      </c>
      <c r="L2464" s="3">
        <v>133</v>
      </c>
      <c r="M2464" s="3">
        <v>15.1</v>
      </c>
      <c r="N2464" s="3">
        <v>4.2699999999999996</v>
      </c>
      <c r="O2464" s="3">
        <v>0</v>
      </c>
      <c r="P2464" s="3">
        <v>1</v>
      </c>
      <c r="Q2464" s="3" t="s">
        <v>2740</v>
      </c>
      <c r="R2464" s="3" t="s">
        <v>520</v>
      </c>
      <c r="S2464" s="3" t="s">
        <v>41</v>
      </c>
      <c r="T2464" s="3" t="s">
        <v>5848</v>
      </c>
      <c r="U2464" s="3" t="s">
        <v>5849</v>
      </c>
      <c r="V2464" s="3" t="s">
        <v>5846</v>
      </c>
      <c r="W2464" s="3" t="s">
        <v>5850</v>
      </c>
      <c r="X2464" s="3" t="s">
        <v>5851</v>
      </c>
      <c r="Y2464" s="3" t="s">
        <v>41</v>
      </c>
      <c r="Z2464" s="3" t="s">
        <v>41</v>
      </c>
      <c r="AA2464" s="3">
        <v>0</v>
      </c>
      <c r="AB2464" s="3" t="s">
        <v>30</v>
      </c>
      <c r="AC2464" s="3">
        <v>1</v>
      </c>
      <c r="AD2464" s="3" t="s">
        <v>380</v>
      </c>
    </row>
    <row r="2465" spans="1:30" hidden="1" outlineLevel="1" collapsed="1" x14ac:dyDescent="0.2">
      <c r="A2465" t="s">
        <v>41</v>
      </c>
      <c r="B2465" s="2" t="s">
        <v>43</v>
      </c>
      <c r="C2465" s="2" t="s">
        <v>44</v>
      </c>
      <c r="D2465" s="2" t="s">
        <v>29</v>
      </c>
      <c r="E2465" s="2" t="s">
        <v>45</v>
      </c>
      <c r="F2465" s="2" t="s">
        <v>46</v>
      </c>
      <c r="G2465" s="2" t="s">
        <v>28</v>
      </c>
      <c r="H2465" s="2" t="s">
        <v>47</v>
      </c>
      <c r="I2465" s="2" t="s">
        <v>8</v>
      </c>
      <c r="J2465" s="2" t="s">
        <v>9</v>
      </c>
      <c r="K2465" s="2" t="s">
        <v>48</v>
      </c>
      <c r="L2465" s="2" t="s">
        <v>49</v>
      </c>
      <c r="M2465" s="2" t="s">
        <v>50</v>
      </c>
      <c r="N2465" s="2" t="s">
        <v>51</v>
      </c>
      <c r="O2465" s="2" t="s">
        <v>52</v>
      </c>
      <c r="P2465" s="2" t="s">
        <v>27</v>
      </c>
      <c r="Q2465" s="2" t="s">
        <v>53</v>
      </c>
      <c r="R2465" s="2" t="s">
        <v>54</v>
      </c>
      <c r="S2465" s="2" t="s">
        <v>55</v>
      </c>
      <c r="T2465" s="2" t="s">
        <v>56</v>
      </c>
    </row>
    <row r="2466" spans="1:30" hidden="1" outlineLevel="1" collapsed="1" x14ac:dyDescent="0.2">
      <c r="A2466" t="s">
        <v>41</v>
      </c>
      <c r="B2466" s="4" t="s">
        <v>30</v>
      </c>
      <c r="C2466" s="4" t="s">
        <v>5852</v>
      </c>
      <c r="D2466" s="4" t="s">
        <v>116</v>
      </c>
      <c r="E2466" s="4">
        <v>1.9786100000000001E-2</v>
      </c>
      <c r="F2466" s="4">
        <v>9.4156000000000003E-4</v>
      </c>
      <c r="G2466" s="4">
        <v>1</v>
      </c>
      <c r="H2466" s="4">
        <v>1</v>
      </c>
      <c r="I2466" s="4">
        <v>1</v>
      </c>
      <c r="J2466" s="4">
        <v>1</v>
      </c>
      <c r="K2466" s="4" t="s">
        <v>5846</v>
      </c>
      <c r="L2466" s="4" t="s">
        <v>5853</v>
      </c>
      <c r="M2466" s="4" t="s">
        <v>5854</v>
      </c>
      <c r="N2466" s="4">
        <v>2</v>
      </c>
      <c r="O2466" s="4">
        <v>1588.8363199999999</v>
      </c>
      <c r="P2466" s="4" t="s">
        <v>30</v>
      </c>
      <c r="Q2466" s="4" t="s">
        <v>30</v>
      </c>
      <c r="R2466" s="4">
        <v>7.6860000000000003E-4</v>
      </c>
      <c r="S2466" s="4">
        <v>1.2290000000000001E-2</v>
      </c>
      <c r="T2466" s="4">
        <v>1.97</v>
      </c>
    </row>
    <row r="2467" spans="1:30" x14ac:dyDescent="0.2">
      <c r="A2467" s="3" t="s">
        <v>30</v>
      </c>
      <c r="B2467" s="3" t="s">
        <v>31</v>
      </c>
      <c r="C2467" s="3" t="s">
        <v>5855</v>
      </c>
      <c r="D2467" s="3" t="s">
        <v>5856</v>
      </c>
      <c r="E2467" s="3">
        <v>0</v>
      </c>
      <c r="F2467" s="3">
        <v>1.9059999999999999</v>
      </c>
      <c r="G2467" s="3">
        <v>3</v>
      </c>
      <c r="H2467" s="3">
        <v>1</v>
      </c>
      <c r="I2467" s="3">
        <v>1</v>
      </c>
      <c r="J2467" s="3">
        <v>1</v>
      </c>
      <c r="K2467" s="3">
        <v>1</v>
      </c>
      <c r="L2467" s="3">
        <v>394</v>
      </c>
      <c r="M2467" s="3">
        <v>42.5</v>
      </c>
      <c r="N2467" s="3">
        <v>6.54</v>
      </c>
      <c r="O2467" s="3">
        <v>1.75</v>
      </c>
      <c r="P2467" s="3">
        <v>1</v>
      </c>
      <c r="Q2467" s="3" t="s">
        <v>4014</v>
      </c>
      <c r="R2467" s="3" t="s">
        <v>41</v>
      </c>
      <c r="S2467" s="3" t="s">
        <v>36</v>
      </c>
      <c r="T2467" s="3" t="s">
        <v>5857</v>
      </c>
      <c r="U2467" s="3" t="s">
        <v>5858</v>
      </c>
      <c r="V2467" s="3" t="s">
        <v>5855</v>
      </c>
      <c r="W2467" s="3" t="s">
        <v>5859</v>
      </c>
      <c r="X2467" s="3" t="s">
        <v>5860</v>
      </c>
      <c r="Y2467" s="3" t="s">
        <v>5861</v>
      </c>
      <c r="Z2467" s="3" t="s">
        <v>5862</v>
      </c>
      <c r="AA2467" s="3">
        <v>3</v>
      </c>
      <c r="AB2467" s="3" t="s">
        <v>30</v>
      </c>
      <c r="AC2467" s="3">
        <v>1</v>
      </c>
      <c r="AD2467" s="3" t="s">
        <v>41</v>
      </c>
    </row>
    <row r="2468" spans="1:30" hidden="1" outlineLevel="1" collapsed="1" x14ac:dyDescent="0.2">
      <c r="A2468" t="s">
        <v>41</v>
      </c>
      <c r="B2468" s="2" t="s">
        <v>43</v>
      </c>
      <c r="C2468" s="2" t="s">
        <v>44</v>
      </c>
      <c r="D2468" s="2" t="s">
        <v>29</v>
      </c>
      <c r="E2468" s="2" t="s">
        <v>45</v>
      </c>
      <c r="F2468" s="2" t="s">
        <v>46</v>
      </c>
      <c r="G2468" s="2" t="s">
        <v>28</v>
      </c>
      <c r="H2468" s="2" t="s">
        <v>47</v>
      </c>
      <c r="I2468" s="2" t="s">
        <v>8</v>
      </c>
      <c r="J2468" s="2" t="s">
        <v>9</v>
      </c>
      <c r="K2468" s="2" t="s">
        <v>48</v>
      </c>
      <c r="L2468" s="2" t="s">
        <v>49</v>
      </c>
      <c r="M2468" s="2" t="s">
        <v>50</v>
      </c>
      <c r="N2468" s="2" t="s">
        <v>51</v>
      </c>
      <c r="O2468" s="2" t="s">
        <v>52</v>
      </c>
      <c r="P2468" s="2" t="s">
        <v>27</v>
      </c>
      <c r="Q2468" s="2" t="s">
        <v>53</v>
      </c>
      <c r="R2468" s="2" t="s">
        <v>54</v>
      </c>
      <c r="S2468" s="2" t="s">
        <v>55</v>
      </c>
      <c r="T2468" s="2" t="s">
        <v>56</v>
      </c>
    </row>
    <row r="2469" spans="1:30" hidden="1" outlineLevel="1" collapsed="1" x14ac:dyDescent="0.2">
      <c r="A2469" t="s">
        <v>41</v>
      </c>
      <c r="B2469" s="4" t="s">
        <v>30</v>
      </c>
      <c r="C2469" s="4" t="s">
        <v>5863</v>
      </c>
      <c r="D2469" s="4" t="s">
        <v>41</v>
      </c>
      <c r="E2469" s="4">
        <v>2.0058200000000002E-2</v>
      </c>
      <c r="F2469" s="4">
        <v>9.4156000000000003E-4</v>
      </c>
      <c r="G2469" s="4">
        <v>1</v>
      </c>
      <c r="H2469" s="4">
        <v>1</v>
      </c>
      <c r="I2469" s="4">
        <v>1</v>
      </c>
      <c r="J2469" s="4">
        <v>1</v>
      </c>
      <c r="K2469" s="4" t="s">
        <v>5855</v>
      </c>
      <c r="L2469" s="4" t="s">
        <v>5864</v>
      </c>
      <c r="M2469" s="4" t="s">
        <v>41</v>
      </c>
      <c r="N2469" s="4">
        <v>0</v>
      </c>
      <c r="O2469" s="4">
        <v>1207.5953400000001</v>
      </c>
      <c r="P2469" s="4" t="s">
        <v>30</v>
      </c>
      <c r="Q2469" s="4" t="s">
        <v>30</v>
      </c>
      <c r="R2469" s="4">
        <v>7.6860000000000003E-4</v>
      </c>
      <c r="S2469" s="4">
        <v>1.2409999999999999E-2</v>
      </c>
      <c r="T2469" s="4">
        <v>1.75</v>
      </c>
    </row>
    <row r="2470" spans="1:30" x14ac:dyDescent="0.2">
      <c r="A2470" s="3" t="s">
        <v>30</v>
      </c>
      <c r="B2470" s="3" t="s">
        <v>31</v>
      </c>
      <c r="C2470" s="3" t="s">
        <v>5865</v>
      </c>
      <c r="D2470" s="3" t="s">
        <v>5866</v>
      </c>
      <c r="E2470" s="3">
        <v>0</v>
      </c>
      <c r="F2470" s="3">
        <v>1.8959999999999999</v>
      </c>
      <c r="G2470" s="3">
        <v>1</v>
      </c>
      <c r="H2470" s="3">
        <v>1</v>
      </c>
      <c r="I2470" s="3">
        <v>1</v>
      </c>
      <c r="J2470" s="3">
        <v>1</v>
      </c>
      <c r="K2470" s="3">
        <v>1</v>
      </c>
      <c r="L2470" s="3">
        <v>1183</v>
      </c>
      <c r="M2470" s="3">
        <v>135.5</v>
      </c>
      <c r="N2470" s="3">
        <v>6.81</v>
      </c>
      <c r="O2470" s="3">
        <v>0</v>
      </c>
      <c r="P2470" s="3">
        <v>1</v>
      </c>
      <c r="Q2470" s="3" t="s">
        <v>1422</v>
      </c>
      <c r="R2470" s="3" t="s">
        <v>35</v>
      </c>
      <c r="S2470" s="3" t="s">
        <v>1062</v>
      </c>
      <c r="T2470" s="3" t="s">
        <v>5867</v>
      </c>
      <c r="U2470" s="3" t="s">
        <v>5868</v>
      </c>
      <c r="V2470" s="3" t="s">
        <v>5865</v>
      </c>
      <c r="W2470" s="3" t="s">
        <v>5869</v>
      </c>
      <c r="X2470" s="3" t="s">
        <v>5870</v>
      </c>
      <c r="Y2470" s="3" t="s">
        <v>1771</v>
      </c>
      <c r="Z2470" s="3" t="s">
        <v>41</v>
      </c>
      <c r="AA2470" s="3">
        <v>1</v>
      </c>
      <c r="AB2470" s="3" t="s">
        <v>30</v>
      </c>
      <c r="AC2470" s="3">
        <v>1</v>
      </c>
      <c r="AD2470" s="3" t="s">
        <v>41</v>
      </c>
    </row>
    <row r="2471" spans="1:30" hidden="1" outlineLevel="1" collapsed="1" x14ac:dyDescent="0.2">
      <c r="A2471" t="s">
        <v>41</v>
      </c>
      <c r="B2471" s="2" t="s">
        <v>43</v>
      </c>
      <c r="C2471" s="2" t="s">
        <v>44</v>
      </c>
      <c r="D2471" s="2" t="s">
        <v>29</v>
      </c>
      <c r="E2471" s="2" t="s">
        <v>45</v>
      </c>
      <c r="F2471" s="2" t="s">
        <v>46</v>
      </c>
      <c r="G2471" s="2" t="s">
        <v>28</v>
      </c>
      <c r="H2471" s="2" t="s">
        <v>47</v>
      </c>
      <c r="I2471" s="2" t="s">
        <v>8</v>
      </c>
      <c r="J2471" s="2" t="s">
        <v>9</v>
      </c>
      <c r="K2471" s="2" t="s">
        <v>48</v>
      </c>
      <c r="L2471" s="2" t="s">
        <v>49</v>
      </c>
      <c r="M2471" s="2" t="s">
        <v>50</v>
      </c>
      <c r="N2471" s="2" t="s">
        <v>51</v>
      </c>
      <c r="O2471" s="2" t="s">
        <v>52</v>
      </c>
      <c r="P2471" s="2" t="s">
        <v>27</v>
      </c>
      <c r="Q2471" s="2" t="s">
        <v>53</v>
      </c>
      <c r="R2471" s="2" t="s">
        <v>54</v>
      </c>
      <c r="S2471" s="2" t="s">
        <v>55</v>
      </c>
      <c r="T2471" s="2" t="s">
        <v>56</v>
      </c>
    </row>
    <row r="2472" spans="1:30" hidden="1" outlineLevel="1" collapsed="1" x14ac:dyDescent="0.2">
      <c r="A2472" t="s">
        <v>41</v>
      </c>
      <c r="B2472" s="4" t="s">
        <v>30</v>
      </c>
      <c r="C2472" s="4" t="s">
        <v>5871</v>
      </c>
      <c r="D2472" s="4" t="s">
        <v>41</v>
      </c>
      <c r="E2472" s="4">
        <v>2.04733E-2</v>
      </c>
      <c r="F2472" s="4">
        <v>9.4156000000000003E-4</v>
      </c>
      <c r="G2472" s="4">
        <v>1</v>
      </c>
      <c r="H2472" s="4">
        <v>1</v>
      </c>
      <c r="I2472" s="4">
        <v>1</v>
      </c>
      <c r="J2472" s="4">
        <v>1</v>
      </c>
      <c r="K2472" s="4" t="s">
        <v>5865</v>
      </c>
      <c r="L2472" s="4" t="s">
        <v>5872</v>
      </c>
      <c r="M2472" s="4" t="s">
        <v>41</v>
      </c>
      <c r="N2472" s="4">
        <v>0</v>
      </c>
      <c r="O2472" s="4">
        <v>831.47230999999999</v>
      </c>
      <c r="P2472" s="4" t="s">
        <v>30</v>
      </c>
      <c r="Q2472" s="4" t="s">
        <v>30</v>
      </c>
      <c r="R2472" s="4">
        <v>7.6860000000000003E-4</v>
      </c>
      <c r="S2472" s="4">
        <v>1.2710000000000001E-2</v>
      </c>
      <c r="T2472" s="4">
        <v>1.56</v>
      </c>
    </row>
    <row r="2473" spans="1:30" x14ac:dyDescent="0.2">
      <c r="A2473" s="3" t="s">
        <v>30</v>
      </c>
      <c r="B2473" s="3" t="s">
        <v>31</v>
      </c>
      <c r="C2473" s="3" t="s">
        <v>5873</v>
      </c>
      <c r="D2473" s="3" t="s">
        <v>5874</v>
      </c>
      <c r="E2473" s="3">
        <v>0</v>
      </c>
      <c r="F2473" s="3">
        <v>1.885</v>
      </c>
      <c r="G2473" s="3">
        <v>2</v>
      </c>
      <c r="H2473" s="3">
        <v>1</v>
      </c>
      <c r="I2473" s="3">
        <v>1</v>
      </c>
      <c r="J2473" s="3">
        <v>1</v>
      </c>
      <c r="K2473" s="3">
        <v>1</v>
      </c>
      <c r="L2473" s="3">
        <v>590</v>
      </c>
      <c r="M2473" s="3">
        <v>67.5</v>
      </c>
      <c r="N2473" s="3">
        <v>4.58</v>
      </c>
      <c r="O2473" s="3">
        <v>2.23</v>
      </c>
      <c r="P2473" s="3">
        <v>1</v>
      </c>
      <c r="Q2473" s="3" t="s">
        <v>1512</v>
      </c>
      <c r="R2473" s="3" t="s">
        <v>1739</v>
      </c>
      <c r="S2473" s="3" t="s">
        <v>36</v>
      </c>
      <c r="T2473" s="3" t="s">
        <v>5875</v>
      </c>
      <c r="U2473" s="3" t="s">
        <v>5876</v>
      </c>
      <c r="V2473" s="3" t="s">
        <v>5873</v>
      </c>
      <c r="W2473" s="3" t="s">
        <v>5877</v>
      </c>
      <c r="X2473" s="3" t="s">
        <v>5878</v>
      </c>
      <c r="Y2473" s="3" t="s">
        <v>3345</v>
      </c>
      <c r="Z2473" s="3" t="s">
        <v>1745</v>
      </c>
      <c r="AA2473" s="3">
        <v>6</v>
      </c>
      <c r="AB2473" s="3" t="s">
        <v>30</v>
      </c>
      <c r="AC2473" s="3">
        <v>1</v>
      </c>
      <c r="AD2473" s="3" t="s">
        <v>41</v>
      </c>
    </row>
    <row r="2474" spans="1:30" hidden="1" outlineLevel="1" collapsed="1" x14ac:dyDescent="0.2">
      <c r="A2474" t="s">
        <v>41</v>
      </c>
      <c r="B2474" s="2" t="s">
        <v>43</v>
      </c>
      <c r="C2474" s="2" t="s">
        <v>44</v>
      </c>
      <c r="D2474" s="2" t="s">
        <v>29</v>
      </c>
      <c r="E2474" s="2" t="s">
        <v>45</v>
      </c>
      <c r="F2474" s="2" t="s">
        <v>46</v>
      </c>
      <c r="G2474" s="2" t="s">
        <v>28</v>
      </c>
      <c r="H2474" s="2" t="s">
        <v>47</v>
      </c>
      <c r="I2474" s="2" t="s">
        <v>8</v>
      </c>
      <c r="J2474" s="2" t="s">
        <v>9</v>
      </c>
      <c r="K2474" s="2" t="s">
        <v>48</v>
      </c>
      <c r="L2474" s="2" t="s">
        <v>49</v>
      </c>
      <c r="M2474" s="2" t="s">
        <v>50</v>
      </c>
      <c r="N2474" s="2" t="s">
        <v>51</v>
      </c>
      <c r="O2474" s="2" t="s">
        <v>52</v>
      </c>
      <c r="P2474" s="2" t="s">
        <v>27</v>
      </c>
      <c r="Q2474" s="2" t="s">
        <v>53</v>
      </c>
      <c r="R2474" s="2" t="s">
        <v>54</v>
      </c>
      <c r="S2474" s="2" t="s">
        <v>55</v>
      </c>
      <c r="T2474" s="2" t="s">
        <v>56</v>
      </c>
    </row>
    <row r="2475" spans="1:30" hidden="1" outlineLevel="1" collapsed="1" x14ac:dyDescent="0.2">
      <c r="A2475" t="s">
        <v>41</v>
      </c>
      <c r="B2475" s="4" t="s">
        <v>30</v>
      </c>
      <c r="C2475" s="4" t="s">
        <v>5879</v>
      </c>
      <c r="D2475" s="4" t="s">
        <v>41</v>
      </c>
      <c r="E2475" s="4">
        <v>2.08969E-2</v>
      </c>
      <c r="F2475" s="4">
        <v>9.4156000000000003E-4</v>
      </c>
      <c r="G2475" s="4">
        <v>1</v>
      </c>
      <c r="H2475" s="4">
        <v>1</v>
      </c>
      <c r="I2475" s="4">
        <v>1</v>
      </c>
      <c r="J2475" s="4">
        <v>1</v>
      </c>
      <c r="K2475" s="4" t="s">
        <v>5873</v>
      </c>
      <c r="L2475" s="4" t="s">
        <v>5880</v>
      </c>
      <c r="M2475" s="4" t="s">
        <v>41</v>
      </c>
      <c r="N2475" s="4">
        <v>1</v>
      </c>
      <c r="O2475" s="4">
        <v>1480.7278100000001</v>
      </c>
      <c r="P2475" s="4" t="s">
        <v>30</v>
      </c>
      <c r="Q2475" s="4" t="s">
        <v>30</v>
      </c>
      <c r="R2475" s="4">
        <v>7.6860000000000003E-4</v>
      </c>
      <c r="S2475" s="4">
        <v>1.304E-2</v>
      </c>
      <c r="T2475" s="4">
        <v>2.23</v>
      </c>
    </row>
    <row r="2476" spans="1:30" x14ac:dyDescent="0.2">
      <c r="A2476" s="3" t="s">
        <v>30</v>
      </c>
      <c r="B2476" s="3" t="s">
        <v>31</v>
      </c>
      <c r="C2476" s="3" t="s">
        <v>5881</v>
      </c>
      <c r="D2476" s="3" t="s">
        <v>5882</v>
      </c>
      <c r="E2476" s="3">
        <v>0</v>
      </c>
      <c r="F2476" s="3">
        <v>1.8839999999999999</v>
      </c>
      <c r="G2476" s="3">
        <v>1</v>
      </c>
      <c r="H2476" s="3">
        <v>1</v>
      </c>
      <c r="I2476" s="3">
        <v>1</v>
      </c>
      <c r="J2476" s="3">
        <v>1</v>
      </c>
      <c r="K2476" s="3">
        <v>1</v>
      </c>
      <c r="L2476" s="3">
        <v>1489</v>
      </c>
      <c r="M2476" s="3">
        <v>171.3</v>
      </c>
      <c r="N2476" s="3">
        <v>5.74</v>
      </c>
      <c r="O2476" s="3">
        <v>2.2400000000000002</v>
      </c>
      <c r="P2476" s="3">
        <v>1</v>
      </c>
      <c r="Q2476" s="3" t="s">
        <v>2614</v>
      </c>
      <c r="R2476" s="3" t="s">
        <v>35</v>
      </c>
      <c r="S2476" s="3" t="s">
        <v>1062</v>
      </c>
      <c r="T2476" s="3" t="s">
        <v>5883</v>
      </c>
      <c r="U2476" s="3" t="s">
        <v>5884</v>
      </c>
      <c r="V2476" s="3" t="s">
        <v>5881</v>
      </c>
      <c r="W2476" s="3" t="s">
        <v>5885</v>
      </c>
      <c r="X2476" s="3" t="s">
        <v>5886</v>
      </c>
      <c r="Y2476" s="3" t="s">
        <v>41</v>
      </c>
      <c r="Z2476" s="3" t="s">
        <v>41</v>
      </c>
      <c r="AA2476" s="3">
        <v>0</v>
      </c>
      <c r="AB2476" s="3" t="s">
        <v>30</v>
      </c>
      <c r="AC2476" s="3">
        <v>1</v>
      </c>
      <c r="AD2476" s="3" t="s">
        <v>41</v>
      </c>
    </row>
    <row r="2477" spans="1:30" hidden="1" outlineLevel="1" collapsed="1" x14ac:dyDescent="0.2">
      <c r="A2477" t="s">
        <v>41</v>
      </c>
      <c r="B2477" s="2" t="s">
        <v>43</v>
      </c>
      <c r="C2477" s="2" t="s">
        <v>44</v>
      </c>
      <c r="D2477" s="2" t="s">
        <v>29</v>
      </c>
      <c r="E2477" s="2" t="s">
        <v>45</v>
      </c>
      <c r="F2477" s="2" t="s">
        <v>46</v>
      </c>
      <c r="G2477" s="2" t="s">
        <v>28</v>
      </c>
      <c r="H2477" s="2" t="s">
        <v>47</v>
      </c>
      <c r="I2477" s="2" t="s">
        <v>8</v>
      </c>
      <c r="J2477" s="2" t="s">
        <v>9</v>
      </c>
      <c r="K2477" s="2" t="s">
        <v>48</v>
      </c>
      <c r="L2477" s="2" t="s">
        <v>49</v>
      </c>
      <c r="M2477" s="2" t="s">
        <v>50</v>
      </c>
      <c r="N2477" s="2" t="s">
        <v>51</v>
      </c>
      <c r="O2477" s="2" t="s">
        <v>52</v>
      </c>
      <c r="P2477" s="2" t="s">
        <v>27</v>
      </c>
      <c r="Q2477" s="2" t="s">
        <v>53</v>
      </c>
      <c r="R2477" s="2" t="s">
        <v>54</v>
      </c>
      <c r="S2477" s="2" t="s">
        <v>55</v>
      </c>
      <c r="T2477" s="2" t="s">
        <v>56</v>
      </c>
    </row>
    <row r="2478" spans="1:30" hidden="1" outlineLevel="1" collapsed="1" x14ac:dyDescent="0.2">
      <c r="A2478" t="s">
        <v>41</v>
      </c>
      <c r="B2478" s="4" t="s">
        <v>30</v>
      </c>
      <c r="C2478" s="4" t="s">
        <v>5887</v>
      </c>
      <c r="D2478" s="4" t="s">
        <v>41</v>
      </c>
      <c r="E2478" s="4">
        <v>2.08969E-2</v>
      </c>
      <c r="F2478" s="4">
        <v>9.4156000000000003E-4</v>
      </c>
      <c r="G2478" s="4">
        <v>1</v>
      </c>
      <c r="H2478" s="4">
        <v>1</v>
      </c>
      <c r="I2478" s="4">
        <v>1</v>
      </c>
      <c r="J2478" s="4">
        <v>1</v>
      </c>
      <c r="K2478" s="4" t="s">
        <v>5881</v>
      </c>
      <c r="L2478" s="4" t="s">
        <v>5888</v>
      </c>
      <c r="M2478" s="4" t="s">
        <v>41</v>
      </c>
      <c r="N2478" s="4">
        <v>0</v>
      </c>
      <c r="O2478" s="4">
        <v>1317.63933</v>
      </c>
      <c r="P2478" s="4" t="s">
        <v>30</v>
      </c>
      <c r="Q2478" s="4" t="s">
        <v>30</v>
      </c>
      <c r="R2478" s="4">
        <v>7.6860000000000003E-4</v>
      </c>
      <c r="S2478" s="4">
        <v>1.306E-2</v>
      </c>
      <c r="T2478" s="4">
        <v>2.2400000000000002</v>
      </c>
    </row>
    <row r="2479" spans="1:30" x14ac:dyDescent="0.2">
      <c r="A2479" s="3" t="s">
        <v>30</v>
      </c>
      <c r="B2479" s="3" t="s">
        <v>31</v>
      </c>
      <c r="C2479" s="3" t="s">
        <v>5889</v>
      </c>
      <c r="D2479" s="3" t="s">
        <v>5890</v>
      </c>
      <c r="E2479" s="3">
        <v>0</v>
      </c>
      <c r="F2479" s="3">
        <v>1.881</v>
      </c>
      <c r="G2479" s="3">
        <v>4</v>
      </c>
      <c r="H2479" s="3">
        <v>1</v>
      </c>
      <c r="I2479" s="3">
        <v>1</v>
      </c>
      <c r="J2479" s="3">
        <v>1</v>
      </c>
      <c r="K2479" s="3">
        <v>1</v>
      </c>
      <c r="L2479" s="3">
        <v>349</v>
      </c>
      <c r="M2479" s="3">
        <v>39.200000000000003</v>
      </c>
      <c r="N2479" s="3">
        <v>7.42</v>
      </c>
      <c r="O2479" s="3">
        <v>0</v>
      </c>
      <c r="P2479" s="3">
        <v>1</v>
      </c>
      <c r="Q2479" s="3" t="s">
        <v>1919</v>
      </c>
      <c r="R2479" s="3" t="s">
        <v>453</v>
      </c>
      <c r="S2479" s="3" t="s">
        <v>1062</v>
      </c>
      <c r="T2479" s="3" t="s">
        <v>5891</v>
      </c>
      <c r="U2479" s="3" t="s">
        <v>5892</v>
      </c>
      <c r="V2479" s="3" t="s">
        <v>5889</v>
      </c>
      <c r="W2479" s="3" t="s">
        <v>5893</v>
      </c>
      <c r="X2479" s="3" t="s">
        <v>5894</v>
      </c>
      <c r="Y2479" s="3" t="s">
        <v>41</v>
      </c>
      <c r="Z2479" s="3" t="s">
        <v>41</v>
      </c>
      <c r="AA2479" s="3">
        <v>0</v>
      </c>
      <c r="AB2479" s="3" t="s">
        <v>30</v>
      </c>
      <c r="AC2479" s="3">
        <v>1</v>
      </c>
      <c r="AD2479" s="3" t="s">
        <v>41</v>
      </c>
    </row>
    <row r="2480" spans="1:30" hidden="1" outlineLevel="1" collapsed="1" x14ac:dyDescent="0.2">
      <c r="A2480" t="s">
        <v>41</v>
      </c>
      <c r="B2480" s="2" t="s">
        <v>43</v>
      </c>
      <c r="C2480" s="2" t="s">
        <v>44</v>
      </c>
      <c r="D2480" s="2" t="s">
        <v>29</v>
      </c>
      <c r="E2480" s="2" t="s">
        <v>45</v>
      </c>
      <c r="F2480" s="2" t="s">
        <v>46</v>
      </c>
      <c r="G2480" s="2" t="s">
        <v>28</v>
      </c>
      <c r="H2480" s="2" t="s">
        <v>47</v>
      </c>
      <c r="I2480" s="2" t="s">
        <v>8</v>
      </c>
      <c r="J2480" s="2" t="s">
        <v>9</v>
      </c>
      <c r="K2480" s="2" t="s">
        <v>48</v>
      </c>
      <c r="L2480" s="2" t="s">
        <v>49</v>
      </c>
      <c r="M2480" s="2" t="s">
        <v>50</v>
      </c>
      <c r="N2480" s="2" t="s">
        <v>51</v>
      </c>
      <c r="O2480" s="2" t="s">
        <v>52</v>
      </c>
      <c r="P2480" s="2" t="s">
        <v>27</v>
      </c>
      <c r="Q2480" s="2" t="s">
        <v>53</v>
      </c>
      <c r="R2480" s="2" t="s">
        <v>54</v>
      </c>
      <c r="S2480" s="2" t="s">
        <v>55</v>
      </c>
      <c r="T2480" s="2" t="s">
        <v>56</v>
      </c>
    </row>
    <row r="2481" spans="1:30" hidden="1" outlineLevel="1" collapsed="1" x14ac:dyDescent="0.2">
      <c r="A2481" t="s">
        <v>41</v>
      </c>
      <c r="B2481" s="4" t="s">
        <v>30</v>
      </c>
      <c r="C2481" s="4" t="s">
        <v>5895</v>
      </c>
      <c r="D2481" s="4" t="s">
        <v>41</v>
      </c>
      <c r="E2481" s="4">
        <v>2.1040099999999999E-2</v>
      </c>
      <c r="F2481" s="4">
        <v>9.4156000000000003E-4</v>
      </c>
      <c r="G2481" s="4">
        <v>1</v>
      </c>
      <c r="H2481" s="4">
        <v>1</v>
      </c>
      <c r="I2481" s="4">
        <v>1</v>
      </c>
      <c r="J2481" s="4">
        <v>1</v>
      </c>
      <c r="K2481" s="4" t="s">
        <v>5889</v>
      </c>
      <c r="L2481" s="4" t="s">
        <v>5896</v>
      </c>
      <c r="M2481" s="4" t="s">
        <v>41</v>
      </c>
      <c r="N2481" s="4">
        <v>0</v>
      </c>
      <c r="O2481" s="4">
        <v>1433.6615200000001</v>
      </c>
      <c r="P2481" s="4" t="s">
        <v>30</v>
      </c>
      <c r="Q2481" s="4" t="s">
        <v>30</v>
      </c>
      <c r="R2481" s="4">
        <v>7.6860000000000003E-4</v>
      </c>
      <c r="S2481" s="4">
        <v>1.316E-2</v>
      </c>
      <c r="T2481" s="4">
        <v>1.24</v>
      </c>
    </row>
    <row r="2482" spans="1:30" x14ac:dyDescent="0.2">
      <c r="A2482" s="3" t="s">
        <v>30</v>
      </c>
      <c r="B2482" s="3" t="s">
        <v>31</v>
      </c>
      <c r="C2482" s="3" t="s">
        <v>5897</v>
      </c>
      <c r="D2482" s="3" t="s">
        <v>5898</v>
      </c>
      <c r="E2482" s="3">
        <v>0</v>
      </c>
      <c r="F2482" s="3">
        <v>1.877</v>
      </c>
      <c r="G2482" s="3">
        <v>1</v>
      </c>
      <c r="H2482" s="3">
        <v>1</v>
      </c>
      <c r="I2482" s="3">
        <v>1</v>
      </c>
      <c r="J2482" s="3">
        <v>1</v>
      </c>
      <c r="K2482" s="3">
        <v>1</v>
      </c>
      <c r="L2482" s="3">
        <v>959</v>
      </c>
      <c r="M2482" s="3">
        <v>109.3</v>
      </c>
      <c r="N2482" s="3">
        <v>8.73</v>
      </c>
      <c r="O2482" s="3">
        <v>2.5</v>
      </c>
      <c r="P2482" s="3">
        <v>1</v>
      </c>
      <c r="Q2482" s="3" t="s">
        <v>2872</v>
      </c>
      <c r="R2482" s="3" t="s">
        <v>2705</v>
      </c>
      <c r="S2482" s="3" t="s">
        <v>1062</v>
      </c>
      <c r="T2482" s="3" t="s">
        <v>5899</v>
      </c>
      <c r="U2482" s="3" t="s">
        <v>5900</v>
      </c>
      <c r="V2482" s="3" t="s">
        <v>5897</v>
      </c>
      <c r="W2482" s="3" t="s">
        <v>5901</v>
      </c>
      <c r="X2482" s="3" t="s">
        <v>5902</v>
      </c>
      <c r="Y2482" s="3" t="s">
        <v>41</v>
      </c>
      <c r="Z2482" s="3" t="s">
        <v>41</v>
      </c>
      <c r="AA2482" s="3">
        <v>0</v>
      </c>
      <c r="AB2482" s="3" t="s">
        <v>30</v>
      </c>
      <c r="AC2482" s="3">
        <v>1</v>
      </c>
      <c r="AD2482" s="3" t="s">
        <v>41</v>
      </c>
    </row>
    <row r="2483" spans="1:30" hidden="1" outlineLevel="1" collapsed="1" x14ac:dyDescent="0.2">
      <c r="A2483" t="s">
        <v>41</v>
      </c>
      <c r="B2483" s="2" t="s">
        <v>43</v>
      </c>
      <c r="C2483" s="2" t="s">
        <v>44</v>
      </c>
      <c r="D2483" s="2" t="s">
        <v>29</v>
      </c>
      <c r="E2483" s="2" t="s">
        <v>45</v>
      </c>
      <c r="F2483" s="2" t="s">
        <v>46</v>
      </c>
      <c r="G2483" s="2" t="s">
        <v>28</v>
      </c>
      <c r="H2483" s="2" t="s">
        <v>47</v>
      </c>
      <c r="I2483" s="2" t="s">
        <v>8</v>
      </c>
      <c r="J2483" s="2" t="s">
        <v>9</v>
      </c>
      <c r="K2483" s="2" t="s">
        <v>48</v>
      </c>
      <c r="L2483" s="2" t="s">
        <v>49</v>
      </c>
      <c r="M2483" s="2" t="s">
        <v>50</v>
      </c>
      <c r="N2483" s="2" t="s">
        <v>51</v>
      </c>
      <c r="O2483" s="2" t="s">
        <v>52</v>
      </c>
      <c r="P2483" s="2" t="s">
        <v>27</v>
      </c>
      <c r="Q2483" s="2" t="s">
        <v>53</v>
      </c>
      <c r="R2483" s="2" t="s">
        <v>54</v>
      </c>
      <c r="S2483" s="2" t="s">
        <v>55</v>
      </c>
      <c r="T2483" s="2" t="s">
        <v>56</v>
      </c>
    </row>
    <row r="2484" spans="1:30" hidden="1" outlineLevel="1" collapsed="1" x14ac:dyDescent="0.2">
      <c r="A2484" t="s">
        <v>41</v>
      </c>
      <c r="B2484" s="4" t="s">
        <v>30</v>
      </c>
      <c r="C2484" s="4" t="s">
        <v>5903</v>
      </c>
      <c r="D2484" s="4" t="s">
        <v>41</v>
      </c>
      <c r="E2484" s="4">
        <v>2.13292E-2</v>
      </c>
      <c r="F2484" s="4">
        <v>9.4156000000000003E-4</v>
      </c>
      <c r="G2484" s="4">
        <v>1</v>
      </c>
      <c r="H2484" s="4">
        <v>1</v>
      </c>
      <c r="I2484" s="4">
        <v>1</v>
      </c>
      <c r="J2484" s="4">
        <v>1</v>
      </c>
      <c r="K2484" s="4" t="s">
        <v>5897</v>
      </c>
      <c r="L2484" s="4" t="s">
        <v>5904</v>
      </c>
      <c r="M2484" s="4" t="s">
        <v>41</v>
      </c>
      <c r="N2484" s="4">
        <v>1</v>
      </c>
      <c r="O2484" s="4">
        <v>1458.7547</v>
      </c>
      <c r="P2484" s="4" t="s">
        <v>30</v>
      </c>
      <c r="Q2484" s="4" t="s">
        <v>30</v>
      </c>
      <c r="R2484" s="4">
        <v>7.6860000000000003E-4</v>
      </c>
      <c r="S2484" s="4">
        <v>1.328E-2</v>
      </c>
      <c r="T2484" s="4">
        <v>2.5</v>
      </c>
    </row>
    <row r="2485" spans="1:30" x14ac:dyDescent="0.2">
      <c r="A2485" s="3" t="s">
        <v>30</v>
      </c>
      <c r="B2485" s="3" t="s">
        <v>31</v>
      </c>
      <c r="C2485" s="3" t="s">
        <v>5905</v>
      </c>
      <c r="D2485" s="3" t="s">
        <v>5906</v>
      </c>
      <c r="E2485" s="3">
        <v>0</v>
      </c>
      <c r="F2485" s="3">
        <v>1.869</v>
      </c>
      <c r="G2485" s="3">
        <v>3</v>
      </c>
      <c r="H2485" s="3">
        <v>1</v>
      </c>
      <c r="I2485" s="3">
        <v>1</v>
      </c>
      <c r="J2485" s="3">
        <v>1</v>
      </c>
      <c r="K2485" s="3">
        <v>1</v>
      </c>
      <c r="L2485" s="3">
        <v>467</v>
      </c>
      <c r="M2485" s="3">
        <v>53</v>
      </c>
      <c r="N2485" s="3">
        <v>5.15</v>
      </c>
      <c r="O2485" s="3">
        <v>0</v>
      </c>
      <c r="P2485" s="3">
        <v>1</v>
      </c>
      <c r="Q2485" s="3" t="s">
        <v>1512</v>
      </c>
      <c r="R2485" s="3" t="s">
        <v>35</v>
      </c>
      <c r="S2485" s="3" t="s">
        <v>36</v>
      </c>
      <c r="T2485" s="3" t="s">
        <v>2098</v>
      </c>
      <c r="U2485" s="3" t="s">
        <v>5907</v>
      </c>
      <c r="V2485" s="3" t="s">
        <v>5905</v>
      </c>
      <c r="W2485" s="3" t="s">
        <v>5908</v>
      </c>
      <c r="X2485" s="3" t="s">
        <v>5909</v>
      </c>
      <c r="Y2485" s="3" t="s">
        <v>5910</v>
      </c>
      <c r="Z2485" s="3" t="s">
        <v>41</v>
      </c>
      <c r="AA2485" s="3">
        <v>4</v>
      </c>
      <c r="AB2485" s="3" t="s">
        <v>30</v>
      </c>
      <c r="AC2485" s="3">
        <v>1</v>
      </c>
      <c r="AD2485" s="3" t="s">
        <v>41</v>
      </c>
    </row>
    <row r="2486" spans="1:30" hidden="1" outlineLevel="1" collapsed="1" x14ac:dyDescent="0.2">
      <c r="A2486" t="s">
        <v>41</v>
      </c>
      <c r="B2486" s="2" t="s">
        <v>43</v>
      </c>
      <c r="C2486" s="2" t="s">
        <v>44</v>
      </c>
      <c r="D2486" s="2" t="s">
        <v>29</v>
      </c>
      <c r="E2486" s="2" t="s">
        <v>45</v>
      </c>
      <c r="F2486" s="2" t="s">
        <v>46</v>
      </c>
      <c r="G2486" s="2" t="s">
        <v>28</v>
      </c>
      <c r="H2486" s="2" t="s">
        <v>47</v>
      </c>
      <c r="I2486" s="2" t="s">
        <v>8</v>
      </c>
      <c r="J2486" s="2" t="s">
        <v>9</v>
      </c>
      <c r="K2486" s="2" t="s">
        <v>48</v>
      </c>
      <c r="L2486" s="2" t="s">
        <v>49</v>
      </c>
      <c r="M2486" s="2" t="s">
        <v>50</v>
      </c>
      <c r="N2486" s="2" t="s">
        <v>51</v>
      </c>
      <c r="O2486" s="2" t="s">
        <v>52</v>
      </c>
      <c r="P2486" s="2" t="s">
        <v>27</v>
      </c>
      <c r="Q2486" s="2" t="s">
        <v>53</v>
      </c>
      <c r="R2486" s="2" t="s">
        <v>54</v>
      </c>
      <c r="S2486" s="2" t="s">
        <v>55</v>
      </c>
      <c r="T2486" s="2" t="s">
        <v>56</v>
      </c>
    </row>
    <row r="2487" spans="1:30" hidden="1" outlineLevel="1" collapsed="1" x14ac:dyDescent="0.2">
      <c r="A2487" t="s">
        <v>41</v>
      </c>
      <c r="B2487" s="4" t="s">
        <v>30</v>
      </c>
      <c r="C2487" s="4" t="s">
        <v>5911</v>
      </c>
      <c r="D2487" s="4" t="s">
        <v>41</v>
      </c>
      <c r="E2487" s="4">
        <v>2.1622300000000001E-2</v>
      </c>
      <c r="F2487" s="4">
        <v>9.4156000000000003E-4</v>
      </c>
      <c r="G2487" s="4">
        <v>1</v>
      </c>
      <c r="H2487" s="4">
        <v>1</v>
      </c>
      <c r="I2487" s="4">
        <v>1</v>
      </c>
      <c r="J2487" s="4">
        <v>1</v>
      </c>
      <c r="K2487" s="4" t="s">
        <v>5905</v>
      </c>
      <c r="L2487" s="4" t="s">
        <v>5912</v>
      </c>
      <c r="M2487" s="4" t="s">
        <v>41</v>
      </c>
      <c r="N2487" s="4">
        <v>1</v>
      </c>
      <c r="O2487" s="4">
        <v>1827.9486999999999</v>
      </c>
      <c r="P2487" s="4" t="s">
        <v>30</v>
      </c>
      <c r="Q2487" s="4" t="s">
        <v>30</v>
      </c>
      <c r="R2487" s="4">
        <v>7.6860000000000003E-4</v>
      </c>
      <c r="S2487" s="4">
        <v>1.353E-2</v>
      </c>
      <c r="T2487" s="4">
        <v>1.82</v>
      </c>
    </row>
    <row r="2488" spans="1:30" x14ac:dyDescent="0.2">
      <c r="A2488" s="3" t="s">
        <v>30</v>
      </c>
      <c r="B2488" s="3" t="s">
        <v>31</v>
      </c>
      <c r="C2488" s="3" t="s">
        <v>5913</v>
      </c>
      <c r="D2488" s="3" t="s">
        <v>5914</v>
      </c>
      <c r="E2488" s="3">
        <v>0</v>
      </c>
      <c r="F2488" s="3">
        <v>1.8520000000000001</v>
      </c>
      <c r="G2488" s="3">
        <v>5</v>
      </c>
      <c r="H2488" s="3">
        <v>1</v>
      </c>
      <c r="I2488" s="3">
        <v>1</v>
      </c>
      <c r="J2488" s="3">
        <v>1</v>
      </c>
      <c r="K2488" s="3">
        <v>1</v>
      </c>
      <c r="L2488" s="3">
        <v>199</v>
      </c>
      <c r="M2488" s="3">
        <v>24</v>
      </c>
      <c r="N2488" s="3">
        <v>9.57</v>
      </c>
      <c r="O2488" s="3">
        <v>0</v>
      </c>
      <c r="P2488" s="3">
        <v>1</v>
      </c>
      <c r="Q2488" s="3" t="s">
        <v>1919</v>
      </c>
      <c r="R2488" s="3" t="s">
        <v>35</v>
      </c>
      <c r="S2488" s="3" t="s">
        <v>36</v>
      </c>
      <c r="T2488" s="3" t="s">
        <v>2376</v>
      </c>
      <c r="U2488" s="3" t="s">
        <v>5915</v>
      </c>
      <c r="V2488" s="3" t="s">
        <v>5913</v>
      </c>
      <c r="W2488" s="3" t="s">
        <v>5916</v>
      </c>
      <c r="X2488" s="3" t="s">
        <v>5917</v>
      </c>
      <c r="Y2488" s="3" t="s">
        <v>41</v>
      </c>
      <c r="Z2488" s="3" t="s">
        <v>41</v>
      </c>
      <c r="AA2488" s="3">
        <v>0</v>
      </c>
      <c r="AB2488" s="3" t="s">
        <v>30</v>
      </c>
      <c r="AC2488" s="3">
        <v>1</v>
      </c>
      <c r="AD2488" s="3" t="s">
        <v>41</v>
      </c>
    </row>
    <row r="2489" spans="1:30" hidden="1" outlineLevel="1" collapsed="1" x14ac:dyDescent="0.2">
      <c r="A2489" t="s">
        <v>41</v>
      </c>
      <c r="B2489" s="2" t="s">
        <v>43</v>
      </c>
      <c r="C2489" s="2" t="s">
        <v>44</v>
      </c>
      <c r="D2489" s="2" t="s">
        <v>29</v>
      </c>
      <c r="E2489" s="2" t="s">
        <v>45</v>
      </c>
      <c r="F2489" s="2" t="s">
        <v>46</v>
      </c>
      <c r="G2489" s="2" t="s">
        <v>28</v>
      </c>
      <c r="H2489" s="2" t="s">
        <v>47</v>
      </c>
      <c r="I2489" s="2" t="s">
        <v>8</v>
      </c>
      <c r="J2489" s="2" t="s">
        <v>9</v>
      </c>
      <c r="K2489" s="2" t="s">
        <v>48</v>
      </c>
      <c r="L2489" s="2" t="s">
        <v>49</v>
      </c>
      <c r="M2489" s="2" t="s">
        <v>50</v>
      </c>
      <c r="N2489" s="2" t="s">
        <v>51</v>
      </c>
      <c r="O2489" s="2" t="s">
        <v>52</v>
      </c>
      <c r="P2489" s="2" t="s">
        <v>27</v>
      </c>
      <c r="Q2489" s="2" t="s">
        <v>53</v>
      </c>
      <c r="R2489" s="2" t="s">
        <v>54</v>
      </c>
      <c r="S2489" s="2" t="s">
        <v>55</v>
      </c>
      <c r="T2489" s="2" t="s">
        <v>56</v>
      </c>
    </row>
    <row r="2490" spans="1:30" hidden="1" outlineLevel="1" collapsed="1" x14ac:dyDescent="0.2">
      <c r="A2490" t="s">
        <v>41</v>
      </c>
      <c r="B2490" s="4" t="s">
        <v>30</v>
      </c>
      <c r="C2490" s="4" t="s">
        <v>5918</v>
      </c>
      <c r="D2490" s="4" t="s">
        <v>41</v>
      </c>
      <c r="E2490" s="4">
        <v>2.2372699999999999E-2</v>
      </c>
      <c r="F2490" s="4">
        <v>9.4156000000000003E-4</v>
      </c>
      <c r="G2490" s="4">
        <v>1</v>
      </c>
      <c r="H2490" s="4">
        <v>1</v>
      </c>
      <c r="I2490" s="4">
        <v>1</v>
      </c>
      <c r="J2490" s="4">
        <v>1</v>
      </c>
      <c r="K2490" s="4" t="s">
        <v>5913</v>
      </c>
      <c r="L2490" s="4" t="s">
        <v>5919</v>
      </c>
      <c r="M2490" s="4" t="s">
        <v>41</v>
      </c>
      <c r="N2490" s="4">
        <v>0</v>
      </c>
      <c r="O2490" s="4">
        <v>1169.65246</v>
      </c>
      <c r="P2490" s="4" t="s">
        <v>30</v>
      </c>
      <c r="Q2490" s="4" t="s">
        <v>30</v>
      </c>
      <c r="R2490" s="4">
        <v>7.6860000000000003E-4</v>
      </c>
      <c r="S2490" s="4">
        <v>1.4069999999999999E-2</v>
      </c>
      <c r="T2490" s="4">
        <v>1.58</v>
      </c>
    </row>
    <row r="2491" spans="1:30" x14ac:dyDescent="0.2">
      <c r="A2491" s="3" t="s">
        <v>30</v>
      </c>
      <c r="B2491" s="3" t="s">
        <v>31</v>
      </c>
      <c r="C2491" s="3" t="s">
        <v>5920</v>
      </c>
      <c r="D2491" s="3" t="s">
        <v>5921</v>
      </c>
      <c r="E2491" s="3">
        <v>0</v>
      </c>
      <c r="F2491" s="3">
        <v>1.8440000000000001</v>
      </c>
      <c r="G2491" s="3">
        <v>13</v>
      </c>
      <c r="H2491" s="3">
        <v>1</v>
      </c>
      <c r="I2491" s="3">
        <v>1</v>
      </c>
      <c r="J2491" s="3">
        <v>1</v>
      </c>
      <c r="K2491" s="3">
        <v>1</v>
      </c>
      <c r="L2491" s="3">
        <v>135</v>
      </c>
      <c r="M2491" s="3">
        <v>15.8</v>
      </c>
      <c r="N2491" s="3">
        <v>9.66</v>
      </c>
      <c r="O2491" s="3">
        <v>2.98</v>
      </c>
      <c r="P2491" s="3">
        <v>1</v>
      </c>
      <c r="Q2491" s="3" t="s">
        <v>2887</v>
      </c>
      <c r="R2491" s="3" t="s">
        <v>35</v>
      </c>
      <c r="S2491" s="3" t="s">
        <v>41</v>
      </c>
      <c r="T2491" s="3" t="s">
        <v>5922</v>
      </c>
      <c r="U2491" s="3" t="s">
        <v>5923</v>
      </c>
      <c r="V2491" s="3" t="s">
        <v>5920</v>
      </c>
      <c r="W2491" s="3" t="s">
        <v>5924</v>
      </c>
      <c r="X2491" s="3" t="s">
        <v>5925</v>
      </c>
      <c r="Y2491" s="3" t="s">
        <v>41</v>
      </c>
      <c r="Z2491" s="3" t="s">
        <v>41</v>
      </c>
      <c r="AA2491" s="3">
        <v>0</v>
      </c>
      <c r="AB2491" s="3" t="s">
        <v>30</v>
      </c>
      <c r="AC2491" s="3">
        <v>1</v>
      </c>
      <c r="AD2491" s="3" t="s">
        <v>41</v>
      </c>
    </row>
    <row r="2492" spans="1:30" hidden="1" outlineLevel="1" collapsed="1" x14ac:dyDescent="0.2">
      <c r="A2492" t="s">
        <v>41</v>
      </c>
      <c r="B2492" s="2" t="s">
        <v>43</v>
      </c>
      <c r="C2492" s="2" t="s">
        <v>44</v>
      </c>
      <c r="D2492" s="2" t="s">
        <v>29</v>
      </c>
      <c r="E2492" s="2" t="s">
        <v>45</v>
      </c>
      <c r="F2492" s="2" t="s">
        <v>46</v>
      </c>
      <c r="G2492" s="2" t="s">
        <v>28</v>
      </c>
      <c r="H2492" s="2" t="s">
        <v>47</v>
      </c>
      <c r="I2492" s="2" t="s">
        <v>8</v>
      </c>
      <c r="J2492" s="2" t="s">
        <v>9</v>
      </c>
      <c r="K2492" s="2" t="s">
        <v>48</v>
      </c>
      <c r="L2492" s="2" t="s">
        <v>49</v>
      </c>
      <c r="M2492" s="2" t="s">
        <v>50</v>
      </c>
      <c r="N2492" s="2" t="s">
        <v>51</v>
      </c>
      <c r="O2492" s="2" t="s">
        <v>52</v>
      </c>
      <c r="P2492" s="2" t="s">
        <v>27</v>
      </c>
      <c r="Q2492" s="2" t="s">
        <v>53</v>
      </c>
      <c r="R2492" s="2" t="s">
        <v>54</v>
      </c>
      <c r="S2492" s="2" t="s">
        <v>55</v>
      </c>
      <c r="T2492" s="2" t="s">
        <v>56</v>
      </c>
    </row>
    <row r="2493" spans="1:30" hidden="1" outlineLevel="1" collapsed="1" x14ac:dyDescent="0.2">
      <c r="A2493" t="s">
        <v>41</v>
      </c>
      <c r="B2493" s="4" t="s">
        <v>30</v>
      </c>
      <c r="C2493" s="4" t="s">
        <v>5926</v>
      </c>
      <c r="D2493" s="4" t="s">
        <v>325</v>
      </c>
      <c r="E2493" s="4">
        <v>2.2835299999999999E-2</v>
      </c>
      <c r="F2493" s="4">
        <v>9.4156000000000003E-4</v>
      </c>
      <c r="G2493" s="4">
        <v>1</v>
      </c>
      <c r="H2493" s="4">
        <v>1</v>
      </c>
      <c r="I2493" s="4">
        <v>1</v>
      </c>
      <c r="J2493" s="4">
        <v>1</v>
      </c>
      <c r="K2493" s="4" t="s">
        <v>5920</v>
      </c>
      <c r="L2493" s="4" t="s">
        <v>5927</v>
      </c>
      <c r="M2493" s="4" t="s">
        <v>41</v>
      </c>
      <c r="N2493" s="4">
        <v>1</v>
      </c>
      <c r="O2493" s="4">
        <v>2347.0536699999998</v>
      </c>
      <c r="P2493" s="4" t="s">
        <v>30</v>
      </c>
      <c r="Q2493" s="4" t="s">
        <v>30</v>
      </c>
      <c r="R2493" s="4">
        <v>7.6860000000000003E-4</v>
      </c>
      <c r="S2493" s="4">
        <v>1.4330000000000001E-2</v>
      </c>
      <c r="T2493" s="4">
        <v>2.98</v>
      </c>
    </row>
    <row r="2494" spans="1:30" x14ac:dyDescent="0.2">
      <c r="A2494" s="3" t="s">
        <v>30</v>
      </c>
      <c r="B2494" s="3" t="s">
        <v>31</v>
      </c>
      <c r="C2494" s="3" t="s">
        <v>5928</v>
      </c>
      <c r="D2494" s="3" t="s">
        <v>5929</v>
      </c>
      <c r="E2494" s="3">
        <v>0</v>
      </c>
      <c r="F2494" s="3">
        <v>1.8420000000000001</v>
      </c>
      <c r="G2494" s="3">
        <v>1</v>
      </c>
      <c r="H2494" s="3">
        <v>1</v>
      </c>
      <c r="I2494" s="3">
        <v>1</v>
      </c>
      <c r="J2494" s="3">
        <v>1</v>
      </c>
      <c r="K2494" s="3">
        <v>1</v>
      </c>
      <c r="L2494" s="3">
        <v>1017</v>
      </c>
      <c r="M2494" s="3">
        <v>116.6</v>
      </c>
      <c r="N2494" s="3">
        <v>8.24</v>
      </c>
      <c r="O2494" s="3">
        <v>2.11</v>
      </c>
      <c r="P2494" s="3">
        <v>1</v>
      </c>
      <c r="Q2494" s="3" t="s">
        <v>41</v>
      </c>
      <c r="R2494" s="3" t="s">
        <v>41</v>
      </c>
      <c r="S2494" s="3" t="s">
        <v>41</v>
      </c>
      <c r="T2494" s="3" t="s">
        <v>41</v>
      </c>
      <c r="U2494" s="3" t="s">
        <v>41</v>
      </c>
      <c r="V2494" s="3" t="s">
        <v>5928</v>
      </c>
      <c r="W2494" s="3" t="s">
        <v>41</v>
      </c>
      <c r="X2494" s="3" t="s">
        <v>41</v>
      </c>
      <c r="Y2494" s="3" t="s">
        <v>41</v>
      </c>
      <c r="Z2494" s="3" t="s">
        <v>41</v>
      </c>
      <c r="AA2494" s="3">
        <v>0</v>
      </c>
      <c r="AB2494" s="3" t="s">
        <v>30</v>
      </c>
      <c r="AC2494" s="3">
        <v>1</v>
      </c>
      <c r="AD2494" s="3" t="s">
        <v>41</v>
      </c>
    </row>
    <row r="2495" spans="1:30" hidden="1" outlineLevel="1" collapsed="1" x14ac:dyDescent="0.2">
      <c r="A2495" t="s">
        <v>41</v>
      </c>
      <c r="B2495" s="2" t="s">
        <v>43</v>
      </c>
      <c r="C2495" s="2" t="s">
        <v>44</v>
      </c>
      <c r="D2495" s="2" t="s">
        <v>29</v>
      </c>
      <c r="E2495" s="2" t="s">
        <v>45</v>
      </c>
      <c r="F2495" s="2" t="s">
        <v>46</v>
      </c>
      <c r="G2495" s="2" t="s">
        <v>28</v>
      </c>
      <c r="H2495" s="2" t="s">
        <v>47</v>
      </c>
      <c r="I2495" s="2" t="s">
        <v>8</v>
      </c>
      <c r="J2495" s="2" t="s">
        <v>9</v>
      </c>
      <c r="K2495" s="2" t="s">
        <v>48</v>
      </c>
      <c r="L2495" s="2" t="s">
        <v>49</v>
      </c>
      <c r="M2495" s="2" t="s">
        <v>50</v>
      </c>
      <c r="N2495" s="2" t="s">
        <v>51</v>
      </c>
      <c r="O2495" s="2" t="s">
        <v>52</v>
      </c>
      <c r="P2495" s="2" t="s">
        <v>27</v>
      </c>
      <c r="Q2495" s="2" t="s">
        <v>53</v>
      </c>
      <c r="R2495" s="2" t="s">
        <v>54</v>
      </c>
      <c r="S2495" s="2" t="s">
        <v>55</v>
      </c>
      <c r="T2495" s="2" t="s">
        <v>56</v>
      </c>
    </row>
    <row r="2496" spans="1:30" hidden="1" outlineLevel="1" collapsed="1" x14ac:dyDescent="0.2">
      <c r="A2496" t="s">
        <v>41</v>
      </c>
      <c r="B2496" s="4" t="s">
        <v>30</v>
      </c>
      <c r="C2496" s="4" t="s">
        <v>5930</v>
      </c>
      <c r="D2496" s="4" t="s">
        <v>41</v>
      </c>
      <c r="E2496" s="4">
        <v>2.2991500000000002E-2</v>
      </c>
      <c r="F2496" s="4">
        <v>9.4156000000000003E-4</v>
      </c>
      <c r="G2496" s="4">
        <v>1</v>
      </c>
      <c r="H2496" s="4">
        <v>1</v>
      </c>
      <c r="I2496" s="4">
        <v>1</v>
      </c>
      <c r="J2496" s="4">
        <v>1</v>
      </c>
      <c r="K2496" s="4" t="s">
        <v>5928</v>
      </c>
      <c r="L2496" s="4" t="s">
        <v>5931</v>
      </c>
      <c r="M2496" s="4" t="s">
        <v>41</v>
      </c>
      <c r="N2496" s="4">
        <v>2</v>
      </c>
      <c r="O2496" s="4">
        <v>1128.6847700000001</v>
      </c>
      <c r="P2496" s="4" t="s">
        <v>30</v>
      </c>
      <c r="Q2496" s="4" t="s">
        <v>30</v>
      </c>
      <c r="R2496" s="4">
        <v>7.6860000000000003E-4</v>
      </c>
      <c r="S2496" s="4">
        <v>1.44E-2</v>
      </c>
      <c r="T2496" s="4">
        <v>2.11</v>
      </c>
    </row>
    <row r="2497" spans="1:30" x14ac:dyDescent="0.2">
      <c r="A2497" s="3" t="s">
        <v>30</v>
      </c>
      <c r="B2497" s="3" t="s">
        <v>31</v>
      </c>
      <c r="C2497" s="3" t="s">
        <v>5932</v>
      </c>
      <c r="D2497" s="3" t="s">
        <v>5933</v>
      </c>
      <c r="E2497" s="3">
        <v>0</v>
      </c>
      <c r="F2497" s="3">
        <v>1.825</v>
      </c>
      <c r="G2497" s="3">
        <v>2</v>
      </c>
      <c r="H2497" s="3">
        <v>1</v>
      </c>
      <c r="I2497" s="3">
        <v>1</v>
      </c>
      <c r="J2497" s="3">
        <v>1</v>
      </c>
      <c r="K2497" s="3">
        <v>1</v>
      </c>
      <c r="L2497" s="3">
        <v>525</v>
      </c>
      <c r="M2497" s="3">
        <v>58.4</v>
      </c>
      <c r="N2497" s="3">
        <v>6.49</v>
      </c>
      <c r="O2497" s="3">
        <v>1.62</v>
      </c>
      <c r="P2497" s="3">
        <v>1</v>
      </c>
      <c r="Q2497" s="3" t="s">
        <v>1377</v>
      </c>
      <c r="R2497" s="3" t="s">
        <v>4065</v>
      </c>
      <c r="S2497" s="3" t="s">
        <v>36</v>
      </c>
      <c r="T2497" s="3" t="s">
        <v>5934</v>
      </c>
      <c r="U2497" s="3" t="s">
        <v>5935</v>
      </c>
      <c r="V2497" s="3" t="s">
        <v>5932</v>
      </c>
      <c r="W2497" s="3" t="s">
        <v>5936</v>
      </c>
      <c r="X2497" s="3" t="s">
        <v>5937</v>
      </c>
      <c r="Y2497" s="3" t="s">
        <v>5938</v>
      </c>
      <c r="Z2497" s="3" t="s">
        <v>41</v>
      </c>
      <c r="AA2497" s="3">
        <v>2</v>
      </c>
      <c r="AB2497" s="3" t="s">
        <v>30</v>
      </c>
      <c r="AC2497" s="3">
        <v>1</v>
      </c>
      <c r="AD2497" s="3" t="s">
        <v>41</v>
      </c>
    </row>
    <row r="2498" spans="1:30" hidden="1" outlineLevel="1" collapsed="1" x14ac:dyDescent="0.2">
      <c r="A2498" t="s">
        <v>41</v>
      </c>
      <c r="B2498" s="2" t="s">
        <v>43</v>
      </c>
      <c r="C2498" s="2" t="s">
        <v>44</v>
      </c>
      <c r="D2498" s="2" t="s">
        <v>29</v>
      </c>
      <c r="E2498" s="2" t="s">
        <v>45</v>
      </c>
      <c r="F2498" s="2" t="s">
        <v>46</v>
      </c>
      <c r="G2498" s="2" t="s">
        <v>28</v>
      </c>
      <c r="H2498" s="2" t="s">
        <v>47</v>
      </c>
      <c r="I2498" s="2" t="s">
        <v>8</v>
      </c>
      <c r="J2498" s="2" t="s">
        <v>9</v>
      </c>
      <c r="K2498" s="2" t="s">
        <v>48</v>
      </c>
      <c r="L2498" s="2" t="s">
        <v>49</v>
      </c>
      <c r="M2498" s="2" t="s">
        <v>50</v>
      </c>
      <c r="N2498" s="2" t="s">
        <v>51</v>
      </c>
      <c r="O2498" s="2" t="s">
        <v>52</v>
      </c>
      <c r="P2498" s="2" t="s">
        <v>27</v>
      </c>
      <c r="Q2498" s="2" t="s">
        <v>53</v>
      </c>
      <c r="R2498" s="2" t="s">
        <v>54</v>
      </c>
      <c r="S2498" s="2" t="s">
        <v>55</v>
      </c>
      <c r="T2498" s="2" t="s">
        <v>56</v>
      </c>
    </row>
    <row r="2499" spans="1:30" hidden="1" outlineLevel="1" collapsed="1" x14ac:dyDescent="0.2">
      <c r="A2499" t="s">
        <v>41</v>
      </c>
      <c r="B2499" s="4" t="s">
        <v>30</v>
      </c>
      <c r="C2499" s="4" t="s">
        <v>5939</v>
      </c>
      <c r="D2499" s="4" t="s">
        <v>41</v>
      </c>
      <c r="E2499" s="4">
        <v>2.3789000000000001E-2</v>
      </c>
      <c r="F2499" s="4">
        <v>9.4156000000000003E-4</v>
      </c>
      <c r="G2499" s="4">
        <v>1</v>
      </c>
      <c r="H2499" s="4">
        <v>1</v>
      </c>
      <c r="I2499" s="4">
        <v>1</v>
      </c>
      <c r="J2499" s="4">
        <v>1</v>
      </c>
      <c r="K2499" s="4" t="s">
        <v>5932</v>
      </c>
      <c r="L2499" s="4" t="s">
        <v>5940</v>
      </c>
      <c r="M2499" s="4" t="s">
        <v>41</v>
      </c>
      <c r="N2499" s="4">
        <v>0</v>
      </c>
      <c r="O2499" s="4">
        <v>1078.58914</v>
      </c>
      <c r="P2499" s="4" t="s">
        <v>30</v>
      </c>
      <c r="Q2499" s="4" t="s">
        <v>30</v>
      </c>
      <c r="R2499" s="4">
        <v>7.6860000000000003E-4</v>
      </c>
      <c r="S2499" s="4">
        <v>1.4959999999999999E-2</v>
      </c>
      <c r="T2499" s="4">
        <v>1.62</v>
      </c>
    </row>
    <row r="2500" spans="1:30" x14ac:dyDescent="0.2">
      <c r="A2500" s="3" t="s">
        <v>30</v>
      </c>
      <c r="B2500" s="3" t="s">
        <v>31</v>
      </c>
      <c r="C2500" s="3" t="s">
        <v>5941</v>
      </c>
      <c r="D2500" s="3" t="s">
        <v>5942</v>
      </c>
      <c r="E2500" s="3">
        <v>0</v>
      </c>
      <c r="F2500" s="3">
        <v>1.823</v>
      </c>
      <c r="G2500" s="3">
        <v>3</v>
      </c>
      <c r="H2500" s="3">
        <v>1</v>
      </c>
      <c r="I2500" s="3">
        <v>1</v>
      </c>
      <c r="J2500" s="3">
        <v>1</v>
      </c>
      <c r="K2500" s="3">
        <v>1</v>
      </c>
      <c r="L2500" s="3">
        <v>901</v>
      </c>
      <c r="M2500" s="3">
        <v>102.4</v>
      </c>
      <c r="N2500" s="3">
        <v>5.25</v>
      </c>
      <c r="O2500" s="3">
        <v>2.61</v>
      </c>
      <c r="P2500" s="3">
        <v>1</v>
      </c>
      <c r="Q2500" s="3" t="s">
        <v>1480</v>
      </c>
      <c r="R2500" s="3" t="s">
        <v>5943</v>
      </c>
      <c r="S2500" s="3" t="s">
        <v>1062</v>
      </c>
      <c r="T2500" s="3" t="s">
        <v>41</v>
      </c>
      <c r="U2500" s="3" t="s">
        <v>5944</v>
      </c>
      <c r="V2500" s="3" t="s">
        <v>5941</v>
      </c>
      <c r="W2500" s="3" t="s">
        <v>5945</v>
      </c>
      <c r="X2500" s="3" t="s">
        <v>5946</v>
      </c>
      <c r="Y2500" s="3" t="s">
        <v>41</v>
      </c>
      <c r="Z2500" s="3" t="s">
        <v>41</v>
      </c>
      <c r="AA2500" s="3">
        <v>0</v>
      </c>
      <c r="AB2500" s="3" t="s">
        <v>30</v>
      </c>
      <c r="AC2500" s="3">
        <v>1</v>
      </c>
      <c r="AD2500" s="3" t="s">
        <v>41</v>
      </c>
    </row>
    <row r="2501" spans="1:30" hidden="1" outlineLevel="1" collapsed="1" x14ac:dyDescent="0.2">
      <c r="A2501" t="s">
        <v>41</v>
      </c>
      <c r="B2501" s="2" t="s">
        <v>43</v>
      </c>
      <c r="C2501" s="2" t="s">
        <v>44</v>
      </c>
      <c r="D2501" s="2" t="s">
        <v>29</v>
      </c>
      <c r="E2501" s="2" t="s">
        <v>45</v>
      </c>
      <c r="F2501" s="2" t="s">
        <v>46</v>
      </c>
      <c r="G2501" s="2" t="s">
        <v>28</v>
      </c>
      <c r="H2501" s="2" t="s">
        <v>47</v>
      </c>
      <c r="I2501" s="2" t="s">
        <v>8</v>
      </c>
      <c r="J2501" s="2" t="s">
        <v>9</v>
      </c>
      <c r="K2501" s="2" t="s">
        <v>48</v>
      </c>
      <c r="L2501" s="2" t="s">
        <v>49</v>
      </c>
      <c r="M2501" s="2" t="s">
        <v>50</v>
      </c>
      <c r="N2501" s="2" t="s">
        <v>51</v>
      </c>
      <c r="O2501" s="2" t="s">
        <v>52</v>
      </c>
      <c r="P2501" s="2" t="s">
        <v>27</v>
      </c>
      <c r="Q2501" s="2" t="s">
        <v>53</v>
      </c>
      <c r="R2501" s="2" t="s">
        <v>54</v>
      </c>
      <c r="S2501" s="2" t="s">
        <v>55</v>
      </c>
      <c r="T2501" s="2" t="s">
        <v>56</v>
      </c>
    </row>
    <row r="2502" spans="1:30" hidden="1" outlineLevel="1" collapsed="1" x14ac:dyDescent="0.2">
      <c r="A2502" t="s">
        <v>41</v>
      </c>
      <c r="B2502" s="4" t="s">
        <v>30</v>
      </c>
      <c r="C2502" s="4" t="s">
        <v>5947</v>
      </c>
      <c r="D2502" s="4" t="s">
        <v>41</v>
      </c>
      <c r="E2502" s="4">
        <v>2.3789000000000001E-2</v>
      </c>
      <c r="F2502" s="4">
        <v>9.4156000000000003E-4</v>
      </c>
      <c r="G2502" s="4">
        <v>1</v>
      </c>
      <c r="H2502" s="4">
        <v>1</v>
      </c>
      <c r="I2502" s="4">
        <v>1</v>
      </c>
      <c r="J2502" s="4">
        <v>1</v>
      </c>
      <c r="K2502" s="4" t="s">
        <v>5941</v>
      </c>
      <c r="L2502" s="4" t="s">
        <v>5948</v>
      </c>
      <c r="M2502" s="4" t="s">
        <v>41</v>
      </c>
      <c r="N2502" s="4">
        <v>0</v>
      </c>
      <c r="O2502" s="4">
        <v>3055.1625199999999</v>
      </c>
      <c r="P2502" s="4" t="s">
        <v>30</v>
      </c>
      <c r="Q2502" s="4" t="s">
        <v>30</v>
      </c>
      <c r="R2502" s="4">
        <v>7.6860000000000003E-4</v>
      </c>
      <c r="S2502" s="4">
        <v>1.503E-2</v>
      </c>
      <c r="T2502" s="4">
        <v>2.61</v>
      </c>
    </row>
    <row r="2503" spans="1:30" x14ac:dyDescent="0.2">
      <c r="A2503" s="3" t="s">
        <v>30</v>
      </c>
      <c r="B2503" s="3" t="s">
        <v>31</v>
      </c>
      <c r="C2503" s="3" t="s">
        <v>5949</v>
      </c>
      <c r="D2503" s="3" t="s">
        <v>5950</v>
      </c>
      <c r="E2503" s="3">
        <v>0</v>
      </c>
      <c r="F2503" s="3">
        <v>1.8120000000000001</v>
      </c>
      <c r="G2503" s="3">
        <v>5</v>
      </c>
      <c r="H2503" s="3">
        <v>1</v>
      </c>
      <c r="I2503" s="3">
        <v>1</v>
      </c>
      <c r="J2503" s="3">
        <v>1</v>
      </c>
      <c r="K2503" s="3">
        <v>1</v>
      </c>
      <c r="L2503" s="3">
        <v>313</v>
      </c>
      <c r="M2503" s="3">
        <v>34.1</v>
      </c>
      <c r="N2503" s="3">
        <v>4.51</v>
      </c>
      <c r="O2503" s="3">
        <v>0</v>
      </c>
      <c r="P2503" s="3">
        <v>1</v>
      </c>
      <c r="Q2503" s="3" t="s">
        <v>4386</v>
      </c>
      <c r="R2503" s="3" t="s">
        <v>5951</v>
      </c>
      <c r="S2503" s="3" t="s">
        <v>36</v>
      </c>
      <c r="T2503" s="3" t="s">
        <v>5952</v>
      </c>
      <c r="U2503" s="3" t="s">
        <v>5953</v>
      </c>
      <c r="V2503" s="3" t="s">
        <v>5949</v>
      </c>
      <c r="W2503" s="3" t="s">
        <v>5954</v>
      </c>
      <c r="X2503" s="3" t="s">
        <v>5955</v>
      </c>
      <c r="Y2503" s="3" t="s">
        <v>41</v>
      </c>
      <c r="Z2503" s="3" t="s">
        <v>41</v>
      </c>
      <c r="AA2503" s="3">
        <v>0</v>
      </c>
      <c r="AB2503" s="3" t="s">
        <v>30</v>
      </c>
      <c r="AC2503" s="3">
        <v>1</v>
      </c>
      <c r="AD2503" s="3" t="s">
        <v>41</v>
      </c>
    </row>
    <row r="2504" spans="1:30" hidden="1" outlineLevel="1" collapsed="1" x14ac:dyDescent="0.2">
      <c r="A2504" t="s">
        <v>41</v>
      </c>
      <c r="B2504" s="2" t="s">
        <v>43</v>
      </c>
      <c r="C2504" s="2" t="s">
        <v>44</v>
      </c>
      <c r="D2504" s="2" t="s">
        <v>29</v>
      </c>
      <c r="E2504" s="2" t="s">
        <v>45</v>
      </c>
      <c r="F2504" s="2" t="s">
        <v>46</v>
      </c>
      <c r="G2504" s="2" t="s">
        <v>28</v>
      </c>
      <c r="H2504" s="2" t="s">
        <v>47</v>
      </c>
      <c r="I2504" s="2" t="s">
        <v>8</v>
      </c>
      <c r="J2504" s="2" t="s">
        <v>9</v>
      </c>
      <c r="K2504" s="2" t="s">
        <v>48</v>
      </c>
      <c r="L2504" s="2" t="s">
        <v>49</v>
      </c>
      <c r="M2504" s="2" t="s">
        <v>50</v>
      </c>
      <c r="N2504" s="2" t="s">
        <v>51</v>
      </c>
      <c r="O2504" s="2" t="s">
        <v>52</v>
      </c>
      <c r="P2504" s="2" t="s">
        <v>27</v>
      </c>
      <c r="Q2504" s="2" t="s">
        <v>53</v>
      </c>
      <c r="R2504" s="2" t="s">
        <v>54</v>
      </c>
      <c r="S2504" s="2" t="s">
        <v>55</v>
      </c>
      <c r="T2504" s="2" t="s">
        <v>56</v>
      </c>
    </row>
    <row r="2505" spans="1:30" hidden="1" outlineLevel="1" collapsed="1" x14ac:dyDescent="0.2">
      <c r="A2505" t="s">
        <v>41</v>
      </c>
      <c r="B2505" s="4" t="s">
        <v>30</v>
      </c>
      <c r="C2505" s="4" t="s">
        <v>5956</v>
      </c>
      <c r="D2505" s="4" t="s">
        <v>41</v>
      </c>
      <c r="E2505" s="4">
        <v>2.4446599999999999E-2</v>
      </c>
      <c r="F2505" s="4">
        <v>9.4156000000000003E-4</v>
      </c>
      <c r="G2505" s="4">
        <v>1</v>
      </c>
      <c r="H2505" s="4">
        <v>1</v>
      </c>
      <c r="I2505" s="4">
        <v>1</v>
      </c>
      <c r="J2505" s="4">
        <v>1</v>
      </c>
      <c r="K2505" s="4" t="s">
        <v>5949</v>
      </c>
      <c r="L2505" s="4" t="s">
        <v>5957</v>
      </c>
      <c r="M2505" s="4" t="s">
        <v>41</v>
      </c>
      <c r="N2505" s="4">
        <v>1</v>
      </c>
      <c r="O2505" s="4">
        <v>1714.8130000000001</v>
      </c>
      <c r="P2505" s="4" t="s">
        <v>30</v>
      </c>
      <c r="Q2505" s="4" t="s">
        <v>30</v>
      </c>
      <c r="R2505" s="4">
        <v>7.6860000000000003E-4</v>
      </c>
      <c r="S2505" s="4">
        <v>1.5429999999999999E-2</v>
      </c>
      <c r="T2505" s="4">
        <v>1.42</v>
      </c>
    </row>
    <row r="2506" spans="1:30" x14ac:dyDescent="0.2">
      <c r="A2506" s="3" t="s">
        <v>30</v>
      </c>
      <c r="B2506" s="3" t="s">
        <v>31</v>
      </c>
      <c r="C2506" s="3" t="s">
        <v>5958</v>
      </c>
      <c r="D2506" s="3" t="s">
        <v>5959</v>
      </c>
      <c r="E2506" s="3">
        <v>0</v>
      </c>
      <c r="F2506" s="3">
        <v>1.8109999999999999</v>
      </c>
      <c r="G2506" s="3">
        <v>1</v>
      </c>
      <c r="H2506" s="3">
        <v>1</v>
      </c>
      <c r="I2506" s="3">
        <v>1</v>
      </c>
      <c r="J2506" s="3">
        <v>1</v>
      </c>
      <c r="K2506" s="3">
        <v>1</v>
      </c>
      <c r="L2506" s="3">
        <v>908</v>
      </c>
      <c r="M2506" s="3">
        <v>102</v>
      </c>
      <c r="N2506" s="3">
        <v>5.45</v>
      </c>
      <c r="O2506" s="3">
        <v>0</v>
      </c>
      <c r="P2506" s="3">
        <v>1</v>
      </c>
      <c r="Q2506" s="3" t="s">
        <v>5960</v>
      </c>
      <c r="R2506" s="3" t="s">
        <v>978</v>
      </c>
      <c r="S2506" s="3" t="s">
        <v>36</v>
      </c>
      <c r="T2506" s="3" t="s">
        <v>5961</v>
      </c>
      <c r="U2506" s="3" t="s">
        <v>5962</v>
      </c>
      <c r="V2506" s="3" t="s">
        <v>5958</v>
      </c>
      <c r="W2506" s="3" t="s">
        <v>5963</v>
      </c>
      <c r="X2506" s="3" t="s">
        <v>5964</v>
      </c>
      <c r="Y2506" s="3" t="s">
        <v>41</v>
      </c>
      <c r="Z2506" s="3" t="s">
        <v>41</v>
      </c>
      <c r="AA2506" s="3">
        <v>0</v>
      </c>
      <c r="AB2506" s="3" t="s">
        <v>30</v>
      </c>
      <c r="AC2506" s="3">
        <v>1</v>
      </c>
      <c r="AD2506" s="3" t="s">
        <v>41</v>
      </c>
    </row>
    <row r="2507" spans="1:30" hidden="1" outlineLevel="1" collapsed="1" x14ac:dyDescent="0.2">
      <c r="A2507" t="s">
        <v>41</v>
      </c>
      <c r="B2507" s="2" t="s">
        <v>43</v>
      </c>
      <c r="C2507" s="2" t="s">
        <v>44</v>
      </c>
      <c r="D2507" s="2" t="s">
        <v>29</v>
      </c>
      <c r="E2507" s="2" t="s">
        <v>45</v>
      </c>
      <c r="F2507" s="2" t="s">
        <v>46</v>
      </c>
      <c r="G2507" s="2" t="s">
        <v>28</v>
      </c>
      <c r="H2507" s="2" t="s">
        <v>47</v>
      </c>
      <c r="I2507" s="2" t="s">
        <v>8</v>
      </c>
      <c r="J2507" s="2" t="s">
        <v>9</v>
      </c>
      <c r="K2507" s="2" t="s">
        <v>48</v>
      </c>
      <c r="L2507" s="2" t="s">
        <v>49</v>
      </c>
      <c r="M2507" s="2" t="s">
        <v>50</v>
      </c>
      <c r="N2507" s="2" t="s">
        <v>51</v>
      </c>
      <c r="O2507" s="2" t="s">
        <v>52</v>
      </c>
      <c r="P2507" s="2" t="s">
        <v>27</v>
      </c>
      <c r="Q2507" s="2" t="s">
        <v>53</v>
      </c>
      <c r="R2507" s="2" t="s">
        <v>54</v>
      </c>
      <c r="S2507" s="2" t="s">
        <v>55</v>
      </c>
      <c r="T2507" s="2" t="s">
        <v>56</v>
      </c>
    </row>
    <row r="2508" spans="1:30" hidden="1" outlineLevel="1" collapsed="1" x14ac:dyDescent="0.2">
      <c r="A2508" t="s">
        <v>41</v>
      </c>
      <c r="B2508" s="4" t="s">
        <v>30</v>
      </c>
      <c r="C2508" s="4" t="s">
        <v>5965</v>
      </c>
      <c r="D2508" s="4" t="s">
        <v>41</v>
      </c>
      <c r="E2508" s="4">
        <v>2.4446599999999999E-2</v>
      </c>
      <c r="F2508" s="4">
        <v>9.4156000000000003E-4</v>
      </c>
      <c r="G2508" s="4">
        <v>1</v>
      </c>
      <c r="H2508" s="4">
        <v>1</v>
      </c>
      <c r="I2508" s="4">
        <v>1</v>
      </c>
      <c r="J2508" s="4">
        <v>1</v>
      </c>
      <c r="K2508" s="4" t="s">
        <v>5958</v>
      </c>
      <c r="L2508" s="4" t="s">
        <v>5966</v>
      </c>
      <c r="M2508" s="4" t="s">
        <v>41</v>
      </c>
      <c r="N2508" s="4">
        <v>1</v>
      </c>
      <c r="O2508" s="4">
        <v>1432.6914300000001</v>
      </c>
      <c r="P2508" s="4" t="s">
        <v>30</v>
      </c>
      <c r="Q2508" s="4" t="s">
        <v>30</v>
      </c>
      <c r="R2508" s="4">
        <v>7.6860000000000003E-4</v>
      </c>
      <c r="S2508" s="4">
        <v>1.545E-2</v>
      </c>
      <c r="T2508" s="4">
        <v>1.82</v>
      </c>
    </row>
    <row r="2509" spans="1:30" x14ac:dyDescent="0.2">
      <c r="A2509" s="3" t="s">
        <v>30</v>
      </c>
      <c r="B2509" s="3" t="s">
        <v>31</v>
      </c>
      <c r="C2509" s="3" t="s">
        <v>5967</v>
      </c>
      <c r="D2509" s="3" t="s">
        <v>5968</v>
      </c>
      <c r="E2509" s="3">
        <v>0</v>
      </c>
      <c r="F2509" s="3">
        <v>1.8029999999999999</v>
      </c>
      <c r="G2509" s="3">
        <v>0</v>
      </c>
      <c r="H2509" s="3">
        <v>1</v>
      </c>
      <c r="I2509" s="3">
        <v>1</v>
      </c>
      <c r="J2509" s="3">
        <v>1</v>
      </c>
      <c r="K2509" s="3">
        <v>1</v>
      </c>
      <c r="L2509" s="3">
        <v>2233</v>
      </c>
      <c r="M2509" s="3">
        <v>250.2</v>
      </c>
      <c r="N2509" s="3">
        <v>6.28</v>
      </c>
      <c r="O2509" s="3">
        <v>0</v>
      </c>
      <c r="P2509" s="3">
        <v>1</v>
      </c>
      <c r="Q2509" s="3" t="s">
        <v>2633</v>
      </c>
      <c r="R2509" s="3" t="s">
        <v>5969</v>
      </c>
      <c r="S2509" s="3" t="s">
        <v>36</v>
      </c>
      <c r="T2509" s="3" t="s">
        <v>5970</v>
      </c>
      <c r="U2509" s="3" t="s">
        <v>5971</v>
      </c>
      <c r="V2509" s="3" t="s">
        <v>5967</v>
      </c>
      <c r="W2509" s="3" t="s">
        <v>5972</v>
      </c>
      <c r="X2509" s="3" t="s">
        <v>5973</v>
      </c>
      <c r="Y2509" s="3" t="s">
        <v>5974</v>
      </c>
      <c r="Z2509" s="3" t="s">
        <v>41</v>
      </c>
      <c r="AA2509" s="3">
        <v>4</v>
      </c>
      <c r="AB2509" s="3" t="s">
        <v>30</v>
      </c>
      <c r="AC2509" s="3">
        <v>1</v>
      </c>
      <c r="AD2509" s="3" t="s">
        <v>41</v>
      </c>
    </row>
    <row r="2510" spans="1:30" hidden="1" outlineLevel="1" collapsed="1" x14ac:dyDescent="0.2">
      <c r="A2510" t="s">
        <v>41</v>
      </c>
      <c r="B2510" s="2" t="s">
        <v>43</v>
      </c>
      <c r="C2510" s="2" t="s">
        <v>44</v>
      </c>
      <c r="D2510" s="2" t="s">
        <v>29</v>
      </c>
      <c r="E2510" s="2" t="s">
        <v>45</v>
      </c>
      <c r="F2510" s="2" t="s">
        <v>46</v>
      </c>
      <c r="G2510" s="2" t="s">
        <v>28</v>
      </c>
      <c r="H2510" s="2" t="s">
        <v>47</v>
      </c>
      <c r="I2510" s="2" t="s">
        <v>8</v>
      </c>
      <c r="J2510" s="2" t="s">
        <v>9</v>
      </c>
      <c r="K2510" s="2" t="s">
        <v>48</v>
      </c>
      <c r="L2510" s="2" t="s">
        <v>49</v>
      </c>
      <c r="M2510" s="2" t="s">
        <v>50</v>
      </c>
      <c r="N2510" s="2" t="s">
        <v>51</v>
      </c>
      <c r="O2510" s="2" t="s">
        <v>52</v>
      </c>
      <c r="P2510" s="2" t="s">
        <v>27</v>
      </c>
      <c r="Q2510" s="2" t="s">
        <v>53</v>
      </c>
      <c r="R2510" s="2" t="s">
        <v>54</v>
      </c>
      <c r="S2510" s="2" t="s">
        <v>55</v>
      </c>
      <c r="T2510" s="2" t="s">
        <v>56</v>
      </c>
    </row>
    <row r="2511" spans="1:30" hidden="1" outlineLevel="1" collapsed="1" x14ac:dyDescent="0.2">
      <c r="A2511" t="s">
        <v>41</v>
      </c>
      <c r="B2511" s="4" t="s">
        <v>30</v>
      </c>
      <c r="C2511" s="4" t="s">
        <v>5975</v>
      </c>
      <c r="D2511" s="4" t="s">
        <v>41</v>
      </c>
      <c r="E2511" s="4">
        <v>2.4951600000000001E-2</v>
      </c>
      <c r="F2511" s="4">
        <v>9.4156000000000003E-4</v>
      </c>
      <c r="G2511" s="4">
        <v>1</v>
      </c>
      <c r="H2511" s="4">
        <v>1</v>
      </c>
      <c r="I2511" s="4">
        <v>1</v>
      </c>
      <c r="J2511" s="4">
        <v>1</v>
      </c>
      <c r="K2511" s="4" t="s">
        <v>5967</v>
      </c>
      <c r="L2511" s="4" t="s">
        <v>5976</v>
      </c>
      <c r="M2511" s="4" t="s">
        <v>41</v>
      </c>
      <c r="N2511" s="4">
        <v>1</v>
      </c>
      <c r="O2511" s="4">
        <v>1177.6575499999999</v>
      </c>
      <c r="P2511" s="4" t="s">
        <v>30</v>
      </c>
      <c r="Q2511" s="4" t="s">
        <v>30</v>
      </c>
      <c r="R2511" s="4">
        <v>7.6860000000000003E-4</v>
      </c>
      <c r="S2511" s="4">
        <v>1.5740000000000001E-2</v>
      </c>
      <c r="T2511" s="4">
        <v>1.3</v>
      </c>
    </row>
    <row r="2512" spans="1:30" x14ac:dyDescent="0.2">
      <c r="A2512" s="3" t="s">
        <v>30</v>
      </c>
      <c r="B2512" s="3" t="s">
        <v>31</v>
      </c>
      <c r="C2512" s="3" t="s">
        <v>5977</v>
      </c>
      <c r="D2512" s="3" t="s">
        <v>5978</v>
      </c>
      <c r="E2512" s="3">
        <v>0</v>
      </c>
      <c r="F2512" s="3">
        <v>1.8</v>
      </c>
      <c r="G2512" s="3">
        <v>1</v>
      </c>
      <c r="H2512" s="3">
        <v>1</v>
      </c>
      <c r="I2512" s="3">
        <v>1</v>
      </c>
      <c r="J2512" s="3">
        <v>1</v>
      </c>
      <c r="K2512" s="3">
        <v>1</v>
      </c>
      <c r="L2512" s="3">
        <v>767</v>
      </c>
      <c r="M2512" s="3">
        <v>87.5</v>
      </c>
      <c r="N2512" s="3">
        <v>6.42</v>
      </c>
      <c r="O2512" s="3">
        <v>0</v>
      </c>
      <c r="P2512" s="3">
        <v>1</v>
      </c>
      <c r="Q2512" s="3" t="s">
        <v>1512</v>
      </c>
      <c r="R2512" s="3" t="s">
        <v>35</v>
      </c>
      <c r="S2512" s="3" t="s">
        <v>1062</v>
      </c>
      <c r="T2512" s="3" t="s">
        <v>4912</v>
      </c>
      <c r="U2512" s="3" t="s">
        <v>5979</v>
      </c>
      <c r="V2512" s="3" t="s">
        <v>5977</v>
      </c>
      <c r="W2512" s="3" t="s">
        <v>5980</v>
      </c>
      <c r="X2512" s="3" t="s">
        <v>5981</v>
      </c>
      <c r="Y2512" s="3" t="s">
        <v>41</v>
      </c>
      <c r="Z2512" s="3" t="s">
        <v>41</v>
      </c>
      <c r="AA2512" s="3">
        <v>0</v>
      </c>
      <c r="AB2512" s="3" t="s">
        <v>30</v>
      </c>
      <c r="AC2512" s="3">
        <v>1</v>
      </c>
      <c r="AD2512" s="3" t="s">
        <v>41</v>
      </c>
    </row>
    <row r="2513" spans="1:30" hidden="1" outlineLevel="1" collapsed="1" x14ac:dyDescent="0.2">
      <c r="A2513" t="s">
        <v>41</v>
      </c>
      <c r="B2513" s="2" t="s">
        <v>43</v>
      </c>
      <c r="C2513" s="2" t="s">
        <v>44</v>
      </c>
      <c r="D2513" s="2" t="s">
        <v>29</v>
      </c>
      <c r="E2513" s="2" t="s">
        <v>45</v>
      </c>
      <c r="F2513" s="2" t="s">
        <v>46</v>
      </c>
      <c r="G2513" s="2" t="s">
        <v>28</v>
      </c>
      <c r="H2513" s="2" t="s">
        <v>47</v>
      </c>
      <c r="I2513" s="2" t="s">
        <v>8</v>
      </c>
      <c r="J2513" s="2" t="s">
        <v>9</v>
      </c>
      <c r="K2513" s="2" t="s">
        <v>48</v>
      </c>
      <c r="L2513" s="2" t="s">
        <v>49</v>
      </c>
      <c r="M2513" s="2" t="s">
        <v>50</v>
      </c>
      <c r="N2513" s="2" t="s">
        <v>51</v>
      </c>
      <c r="O2513" s="2" t="s">
        <v>52</v>
      </c>
      <c r="P2513" s="2" t="s">
        <v>27</v>
      </c>
      <c r="Q2513" s="2" t="s">
        <v>53</v>
      </c>
      <c r="R2513" s="2" t="s">
        <v>54</v>
      </c>
      <c r="S2513" s="2" t="s">
        <v>55</v>
      </c>
      <c r="T2513" s="2" t="s">
        <v>56</v>
      </c>
    </row>
    <row r="2514" spans="1:30" hidden="1" outlineLevel="1" collapsed="1" x14ac:dyDescent="0.2">
      <c r="A2514" t="s">
        <v>41</v>
      </c>
      <c r="B2514" s="4" t="s">
        <v>30</v>
      </c>
      <c r="C2514" s="4" t="s">
        <v>5982</v>
      </c>
      <c r="D2514" s="4" t="s">
        <v>41</v>
      </c>
      <c r="E2514" s="4">
        <v>2.4951600000000001E-2</v>
      </c>
      <c r="F2514" s="4">
        <v>9.4156000000000003E-4</v>
      </c>
      <c r="G2514" s="4">
        <v>1</v>
      </c>
      <c r="H2514" s="4">
        <v>1</v>
      </c>
      <c r="I2514" s="4">
        <v>1</v>
      </c>
      <c r="J2514" s="4">
        <v>1</v>
      </c>
      <c r="K2514" s="4" t="s">
        <v>5977</v>
      </c>
      <c r="L2514" s="4" t="s">
        <v>5983</v>
      </c>
      <c r="M2514" s="4" t="s">
        <v>41</v>
      </c>
      <c r="N2514" s="4">
        <v>0</v>
      </c>
      <c r="O2514" s="4">
        <v>1190.6626900000001</v>
      </c>
      <c r="P2514" s="4" t="s">
        <v>30</v>
      </c>
      <c r="Q2514" s="4" t="s">
        <v>30</v>
      </c>
      <c r="R2514" s="4">
        <v>7.6860000000000003E-4</v>
      </c>
      <c r="S2514" s="4">
        <v>1.585E-2</v>
      </c>
      <c r="T2514" s="4">
        <v>1.53</v>
      </c>
    </row>
    <row r="2515" spans="1:30" x14ac:dyDescent="0.2">
      <c r="A2515" s="3" t="s">
        <v>30</v>
      </c>
      <c r="B2515" s="3" t="s">
        <v>31</v>
      </c>
      <c r="C2515" s="3" t="s">
        <v>5984</v>
      </c>
      <c r="D2515" s="3" t="s">
        <v>5985</v>
      </c>
      <c r="E2515" s="3">
        <v>0</v>
      </c>
      <c r="F2515" s="3">
        <v>1.798</v>
      </c>
      <c r="G2515" s="3">
        <v>1</v>
      </c>
      <c r="H2515" s="3">
        <v>1</v>
      </c>
      <c r="I2515" s="3">
        <v>1</v>
      </c>
      <c r="J2515" s="3">
        <v>1</v>
      </c>
      <c r="K2515" s="3">
        <v>1</v>
      </c>
      <c r="L2515" s="3">
        <v>965</v>
      </c>
      <c r="M2515" s="3">
        <v>108.4</v>
      </c>
      <c r="N2515" s="3">
        <v>7.88</v>
      </c>
      <c r="O2515" s="3">
        <v>0</v>
      </c>
      <c r="P2515" s="3">
        <v>1</v>
      </c>
      <c r="Q2515" s="3" t="s">
        <v>1200</v>
      </c>
      <c r="R2515" s="3" t="s">
        <v>35</v>
      </c>
      <c r="S2515" s="3" t="s">
        <v>1062</v>
      </c>
      <c r="T2515" s="3" t="s">
        <v>5986</v>
      </c>
      <c r="U2515" s="3" t="s">
        <v>5987</v>
      </c>
      <c r="V2515" s="3" t="s">
        <v>5984</v>
      </c>
      <c r="W2515" s="3" t="s">
        <v>5988</v>
      </c>
      <c r="X2515" s="3" t="s">
        <v>5989</v>
      </c>
      <c r="Y2515" s="3" t="s">
        <v>41</v>
      </c>
      <c r="Z2515" s="3" t="s">
        <v>41</v>
      </c>
      <c r="AA2515" s="3">
        <v>0</v>
      </c>
      <c r="AB2515" s="3" t="s">
        <v>30</v>
      </c>
      <c r="AC2515" s="3">
        <v>1</v>
      </c>
      <c r="AD2515" s="3" t="s">
        <v>41</v>
      </c>
    </row>
    <row r="2516" spans="1:30" hidden="1" outlineLevel="1" collapsed="1" x14ac:dyDescent="0.2">
      <c r="A2516" t="s">
        <v>41</v>
      </c>
      <c r="B2516" s="2" t="s">
        <v>43</v>
      </c>
      <c r="C2516" s="2" t="s">
        <v>44</v>
      </c>
      <c r="D2516" s="2" t="s">
        <v>29</v>
      </c>
      <c r="E2516" s="2" t="s">
        <v>45</v>
      </c>
      <c r="F2516" s="2" t="s">
        <v>46</v>
      </c>
      <c r="G2516" s="2" t="s">
        <v>28</v>
      </c>
      <c r="H2516" s="2" t="s">
        <v>47</v>
      </c>
      <c r="I2516" s="2" t="s">
        <v>8</v>
      </c>
      <c r="J2516" s="2" t="s">
        <v>9</v>
      </c>
      <c r="K2516" s="2" t="s">
        <v>48</v>
      </c>
      <c r="L2516" s="2" t="s">
        <v>49</v>
      </c>
      <c r="M2516" s="2" t="s">
        <v>50</v>
      </c>
      <c r="N2516" s="2" t="s">
        <v>51</v>
      </c>
      <c r="O2516" s="2" t="s">
        <v>52</v>
      </c>
      <c r="P2516" s="2" t="s">
        <v>27</v>
      </c>
      <c r="Q2516" s="2" t="s">
        <v>53</v>
      </c>
      <c r="R2516" s="2" t="s">
        <v>54</v>
      </c>
      <c r="S2516" s="2" t="s">
        <v>55</v>
      </c>
      <c r="T2516" s="2" t="s">
        <v>56</v>
      </c>
    </row>
    <row r="2517" spans="1:30" hidden="1" outlineLevel="1" collapsed="1" x14ac:dyDescent="0.2">
      <c r="A2517" t="s">
        <v>41</v>
      </c>
      <c r="B2517" s="4" t="s">
        <v>30</v>
      </c>
      <c r="C2517" s="4" t="s">
        <v>5990</v>
      </c>
      <c r="D2517" s="4" t="s">
        <v>41</v>
      </c>
      <c r="E2517" s="4">
        <v>2.5122200000000001E-2</v>
      </c>
      <c r="F2517" s="4">
        <v>9.4156000000000003E-4</v>
      </c>
      <c r="G2517" s="4">
        <v>1</v>
      </c>
      <c r="H2517" s="4">
        <v>1</v>
      </c>
      <c r="I2517" s="4">
        <v>1</v>
      </c>
      <c r="J2517" s="4">
        <v>1</v>
      </c>
      <c r="K2517" s="4" t="s">
        <v>5984</v>
      </c>
      <c r="L2517" s="4" t="s">
        <v>5991</v>
      </c>
      <c r="M2517" s="4" t="s">
        <v>41</v>
      </c>
      <c r="N2517" s="4">
        <v>0</v>
      </c>
      <c r="O2517" s="4">
        <v>1157.65246</v>
      </c>
      <c r="P2517" s="4" t="s">
        <v>30</v>
      </c>
      <c r="Q2517" s="4" t="s">
        <v>30</v>
      </c>
      <c r="R2517" s="4">
        <v>7.6860000000000003E-4</v>
      </c>
      <c r="S2517" s="4">
        <v>1.5939999999999999E-2</v>
      </c>
      <c r="T2517" s="4">
        <v>1.46</v>
      </c>
    </row>
    <row r="2518" spans="1:30" x14ac:dyDescent="0.2">
      <c r="A2518" s="3" t="s">
        <v>30</v>
      </c>
      <c r="B2518" s="3" t="s">
        <v>31</v>
      </c>
      <c r="C2518" s="3" t="s">
        <v>5992</v>
      </c>
      <c r="D2518" s="3" t="s">
        <v>5993</v>
      </c>
      <c r="E2518" s="3">
        <v>0</v>
      </c>
      <c r="F2518" s="3">
        <v>1.7909999999999999</v>
      </c>
      <c r="G2518" s="3">
        <v>1</v>
      </c>
      <c r="H2518" s="3">
        <v>1</v>
      </c>
      <c r="I2518" s="3">
        <v>1</v>
      </c>
      <c r="J2518" s="3">
        <v>1</v>
      </c>
      <c r="K2518" s="3">
        <v>1</v>
      </c>
      <c r="L2518" s="3">
        <v>1146</v>
      </c>
      <c r="M2518" s="3">
        <v>129.9</v>
      </c>
      <c r="N2518" s="3">
        <v>6.38</v>
      </c>
      <c r="O2518" s="3">
        <v>1.74</v>
      </c>
      <c r="P2518" s="3">
        <v>1</v>
      </c>
      <c r="Q2518" s="3" t="s">
        <v>5994</v>
      </c>
      <c r="R2518" s="3" t="s">
        <v>4844</v>
      </c>
      <c r="S2518" s="3" t="s">
        <v>41</v>
      </c>
      <c r="T2518" s="3" t="s">
        <v>5995</v>
      </c>
      <c r="U2518" s="3" t="s">
        <v>5996</v>
      </c>
      <c r="V2518" s="3" t="s">
        <v>5992</v>
      </c>
      <c r="W2518" s="3" t="s">
        <v>5997</v>
      </c>
      <c r="X2518" s="3" t="s">
        <v>5998</v>
      </c>
      <c r="Y2518" s="3" t="s">
        <v>41</v>
      </c>
      <c r="Z2518" s="3" t="s">
        <v>41</v>
      </c>
      <c r="AA2518" s="3">
        <v>0</v>
      </c>
      <c r="AB2518" s="3" t="s">
        <v>30</v>
      </c>
      <c r="AC2518" s="3">
        <v>1</v>
      </c>
      <c r="AD2518" s="3" t="s">
        <v>41</v>
      </c>
    </row>
    <row r="2519" spans="1:30" hidden="1" outlineLevel="1" collapsed="1" x14ac:dyDescent="0.2">
      <c r="A2519" t="s">
        <v>41</v>
      </c>
      <c r="B2519" s="2" t="s">
        <v>43</v>
      </c>
      <c r="C2519" s="2" t="s">
        <v>44</v>
      </c>
      <c r="D2519" s="2" t="s">
        <v>29</v>
      </c>
      <c r="E2519" s="2" t="s">
        <v>45</v>
      </c>
      <c r="F2519" s="2" t="s">
        <v>46</v>
      </c>
      <c r="G2519" s="2" t="s">
        <v>28</v>
      </c>
      <c r="H2519" s="2" t="s">
        <v>47</v>
      </c>
      <c r="I2519" s="2" t="s">
        <v>8</v>
      </c>
      <c r="J2519" s="2" t="s">
        <v>9</v>
      </c>
      <c r="K2519" s="2" t="s">
        <v>48</v>
      </c>
      <c r="L2519" s="2" t="s">
        <v>49</v>
      </c>
      <c r="M2519" s="2" t="s">
        <v>50</v>
      </c>
      <c r="N2519" s="2" t="s">
        <v>51</v>
      </c>
      <c r="O2519" s="2" t="s">
        <v>52</v>
      </c>
      <c r="P2519" s="2" t="s">
        <v>27</v>
      </c>
      <c r="Q2519" s="2" t="s">
        <v>53</v>
      </c>
      <c r="R2519" s="2" t="s">
        <v>54</v>
      </c>
      <c r="S2519" s="2" t="s">
        <v>55</v>
      </c>
      <c r="T2519" s="2" t="s">
        <v>56</v>
      </c>
    </row>
    <row r="2520" spans="1:30" hidden="1" outlineLevel="1" collapsed="1" x14ac:dyDescent="0.2">
      <c r="A2520" t="s">
        <v>41</v>
      </c>
      <c r="B2520" s="4" t="s">
        <v>30</v>
      </c>
      <c r="C2520" s="4" t="s">
        <v>5999</v>
      </c>
      <c r="D2520" s="4" t="s">
        <v>41</v>
      </c>
      <c r="E2520" s="4">
        <v>2.5466900000000001E-2</v>
      </c>
      <c r="F2520" s="4">
        <v>9.4156000000000003E-4</v>
      </c>
      <c r="G2520" s="4">
        <v>1</v>
      </c>
      <c r="H2520" s="4">
        <v>1</v>
      </c>
      <c r="I2520" s="4">
        <v>1</v>
      </c>
      <c r="J2520" s="4">
        <v>1</v>
      </c>
      <c r="K2520" s="4" t="s">
        <v>5992</v>
      </c>
      <c r="L2520" s="4" t="s">
        <v>6000</v>
      </c>
      <c r="M2520" s="4" t="s">
        <v>41</v>
      </c>
      <c r="N2520" s="4">
        <v>0</v>
      </c>
      <c r="O2520" s="4">
        <v>1232.6481100000001</v>
      </c>
      <c r="P2520" s="4" t="s">
        <v>30</v>
      </c>
      <c r="Q2520" s="4" t="s">
        <v>30</v>
      </c>
      <c r="R2520" s="4">
        <v>7.6860000000000003E-4</v>
      </c>
      <c r="S2520" s="4">
        <v>1.619E-2</v>
      </c>
      <c r="T2520" s="4">
        <v>1.74</v>
      </c>
    </row>
    <row r="2521" spans="1:30" x14ac:dyDescent="0.2">
      <c r="A2521" s="3" t="s">
        <v>30</v>
      </c>
      <c r="B2521" s="3" t="s">
        <v>31</v>
      </c>
      <c r="C2521" s="3" t="s">
        <v>6001</v>
      </c>
      <c r="D2521" s="3" t="s">
        <v>6002</v>
      </c>
      <c r="E2521" s="3">
        <v>2E-3</v>
      </c>
      <c r="F2521" s="3">
        <v>1.784</v>
      </c>
      <c r="G2521" s="3">
        <v>1</v>
      </c>
      <c r="H2521" s="3">
        <v>1</v>
      </c>
      <c r="I2521" s="3">
        <v>1</v>
      </c>
      <c r="J2521" s="3">
        <v>1</v>
      </c>
      <c r="K2521" s="3">
        <v>1</v>
      </c>
      <c r="L2521" s="3">
        <v>713</v>
      </c>
      <c r="M2521" s="3">
        <v>80.099999999999994</v>
      </c>
      <c r="N2521" s="3">
        <v>5.17</v>
      </c>
      <c r="O2521" s="3">
        <v>0</v>
      </c>
      <c r="P2521" s="3">
        <v>1</v>
      </c>
      <c r="Q2521" s="3" t="s">
        <v>1159</v>
      </c>
      <c r="R2521" s="3" t="s">
        <v>35</v>
      </c>
      <c r="S2521" s="3" t="s">
        <v>1766</v>
      </c>
      <c r="T2521" s="3" t="s">
        <v>6003</v>
      </c>
      <c r="U2521" s="3" t="s">
        <v>6004</v>
      </c>
      <c r="V2521" s="3" t="s">
        <v>6001</v>
      </c>
      <c r="W2521" s="3" t="s">
        <v>6005</v>
      </c>
      <c r="X2521" s="3" t="s">
        <v>6006</v>
      </c>
      <c r="Y2521" s="3" t="s">
        <v>41</v>
      </c>
      <c r="Z2521" s="3" t="s">
        <v>41</v>
      </c>
      <c r="AA2521" s="3">
        <v>0</v>
      </c>
      <c r="AB2521" s="3" t="s">
        <v>30</v>
      </c>
      <c r="AC2521" s="3">
        <v>1</v>
      </c>
      <c r="AD2521" s="3" t="s">
        <v>41</v>
      </c>
    </row>
    <row r="2522" spans="1:30" hidden="1" outlineLevel="1" collapsed="1" x14ac:dyDescent="0.2">
      <c r="A2522" t="s">
        <v>41</v>
      </c>
      <c r="B2522" s="2" t="s">
        <v>43</v>
      </c>
      <c r="C2522" s="2" t="s">
        <v>44</v>
      </c>
      <c r="D2522" s="2" t="s">
        <v>29</v>
      </c>
      <c r="E2522" s="2" t="s">
        <v>45</v>
      </c>
      <c r="F2522" s="2" t="s">
        <v>46</v>
      </c>
      <c r="G2522" s="2" t="s">
        <v>28</v>
      </c>
      <c r="H2522" s="2" t="s">
        <v>47</v>
      </c>
      <c r="I2522" s="2" t="s">
        <v>8</v>
      </c>
      <c r="J2522" s="2" t="s">
        <v>9</v>
      </c>
      <c r="K2522" s="2" t="s">
        <v>48</v>
      </c>
      <c r="L2522" s="2" t="s">
        <v>49</v>
      </c>
      <c r="M2522" s="2" t="s">
        <v>50</v>
      </c>
      <c r="N2522" s="2" t="s">
        <v>51</v>
      </c>
      <c r="O2522" s="2" t="s">
        <v>52</v>
      </c>
      <c r="P2522" s="2" t="s">
        <v>27</v>
      </c>
      <c r="Q2522" s="2" t="s">
        <v>53</v>
      </c>
      <c r="R2522" s="2" t="s">
        <v>54</v>
      </c>
      <c r="S2522" s="2" t="s">
        <v>55</v>
      </c>
      <c r="T2522" s="2" t="s">
        <v>56</v>
      </c>
    </row>
    <row r="2523" spans="1:30" hidden="1" outlineLevel="1" collapsed="1" x14ac:dyDescent="0.2">
      <c r="A2523" t="s">
        <v>41</v>
      </c>
      <c r="B2523" s="4" t="s">
        <v>30</v>
      </c>
      <c r="C2523" s="4" t="s">
        <v>6007</v>
      </c>
      <c r="D2523" s="4" t="s">
        <v>41</v>
      </c>
      <c r="E2523" s="4">
        <v>2.5816200000000001E-2</v>
      </c>
      <c r="F2523" s="4">
        <v>1.57544E-3</v>
      </c>
      <c r="G2523" s="4">
        <v>1</v>
      </c>
      <c r="H2523" s="4">
        <v>1</v>
      </c>
      <c r="I2523" s="4">
        <v>1</v>
      </c>
      <c r="J2523" s="4">
        <v>1</v>
      </c>
      <c r="K2523" s="4" t="s">
        <v>6001</v>
      </c>
      <c r="L2523" s="4" t="s">
        <v>6008</v>
      </c>
      <c r="M2523" s="4" t="s">
        <v>41</v>
      </c>
      <c r="N2523" s="4">
        <v>0</v>
      </c>
      <c r="O2523" s="4">
        <v>903.55096000000003</v>
      </c>
      <c r="P2523" s="4" t="s">
        <v>30</v>
      </c>
      <c r="Q2523" s="4" t="s">
        <v>30</v>
      </c>
      <c r="R2523" s="4">
        <v>1.245E-3</v>
      </c>
      <c r="S2523" s="4">
        <v>1.644E-2</v>
      </c>
      <c r="T2523" s="4">
        <v>1.54</v>
      </c>
    </row>
    <row r="2524" spans="1:30" x14ac:dyDescent="0.2">
      <c r="A2524" s="3" t="s">
        <v>30</v>
      </c>
      <c r="B2524" s="3" t="s">
        <v>31</v>
      </c>
      <c r="C2524" s="3" t="s">
        <v>6009</v>
      </c>
      <c r="D2524" s="3" t="s">
        <v>6010</v>
      </c>
      <c r="E2524" s="3">
        <v>2E-3</v>
      </c>
      <c r="F2524" s="3">
        <v>1.7729999999999999</v>
      </c>
      <c r="G2524" s="3">
        <v>3</v>
      </c>
      <c r="H2524" s="3">
        <v>1</v>
      </c>
      <c r="I2524" s="3">
        <v>1</v>
      </c>
      <c r="J2524" s="3">
        <v>1</v>
      </c>
      <c r="K2524" s="3">
        <v>1</v>
      </c>
      <c r="L2524" s="3">
        <v>500</v>
      </c>
      <c r="M2524" s="3">
        <v>56.1</v>
      </c>
      <c r="N2524" s="3">
        <v>6.01</v>
      </c>
      <c r="O2524" s="3">
        <v>0</v>
      </c>
      <c r="P2524" s="3">
        <v>1</v>
      </c>
      <c r="Q2524" s="3" t="s">
        <v>1377</v>
      </c>
      <c r="R2524" s="3" t="s">
        <v>41</v>
      </c>
      <c r="S2524" s="3" t="s">
        <v>36</v>
      </c>
      <c r="T2524" s="3" t="s">
        <v>6011</v>
      </c>
      <c r="U2524" s="3" t="s">
        <v>6012</v>
      </c>
      <c r="V2524" s="3" t="s">
        <v>6009</v>
      </c>
      <c r="W2524" s="3" t="s">
        <v>6013</v>
      </c>
      <c r="X2524" s="3" t="s">
        <v>6014</v>
      </c>
      <c r="Y2524" s="3" t="s">
        <v>6015</v>
      </c>
      <c r="Z2524" s="3" t="s">
        <v>6016</v>
      </c>
      <c r="AA2524" s="3">
        <v>3</v>
      </c>
      <c r="AB2524" s="3" t="s">
        <v>30</v>
      </c>
      <c r="AC2524" s="3">
        <v>1</v>
      </c>
      <c r="AD2524" s="3" t="s">
        <v>41</v>
      </c>
    </row>
    <row r="2525" spans="1:30" hidden="1" outlineLevel="1" collapsed="1" x14ac:dyDescent="0.2">
      <c r="A2525" t="s">
        <v>41</v>
      </c>
      <c r="B2525" s="2" t="s">
        <v>43</v>
      </c>
      <c r="C2525" s="2" t="s">
        <v>44</v>
      </c>
      <c r="D2525" s="2" t="s">
        <v>29</v>
      </c>
      <c r="E2525" s="2" t="s">
        <v>45</v>
      </c>
      <c r="F2525" s="2" t="s">
        <v>46</v>
      </c>
      <c r="G2525" s="2" t="s">
        <v>28</v>
      </c>
      <c r="H2525" s="2" t="s">
        <v>47</v>
      </c>
      <c r="I2525" s="2" t="s">
        <v>8</v>
      </c>
      <c r="J2525" s="2" t="s">
        <v>9</v>
      </c>
      <c r="K2525" s="2" t="s">
        <v>48</v>
      </c>
      <c r="L2525" s="2" t="s">
        <v>49</v>
      </c>
      <c r="M2525" s="2" t="s">
        <v>50</v>
      </c>
      <c r="N2525" s="2" t="s">
        <v>51</v>
      </c>
      <c r="O2525" s="2" t="s">
        <v>52</v>
      </c>
      <c r="P2525" s="2" t="s">
        <v>27</v>
      </c>
      <c r="Q2525" s="2" t="s">
        <v>53</v>
      </c>
      <c r="R2525" s="2" t="s">
        <v>54</v>
      </c>
      <c r="S2525" s="2" t="s">
        <v>55</v>
      </c>
      <c r="T2525" s="2" t="s">
        <v>56</v>
      </c>
    </row>
    <row r="2526" spans="1:30" hidden="1" outlineLevel="1" collapsed="1" x14ac:dyDescent="0.2">
      <c r="A2526" t="s">
        <v>41</v>
      </c>
      <c r="B2526" s="4" t="s">
        <v>30</v>
      </c>
      <c r="C2526" s="4" t="s">
        <v>6017</v>
      </c>
      <c r="D2526" s="4" t="s">
        <v>41</v>
      </c>
      <c r="E2526" s="4">
        <v>2.6529299999999999E-2</v>
      </c>
      <c r="F2526" s="4">
        <v>1.57544E-3</v>
      </c>
      <c r="G2526" s="4">
        <v>1</v>
      </c>
      <c r="H2526" s="4">
        <v>1</v>
      </c>
      <c r="I2526" s="4">
        <v>1</v>
      </c>
      <c r="J2526" s="4">
        <v>1</v>
      </c>
      <c r="K2526" s="4" t="s">
        <v>6009</v>
      </c>
      <c r="L2526" s="4" t="s">
        <v>6018</v>
      </c>
      <c r="M2526" s="4" t="s">
        <v>41</v>
      </c>
      <c r="N2526" s="4">
        <v>0</v>
      </c>
      <c r="O2526" s="4">
        <v>1454.74605</v>
      </c>
      <c r="P2526" s="4" t="s">
        <v>30</v>
      </c>
      <c r="Q2526" s="4" t="s">
        <v>30</v>
      </c>
      <c r="R2526" s="4">
        <v>1.245E-3</v>
      </c>
      <c r="S2526" s="4">
        <v>1.6879999999999999E-2</v>
      </c>
      <c r="T2526" s="4">
        <v>1.24</v>
      </c>
    </row>
    <row r="2527" spans="1:30" x14ac:dyDescent="0.2">
      <c r="A2527" s="3" t="s">
        <v>30</v>
      </c>
      <c r="B2527" s="3" t="s">
        <v>31</v>
      </c>
      <c r="C2527" s="3" t="s">
        <v>6019</v>
      </c>
      <c r="D2527" s="3" t="s">
        <v>6020</v>
      </c>
      <c r="E2527" s="3">
        <v>2E-3</v>
      </c>
      <c r="F2527" s="3">
        <v>1.7709999999999999</v>
      </c>
      <c r="G2527" s="3">
        <v>6</v>
      </c>
      <c r="H2527" s="3">
        <v>1</v>
      </c>
      <c r="I2527" s="3">
        <v>1</v>
      </c>
      <c r="J2527" s="3">
        <v>1</v>
      </c>
      <c r="K2527" s="3">
        <v>1</v>
      </c>
      <c r="L2527" s="3">
        <v>145</v>
      </c>
      <c r="M2527" s="3">
        <v>16</v>
      </c>
      <c r="N2527" s="3">
        <v>10.73</v>
      </c>
      <c r="O2527" s="3">
        <v>0</v>
      </c>
      <c r="P2527" s="3">
        <v>1</v>
      </c>
      <c r="Q2527" s="3" t="s">
        <v>2555</v>
      </c>
      <c r="R2527" s="3" t="s">
        <v>1593</v>
      </c>
      <c r="S2527" s="3" t="s">
        <v>36</v>
      </c>
      <c r="T2527" s="3" t="s">
        <v>6021</v>
      </c>
      <c r="U2527" s="3" t="s">
        <v>6022</v>
      </c>
      <c r="V2527" s="3" t="s">
        <v>6023</v>
      </c>
      <c r="W2527" s="3" t="s">
        <v>6024</v>
      </c>
      <c r="X2527" s="3" t="s">
        <v>6025</v>
      </c>
      <c r="Y2527" s="3" t="s">
        <v>6026</v>
      </c>
      <c r="Z2527" s="3" t="s">
        <v>41</v>
      </c>
      <c r="AA2527" s="3">
        <v>10</v>
      </c>
      <c r="AB2527" s="3" t="s">
        <v>30</v>
      </c>
      <c r="AC2527" s="3">
        <v>1</v>
      </c>
      <c r="AD2527" s="3" t="s">
        <v>41</v>
      </c>
    </row>
    <row r="2528" spans="1:30" hidden="1" outlineLevel="1" collapsed="1" x14ac:dyDescent="0.2">
      <c r="A2528" t="s">
        <v>41</v>
      </c>
      <c r="B2528" s="2" t="s">
        <v>43</v>
      </c>
      <c r="C2528" s="2" t="s">
        <v>44</v>
      </c>
      <c r="D2528" s="2" t="s">
        <v>29</v>
      </c>
      <c r="E2528" s="2" t="s">
        <v>45</v>
      </c>
      <c r="F2528" s="2" t="s">
        <v>46</v>
      </c>
      <c r="G2528" s="2" t="s">
        <v>28</v>
      </c>
      <c r="H2528" s="2" t="s">
        <v>47</v>
      </c>
      <c r="I2528" s="2" t="s">
        <v>8</v>
      </c>
      <c r="J2528" s="2" t="s">
        <v>9</v>
      </c>
      <c r="K2528" s="2" t="s">
        <v>48</v>
      </c>
      <c r="L2528" s="2" t="s">
        <v>49</v>
      </c>
      <c r="M2528" s="2" t="s">
        <v>50</v>
      </c>
      <c r="N2528" s="2" t="s">
        <v>51</v>
      </c>
      <c r="O2528" s="2" t="s">
        <v>52</v>
      </c>
      <c r="P2528" s="2" t="s">
        <v>27</v>
      </c>
      <c r="Q2528" s="2" t="s">
        <v>53</v>
      </c>
      <c r="R2528" s="2" t="s">
        <v>54</v>
      </c>
      <c r="S2528" s="2" t="s">
        <v>55</v>
      </c>
      <c r="T2528" s="2" t="s">
        <v>56</v>
      </c>
    </row>
    <row r="2529" spans="1:30" hidden="1" outlineLevel="1" collapsed="1" x14ac:dyDescent="0.2">
      <c r="A2529" t="s">
        <v>41</v>
      </c>
      <c r="B2529" s="4" t="s">
        <v>30</v>
      </c>
      <c r="C2529" s="4" t="s">
        <v>6027</v>
      </c>
      <c r="D2529" s="4" t="s">
        <v>41</v>
      </c>
      <c r="E2529" s="4">
        <v>2.6529299999999999E-2</v>
      </c>
      <c r="F2529" s="4">
        <v>1.57544E-3</v>
      </c>
      <c r="G2529" s="4">
        <v>1</v>
      </c>
      <c r="H2529" s="4">
        <v>1</v>
      </c>
      <c r="I2529" s="4">
        <v>1</v>
      </c>
      <c r="J2529" s="4">
        <v>1</v>
      </c>
      <c r="K2529" s="4" t="s">
        <v>6019</v>
      </c>
      <c r="L2529" s="4" t="s">
        <v>6028</v>
      </c>
      <c r="M2529" s="4" t="s">
        <v>41</v>
      </c>
      <c r="N2529" s="4">
        <v>2</v>
      </c>
      <c r="O2529" s="4">
        <v>1208.61708</v>
      </c>
      <c r="P2529" s="4" t="s">
        <v>30</v>
      </c>
      <c r="Q2529" s="4" t="s">
        <v>30</v>
      </c>
      <c r="R2529" s="4">
        <v>1.245E-3</v>
      </c>
      <c r="S2529" s="4">
        <v>1.6930000000000001E-2</v>
      </c>
      <c r="T2529" s="4">
        <v>1.96</v>
      </c>
    </row>
    <row r="2530" spans="1:30" x14ac:dyDescent="0.2">
      <c r="A2530" s="3" t="s">
        <v>30</v>
      </c>
      <c r="B2530" s="3" t="s">
        <v>31</v>
      </c>
      <c r="C2530" s="3" t="s">
        <v>6029</v>
      </c>
      <c r="D2530" s="3" t="s">
        <v>6030</v>
      </c>
      <c r="E2530" s="3">
        <v>2E-3</v>
      </c>
      <c r="F2530" s="3">
        <v>1.766</v>
      </c>
      <c r="G2530" s="3">
        <v>3</v>
      </c>
      <c r="H2530" s="3">
        <v>1</v>
      </c>
      <c r="I2530" s="3">
        <v>1</v>
      </c>
      <c r="J2530" s="3">
        <v>1</v>
      </c>
      <c r="K2530" s="3">
        <v>1</v>
      </c>
      <c r="L2530" s="3">
        <v>349</v>
      </c>
      <c r="M2530" s="3">
        <v>40.200000000000003</v>
      </c>
      <c r="N2530" s="3">
        <v>8.7899999999999991</v>
      </c>
      <c r="O2530" s="3">
        <v>1.95</v>
      </c>
      <c r="P2530" s="3">
        <v>1</v>
      </c>
      <c r="Q2530" s="3" t="s">
        <v>1377</v>
      </c>
      <c r="R2530" s="3" t="s">
        <v>5544</v>
      </c>
      <c r="S2530" s="3" t="s">
        <v>36</v>
      </c>
      <c r="T2530" s="3" t="s">
        <v>6031</v>
      </c>
      <c r="U2530" s="3" t="s">
        <v>6032</v>
      </c>
      <c r="V2530" s="3" t="s">
        <v>6029</v>
      </c>
      <c r="W2530" s="3" t="s">
        <v>6033</v>
      </c>
      <c r="X2530" s="3" t="s">
        <v>6034</v>
      </c>
      <c r="Y2530" s="3" t="s">
        <v>6035</v>
      </c>
      <c r="Z2530" s="3" t="s">
        <v>41</v>
      </c>
      <c r="AA2530" s="3">
        <v>5</v>
      </c>
      <c r="AB2530" s="3" t="s">
        <v>30</v>
      </c>
      <c r="AC2530" s="3">
        <v>1</v>
      </c>
      <c r="AD2530" s="3" t="s">
        <v>41</v>
      </c>
    </row>
    <row r="2531" spans="1:30" hidden="1" outlineLevel="1" collapsed="1" x14ac:dyDescent="0.2">
      <c r="A2531" t="s">
        <v>41</v>
      </c>
      <c r="B2531" s="2" t="s">
        <v>43</v>
      </c>
      <c r="C2531" s="2" t="s">
        <v>44</v>
      </c>
      <c r="D2531" s="2" t="s">
        <v>29</v>
      </c>
      <c r="E2531" s="2" t="s">
        <v>45</v>
      </c>
      <c r="F2531" s="2" t="s">
        <v>46</v>
      </c>
      <c r="G2531" s="2" t="s">
        <v>28</v>
      </c>
      <c r="H2531" s="2" t="s">
        <v>47</v>
      </c>
      <c r="I2531" s="2" t="s">
        <v>8</v>
      </c>
      <c r="J2531" s="2" t="s">
        <v>9</v>
      </c>
      <c r="K2531" s="2" t="s">
        <v>48</v>
      </c>
      <c r="L2531" s="2" t="s">
        <v>49</v>
      </c>
      <c r="M2531" s="2" t="s">
        <v>50</v>
      </c>
      <c r="N2531" s="2" t="s">
        <v>51</v>
      </c>
      <c r="O2531" s="2" t="s">
        <v>52</v>
      </c>
      <c r="P2531" s="2" t="s">
        <v>27</v>
      </c>
      <c r="Q2531" s="2" t="s">
        <v>53</v>
      </c>
      <c r="R2531" s="2" t="s">
        <v>54</v>
      </c>
      <c r="S2531" s="2" t="s">
        <v>55</v>
      </c>
      <c r="T2531" s="2" t="s">
        <v>56</v>
      </c>
    </row>
    <row r="2532" spans="1:30" hidden="1" outlineLevel="1" collapsed="1" x14ac:dyDescent="0.2">
      <c r="A2532" t="s">
        <v>41</v>
      </c>
      <c r="B2532" s="4" t="s">
        <v>30</v>
      </c>
      <c r="C2532" s="4" t="s">
        <v>6036</v>
      </c>
      <c r="D2532" s="4" t="s">
        <v>41</v>
      </c>
      <c r="E2532" s="4">
        <v>2.68931E-2</v>
      </c>
      <c r="F2532" s="4">
        <v>1.57544E-3</v>
      </c>
      <c r="G2532" s="4">
        <v>1</v>
      </c>
      <c r="H2532" s="4">
        <v>1</v>
      </c>
      <c r="I2532" s="4">
        <v>1</v>
      </c>
      <c r="J2532" s="4">
        <v>1</v>
      </c>
      <c r="K2532" s="4" t="s">
        <v>6029</v>
      </c>
      <c r="L2532" s="4" t="s">
        <v>6037</v>
      </c>
      <c r="M2532" s="4" t="s">
        <v>41</v>
      </c>
      <c r="N2532" s="4">
        <v>0</v>
      </c>
      <c r="O2532" s="4">
        <v>1266.6000899999999</v>
      </c>
      <c r="P2532" s="4" t="s">
        <v>30</v>
      </c>
      <c r="Q2532" s="4" t="s">
        <v>30</v>
      </c>
      <c r="R2532" s="4">
        <v>1.245E-3</v>
      </c>
      <c r="S2532" s="4">
        <v>1.7129999999999999E-2</v>
      </c>
      <c r="T2532" s="4">
        <v>1.95</v>
      </c>
    </row>
    <row r="2533" spans="1:30" x14ac:dyDescent="0.2">
      <c r="A2533" s="3" t="s">
        <v>30</v>
      </c>
      <c r="B2533" s="3" t="s">
        <v>31</v>
      </c>
      <c r="C2533" s="3" t="s">
        <v>6038</v>
      </c>
      <c r="D2533" s="3" t="s">
        <v>6039</v>
      </c>
      <c r="E2533" s="3">
        <v>2E-3</v>
      </c>
      <c r="F2533" s="3">
        <v>1.764</v>
      </c>
      <c r="G2533" s="3">
        <v>3</v>
      </c>
      <c r="H2533" s="3">
        <v>1</v>
      </c>
      <c r="I2533" s="3">
        <v>1</v>
      </c>
      <c r="J2533" s="3">
        <v>1</v>
      </c>
      <c r="K2533" s="3">
        <v>1</v>
      </c>
      <c r="L2533" s="3">
        <v>406</v>
      </c>
      <c r="M2533" s="3">
        <v>41</v>
      </c>
      <c r="N2533" s="3">
        <v>4.3499999999999996</v>
      </c>
      <c r="O2533" s="3">
        <v>1.68</v>
      </c>
      <c r="P2533" s="3">
        <v>1</v>
      </c>
      <c r="Q2533" s="3" t="s">
        <v>3173</v>
      </c>
      <c r="R2533" s="3" t="s">
        <v>1739</v>
      </c>
      <c r="S2533" s="3" t="s">
        <v>41</v>
      </c>
      <c r="T2533" s="3" t="s">
        <v>6040</v>
      </c>
      <c r="U2533" s="3" t="s">
        <v>6041</v>
      </c>
      <c r="V2533" s="3" t="s">
        <v>6038</v>
      </c>
      <c r="W2533" s="3" t="s">
        <v>6042</v>
      </c>
      <c r="X2533" s="3" t="s">
        <v>6043</v>
      </c>
      <c r="Y2533" s="3" t="s">
        <v>41</v>
      </c>
      <c r="Z2533" s="3" t="s">
        <v>41</v>
      </c>
      <c r="AA2533" s="3">
        <v>0</v>
      </c>
      <c r="AB2533" s="3" t="s">
        <v>30</v>
      </c>
      <c r="AC2533" s="3">
        <v>1</v>
      </c>
      <c r="AD2533" s="3" t="s">
        <v>41</v>
      </c>
    </row>
    <row r="2534" spans="1:30" hidden="1" outlineLevel="1" collapsed="1" x14ac:dyDescent="0.2">
      <c r="A2534" t="s">
        <v>41</v>
      </c>
      <c r="B2534" s="2" t="s">
        <v>43</v>
      </c>
      <c r="C2534" s="2" t="s">
        <v>44</v>
      </c>
      <c r="D2534" s="2" t="s">
        <v>29</v>
      </c>
      <c r="E2534" s="2" t="s">
        <v>45</v>
      </c>
      <c r="F2534" s="2" t="s">
        <v>46</v>
      </c>
      <c r="G2534" s="2" t="s">
        <v>28</v>
      </c>
      <c r="H2534" s="2" t="s">
        <v>47</v>
      </c>
      <c r="I2534" s="2" t="s">
        <v>8</v>
      </c>
      <c r="J2534" s="2" t="s">
        <v>9</v>
      </c>
      <c r="K2534" s="2" t="s">
        <v>48</v>
      </c>
      <c r="L2534" s="2" t="s">
        <v>49</v>
      </c>
      <c r="M2534" s="2" t="s">
        <v>50</v>
      </c>
      <c r="N2534" s="2" t="s">
        <v>51</v>
      </c>
      <c r="O2534" s="2" t="s">
        <v>52</v>
      </c>
      <c r="P2534" s="2" t="s">
        <v>27</v>
      </c>
      <c r="Q2534" s="2" t="s">
        <v>53</v>
      </c>
      <c r="R2534" s="2" t="s">
        <v>54</v>
      </c>
      <c r="S2534" s="2" t="s">
        <v>55</v>
      </c>
      <c r="T2534" s="2" t="s">
        <v>56</v>
      </c>
    </row>
    <row r="2535" spans="1:30" hidden="1" outlineLevel="1" collapsed="1" x14ac:dyDescent="0.2">
      <c r="A2535" t="s">
        <v>41</v>
      </c>
      <c r="B2535" s="4" t="s">
        <v>30</v>
      </c>
      <c r="C2535" s="4" t="s">
        <v>6044</v>
      </c>
      <c r="D2535" s="4" t="s">
        <v>41</v>
      </c>
      <c r="E2535" s="4">
        <v>2.7076800000000002E-2</v>
      </c>
      <c r="F2535" s="4">
        <v>1.57544E-3</v>
      </c>
      <c r="G2535" s="4">
        <v>1</v>
      </c>
      <c r="H2535" s="4">
        <v>1</v>
      </c>
      <c r="I2535" s="4">
        <v>1</v>
      </c>
      <c r="J2535" s="4">
        <v>1</v>
      </c>
      <c r="K2535" s="4" t="s">
        <v>6038</v>
      </c>
      <c r="L2535" s="4" t="s">
        <v>6045</v>
      </c>
      <c r="M2535" s="4" t="s">
        <v>41</v>
      </c>
      <c r="N2535" s="4">
        <v>0</v>
      </c>
      <c r="O2535" s="4">
        <v>1198.59501</v>
      </c>
      <c r="P2535" s="4" t="s">
        <v>30</v>
      </c>
      <c r="Q2535" s="4" t="s">
        <v>30</v>
      </c>
      <c r="R2535" s="4">
        <v>1.245E-3</v>
      </c>
      <c r="S2535" s="4">
        <v>1.721E-2</v>
      </c>
      <c r="T2535" s="4">
        <v>1.68</v>
      </c>
    </row>
    <row r="2536" spans="1:30" x14ac:dyDescent="0.2">
      <c r="A2536" s="3" t="s">
        <v>30</v>
      </c>
      <c r="B2536" s="3" t="s">
        <v>31</v>
      </c>
      <c r="C2536" s="3" t="s">
        <v>6046</v>
      </c>
      <c r="D2536" s="3" t="s">
        <v>6047</v>
      </c>
      <c r="E2536" s="3">
        <v>2E-3</v>
      </c>
      <c r="F2536" s="3">
        <v>1.7609999999999999</v>
      </c>
      <c r="G2536" s="3">
        <v>6</v>
      </c>
      <c r="H2536" s="3">
        <v>1</v>
      </c>
      <c r="I2536" s="3">
        <v>1</v>
      </c>
      <c r="J2536" s="3">
        <v>1</v>
      </c>
      <c r="K2536" s="3">
        <v>1</v>
      </c>
      <c r="L2536" s="3">
        <v>266</v>
      </c>
      <c r="M2536" s="3">
        <v>30.1</v>
      </c>
      <c r="N2536" s="3">
        <v>4.58</v>
      </c>
      <c r="O2536" s="3">
        <v>0</v>
      </c>
      <c r="P2536" s="3">
        <v>1</v>
      </c>
      <c r="Q2536" s="3" t="s">
        <v>4386</v>
      </c>
      <c r="R2536" s="3" t="s">
        <v>1423</v>
      </c>
      <c r="S2536" s="3" t="s">
        <v>41</v>
      </c>
      <c r="T2536" s="3" t="s">
        <v>6048</v>
      </c>
      <c r="U2536" s="3" t="s">
        <v>6049</v>
      </c>
      <c r="V2536" s="3" t="s">
        <v>6046</v>
      </c>
      <c r="W2536" s="3" t="s">
        <v>6050</v>
      </c>
      <c r="X2536" s="3" t="s">
        <v>6051</v>
      </c>
      <c r="Y2536" s="3" t="s">
        <v>6052</v>
      </c>
      <c r="Z2536" s="3" t="s">
        <v>41</v>
      </c>
      <c r="AA2536" s="3">
        <v>2</v>
      </c>
      <c r="AB2536" s="3" t="s">
        <v>30</v>
      </c>
      <c r="AC2536" s="3">
        <v>1</v>
      </c>
      <c r="AD2536" s="3" t="s">
        <v>41</v>
      </c>
    </row>
    <row r="2537" spans="1:30" hidden="1" outlineLevel="1" collapsed="1" x14ac:dyDescent="0.2">
      <c r="A2537" t="s">
        <v>41</v>
      </c>
      <c r="B2537" s="2" t="s">
        <v>43</v>
      </c>
      <c r="C2537" s="2" t="s">
        <v>44</v>
      </c>
      <c r="D2537" s="2" t="s">
        <v>29</v>
      </c>
      <c r="E2537" s="2" t="s">
        <v>45</v>
      </c>
      <c r="F2537" s="2" t="s">
        <v>46</v>
      </c>
      <c r="G2537" s="2" t="s">
        <v>28</v>
      </c>
      <c r="H2537" s="2" t="s">
        <v>47</v>
      </c>
      <c r="I2537" s="2" t="s">
        <v>8</v>
      </c>
      <c r="J2537" s="2" t="s">
        <v>9</v>
      </c>
      <c r="K2537" s="2" t="s">
        <v>48</v>
      </c>
      <c r="L2537" s="2" t="s">
        <v>49</v>
      </c>
      <c r="M2537" s="2" t="s">
        <v>50</v>
      </c>
      <c r="N2537" s="2" t="s">
        <v>51</v>
      </c>
      <c r="O2537" s="2" t="s">
        <v>52</v>
      </c>
      <c r="P2537" s="2" t="s">
        <v>27</v>
      </c>
      <c r="Q2537" s="2" t="s">
        <v>53</v>
      </c>
      <c r="R2537" s="2" t="s">
        <v>54</v>
      </c>
      <c r="S2537" s="2" t="s">
        <v>55</v>
      </c>
      <c r="T2537" s="2" t="s">
        <v>56</v>
      </c>
    </row>
    <row r="2538" spans="1:30" hidden="1" outlineLevel="1" collapsed="1" x14ac:dyDescent="0.2">
      <c r="A2538" t="s">
        <v>41</v>
      </c>
      <c r="B2538" s="4" t="s">
        <v>30</v>
      </c>
      <c r="C2538" s="4" t="s">
        <v>6053</v>
      </c>
      <c r="D2538" s="4" t="s">
        <v>41</v>
      </c>
      <c r="E2538" s="4">
        <v>2.7261799999999999E-2</v>
      </c>
      <c r="F2538" s="4">
        <v>1.57544E-3</v>
      </c>
      <c r="G2538" s="4">
        <v>1</v>
      </c>
      <c r="H2538" s="4">
        <v>1</v>
      </c>
      <c r="I2538" s="4">
        <v>1</v>
      </c>
      <c r="J2538" s="4">
        <v>1</v>
      </c>
      <c r="K2538" s="4" t="s">
        <v>6046</v>
      </c>
      <c r="L2538" s="4" t="s">
        <v>6054</v>
      </c>
      <c r="M2538" s="4" t="s">
        <v>41</v>
      </c>
      <c r="N2538" s="4">
        <v>2</v>
      </c>
      <c r="O2538" s="4">
        <v>1945.05015</v>
      </c>
      <c r="P2538" s="4" t="s">
        <v>30</v>
      </c>
      <c r="Q2538" s="4" t="s">
        <v>30</v>
      </c>
      <c r="R2538" s="4">
        <v>1.245E-3</v>
      </c>
      <c r="S2538" s="4">
        <v>1.7330000000000002E-2</v>
      </c>
      <c r="T2538" s="4">
        <v>1.83</v>
      </c>
    </row>
    <row r="2539" spans="1:30" x14ac:dyDescent="0.2">
      <c r="A2539" s="3" t="s">
        <v>30</v>
      </c>
      <c r="B2539" s="3" t="s">
        <v>31</v>
      </c>
      <c r="C2539" s="3" t="s">
        <v>6055</v>
      </c>
      <c r="D2539" s="3" t="s">
        <v>6056</v>
      </c>
      <c r="E2539" s="3">
        <v>2E-3</v>
      </c>
      <c r="F2539" s="3">
        <v>1.7549999999999999</v>
      </c>
      <c r="G2539" s="3">
        <v>2</v>
      </c>
      <c r="H2539" s="3">
        <v>1</v>
      </c>
      <c r="I2539" s="3">
        <v>1</v>
      </c>
      <c r="J2539" s="3">
        <v>1</v>
      </c>
      <c r="K2539" s="3">
        <v>1</v>
      </c>
      <c r="L2539" s="3">
        <v>1137</v>
      </c>
      <c r="M2539" s="3">
        <v>129.9</v>
      </c>
      <c r="N2539" s="3">
        <v>8.8699999999999992</v>
      </c>
      <c r="O2539" s="3">
        <v>2.86</v>
      </c>
      <c r="P2539" s="3">
        <v>1</v>
      </c>
      <c r="Q2539" s="3" t="s">
        <v>1200</v>
      </c>
      <c r="R2539" s="3" t="s">
        <v>41</v>
      </c>
      <c r="S2539" s="3" t="s">
        <v>41</v>
      </c>
      <c r="T2539" s="3" t="s">
        <v>6057</v>
      </c>
      <c r="U2539" s="3" t="s">
        <v>6058</v>
      </c>
      <c r="V2539" s="3" t="s">
        <v>6055</v>
      </c>
      <c r="W2539" s="3" t="s">
        <v>6059</v>
      </c>
      <c r="X2539" s="3" t="s">
        <v>6060</v>
      </c>
      <c r="Y2539" s="3" t="s">
        <v>41</v>
      </c>
      <c r="Z2539" s="3" t="s">
        <v>41</v>
      </c>
      <c r="AA2539" s="3">
        <v>0</v>
      </c>
      <c r="AB2539" s="3" t="s">
        <v>30</v>
      </c>
      <c r="AC2539" s="3">
        <v>1</v>
      </c>
      <c r="AD2539" s="3" t="s">
        <v>41</v>
      </c>
    </row>
    <row r="2540" spans="1:30" hidden="1" outlineLevel="1" collapsed="1" x14ac:dyDescent="0.2">
      <c r="A2540" t="s">
        <v>41</v>
      </c>
      <c r="B2540" s="2" t="s">
        <v>43</v>
      </c>
      <c r="C2540" s="2" t="s">
        <v>44</v>
      </c>
      <c r="D2540" s="2" t="s">
        <v>29</v>
      </c>
      <c r="E2540" s="2" t="s">
        <v>45</v>
      </c>
      <c r="F2540" s="2" t="s">
        <v>46</v>
      </c>
      <c r="G2540" s="2" t="s">
        <v>28</v>
      </c>
      <c r="H2540" s="2" t="s">
        <v>47</v>
      </c>
      <c r="I2540" s="2" t="s">
        <v>8</v>
      </c>
      <c r="J2540" s="2" t="s">
        <v>9</v>
      </c>
      <c r="K2540" s="2" t="s">
        <v>48</v>
      </c>
      <c r="L2540" s="2" t="s">
        <v>49</v>
      </c>
      <c r="M2540" s="2" t="s">
        <v>50</v>
      </c>
      <c r="N2540" s="2" t="s">
        <v>51</v>
      </c>
      <c r="O2540" s="2" t="s">
        <v>52</v>
      </c>
      <c r="P2540" s="2" t="s">
        <v>27</v>
      </c>
      <c r="Q2540" s="2" t="s">
        <v>53</v>
      </c>
      <c r="R2540" s="2" t="s">
        <v>54</v>
      </c>
      <c r="S2540" s="2" t="s">
        <v>55</v>
      </c>
      <c r="T2540" s="2" t="s">
        <v>56</v>
      </c>
    </row>
    <row r="2541" spans="1:30" hidden="1" outlineLevel="1" collapsed="1" x14ac:dyDescent="0.2">
      <c r="A2541" t="s">
        <v>41</v>
      </c>
      <c r="B2541" s="4" t="s">
        <v>30</v>
      </c>
      <c r="C2541" s="4" t="s">
        <v>6061</v>
      </c>
      <c r="D2541" s="4" t="s">
        <v>41</v>
      </c>
      <c r="E2541" s="4">
        <v>2.7448E-2</v>
      </c>
      <c r="F2541" s="4">
        <v>1.57544E-3</v>
      </c>
      <c r="G2541" s="4">
        <v>1</v>
      </c>
      <c r="H2541" s="4">
        <v>1</v>
      </c>
      <c r="I2541" s="4">
        <v>1</v>
      </c>
      <c r="J2541" s="4">
        <v>1</v>
      </c>
      <c r="K2541" s="4" t="s">
        <v>6055</v>
      </c>
      <c r="L2541" s="4" t="s">
        <v>6062</v>
      </c>
      <c r="M2541" s="4" t="s">
        <v>41</v>
      </c>
      <c r="N2541" s="4">
        <v>1</v>
      </c>
      <c r="O2541" s="4">
        <v>2292.10122</v>
      </c>
      <c r="P2541" s="4" t="s">
        <v>30</v>
      </c>
      <c r="Q2541" s="4" t="s">
        <v>30</v>
      </c>
      <c r="R2541" s="4">
        <v>1.245E-3</v>
      </c>
      <c r="S2541" s="4">
        <v>1.7579999999999998E-2</v>
      </c>
      <c r="T2541" s="4">
        <v>2.86</v>
      </c>
    </row>
    <row r="2542" spans="1:30" x14ac:dyDescent="0.2">
      <c r="A2542" s="3" t="s">
        <v>30</v>
      </c>
      <c r="B2542" s="3" t="s">
        <v>31</v>
      </c>
      <c r="C2542" s="3" t="s">
        <v>6063</v>
      </c>
      <c r="D2542" s="3" t="s">
        <v>6064</v>
      </c>
      <c r="E2542" s="3">
        <v>2E-3</v>
      </c>
      <c r="F2542" s="3">
        <v>1.754</v>
      </c>
      <c r="G2542" s="3">
        <v>3</v>
      </c>
      <c r="H2542" s="3">
        <v>1</v>
      </c>
      <c r="I2542" s="3">
        <v>1</v>
      </c>
      <c r="J2542" s="3">
        <v>1</v>
      </c>
      <c r="K2542" s="3">
        <v>1</v>
      </c>
      <c r="L2542" s="3">
        <v>437</v>
      </c>
      <c r="M2542" s="3">
        <v>48.4</v>
      </c>
      <c r="N2542" s="3">
        <v>5.36</v>
      </c>
      <c r="O2542" s="3">
        <v>0</v>
      </c>
      <c r="P2542" s="3">
        <v>1</v>
      </c>
      <c r="Q2542" s="3" t="s">
        <v>2740</v>
      </c>
      <c r="R2542" s="3" t="s">
        <v>35</v>
      </c>
      <c r="S2542" s="3" t="s">
        <v>36</v>
      </c>
      <c r="T2542" s="3" t="s">
        <v>41</v>
      </c>
      <c r="U2542" s="3" t="s">
        <v>6065</v>
      </c>
      <c r="V2542" s="3" t="s">
        <v>6063</v>
      </c>
      <c r="W2542" s="3" t="s">
        <v>6066</v>
      </c>
      <c r="X2542" s="3" t="s">
        <v>6067</v>
      </c>
      <c r="Y2542" s="3" t="s">
        <v>6068</v>
      </c>
      <c r="Z2542" s="3" t="s">
        <v>41</v>
      </c>
      <c r="AA2542" s="3">
        <v>1</v>
      </c>
      <c r="AB2542" s="3" t="s">
        <v>30</v>
      </c>
      <c r="AC2542" s="3">
        <v>1</v>
      </c>
      <c r="AD2542" s="3" t="s">
        <v>41</v>
      </c>
    </row>
    <row r="2543" spans="1:30" hidden="1" outlineLevel="1" collapsed="1" x14ac:dyDescent="0.2">
      <c r="A2543" t="s">
        <v>41</v>
      </c>
      <c r="B2543" s="2" t="s">
        <v>43</v>
      </c>
      <c r="C2543" s="2" t="s">
        <v>44</v>
      </c>
      <c r="D2543" s="2" t="s">
        <v>29</v>
      </c>
      <c r="E2543" s="2" t="s">
        <v>45</v>
      </c>
      <c r="F2543" s="2" t="s">
        <v>46</v>
      </c>
      <c r="G2543" s="2" t="s">
        <v>28</v>
      </c>
      <c r="H2543" s="2" t="s">
        <v>47</v>
      </c>
      <c r="I2543" s="2" t="s">
        <v>8</v>
      </c>
      <c r="J2543" s="2" t="s">
        <v>9</v>
      </c>
      <c r="K2543" s="2" t="s">
        <v>48</v>
      </c>
      <c r="L2543" s="2" t="s">
        <v>49</v>
      </c>
      <c r="M2543" s="2" t="s">
        <v>50</v>
      </c>
      <c r="N2543" s="2" t="s">
        <v>51</v>
      </c>
      <c r="O2543" s="2" t="s">
        <v>52</v>
      </c>
      <c r="P2543" s="2" t="s">
        <v>27</v>
      </c>
      <c r="Q2543" s="2" t="s">
        <v>53</v>
      </c>
      <c r="R2543" s="2" t="s">
        <v>54</v>
      </c>
      <c r="S2543" s="2" t="s">
        <v>55</v>
      </c>
      <c r="T2543" s="2" t="s">
        <v>56</v>
      </c>
    </row>
    <row r="2544" spans="1:30" hidden="1" outlineLevel="1" collapsed="1" x14ac:dyDescent="0.2">
      <c r="A2544" t="s">
        <v>41</v>
      </c>
      <c r="B2544" s="4" t="s">
        <v>30</v>
      </c>
      <c r="C2544" s="4" t="s">
        <v>6069</v>
      </c>
      <c r="D2544" s="4" t="s">
        <v>41</v>
      </c>
      <c r="E2544" s="4">
        <v>2.76355E-2</v>
      </c>
      <c r="F2544" s="4">
        <v>1.57544E-3</v>
      </c>
      <c r="G2544" s="4">
        <v>1</v>
      </c>
      <c r="H2544" s="4">
        <v>1</v>
      </c>
      <c r="I2544" s="4">
        <v>1</v>
      </c>
      <c r="J2544" s="4">
        <v>1</v>
      </c>
      <c r="K2544" s="4" t="s">
        <v>6063</v>
      </c>
      <c r="L2544" s="4" t="s">
        <v>6070</v>
      </c>
      <c r="M2544" s="4" t="s">
        <v>41</v>
      </c>
      <c r="N2544" s="4">
        <v>0</v>
      </c>
      <c r="O2544" s="4">
        <v>1469.7998600000001</v>
      </c>
      <c r="P2544" s="4" t="s">
        <v>30</v>
      </c>
      <c r="Q2544" s="4" t="s">
        <v>30</v>
      </c>
      <c r="R2544" s="4">
        <v>1.245E-3</v>
      </c>
      <c r="S2544" s="4">
        <v>1.7610000000000001E-2</v>
      </c>
      <c r="T2544" s="4">
        <v>1.54</v>
      </c>
    </row>
    <row r="2545" spans="1:30" x14ac:dyDescent="0.2">
      <c r="A2545" s="3" t="s">
        <v>30</v>
      </c>
      <c r="B2545" s="3" t="s">
        <v>31</v>
      </c>
      <c r="C2545" s="3" t="s">
        <v>6071</v>
      </c>
      <c r="D2545" s="3" t="s">
        <v>6072</v>
      </c>
      <c r="E2545" s="3">
        <v>2E-3</v>
      </c>
      <c r="F2545" s="3">
        <v>1.748</v>
      </c>
      <c r="G2545" s="3">
        <v>7</v>
      </c>
      <c r="H2545" s="3">
        <v>1</v>
      </c>
      <c r="I2545" s="3">
        <v>1</v>
      </c>
      <c r="J2545" s="3">
        <v>1</v>
      </c>
      <c r="K2545" s="3">
        <v>1</v>
      </c>
      <c r="L2545" s="3">
        <v>235</v>
      </c>
      <c r="M2545" s="3">
        <v>28</v>
      </c>
      <c r="N2545" s="3">
        <v>9.35</v>
      </c>
      <c r="O2545" s="3">
        <v>0</v>
      </c>
      <c r="P2545" s="3">
        <v>1</v>
      </c>
      <c r="Q2545" s="3" t="s">
        <v>1765</v>
      </c>
      <c r="R2545" s="3" t="s">
        <v>35</v>
      </c>
      <c r="S2545" s="3" t="s">
        <v>41</v>
      </c>
      <c r="T2545" s="3" t="s">
        <v>6073</v>
      </c>
      <c r="U2545" s="3" t="s">
        <v>6074</v>
      </c>
      <c r="V2545" s="3" t="s">
        <v>6071</v>
      </c>
      <c r="W2545" s="3" t="s">
        <v>6075</v>
      </c>
      <c r="X2545" s="3" t="s">
        <v>6076</v>
      </c>
      <c r="Y2545" s="3" t="s">
        <v>6077</v>
      </c>
      <c r="Z2545" s="3" t="s">
        <v>41</v>
      </c>
      <c r="AA2545" s="3">
        <v>3</v>
      </c>
      <c r="AB2545" s="3" t="s">
        <v>30</v>
      </c>
      <c r="AC2545" s="3">
        <v>1</v>
      </c>
      <c r="AD2545" s="3" t="s">
        <v>41</v>
      </c>
    </row>
    <row r="2546" spans="1:30" hidden="1" outlineLevel="1" collapsed="1" x14ac:dyDescent="0.2">
      <c r="A2546" t="s">
        <v>41</v>
      </c>
      <c r="B2546" s="2" t="s">
        <v>43</v>
      </c>
      <c r="C2546" s="2" t="s">
        <v>44</v>
      </c>
      <c r="D2546" s="2" t="s">
        <v>29</v>
      </c>
      <c r="E2546" s="2" t="s">
        <v>45</v>
      </c>
      <c r="F2546" s="2" t="s">
        <v>46</v>
      </c>
      <c r="G2546" s="2" t="s">
        <v>28</v>
      </c>
      <c r="H2546" s="2" t="s">
        <v>47</v>
      </c>
      <c r="I2546" s="2" t="s">
        <v>8</v>
      </c>
      <c r="J2546" s="2" t="s">
        <v>9</v>
      </c>
      <c r="K2546" s="2" t="s">
        <v>48</v>
      </c>
      <c r="L2546" s="2" t="s">
        <v>49</v>
      </c>
      <c r="M2546" s="2" t="s">
        <v>50</v>
      </c>
      <c r="N2546" s="2" t="s">
        <v>51</v>
      </c>
      <c r="O2546" s="2" t="s">
        <v>52</v>
      </c>
      <c r="P2546" s="2" t="s">
        <v>27</v>
      </c>
      <c r="Q2546" s="2" t="s">
        <v>53</v>
      </c>
      <c r="R2546" s="2" t="s">
        <v>54</v>
      </c>
      <c r="S2546" s="2" t="s">
        <v>55</v>
      </c>
      <c r="T2546" s="2" t="s">
        <v>56</v>
      </c>
    </row>
    <row r="2547" spans="1:30" hidden="1" outlineLevel="1" collapsed="1" x14ac:dyDescent="0.2">
      <c r="A2547" t="s">
        <v>41</v>
      </c>
      <c r="B2547" s="4" t="s">
        <v>30</v>
      </c>
      <c r="C2547" s="4" t="s">
        <v>6078</v>
      </c>
      <c r="D2547" s="4" t="s">
        <v>41</v>
      </c>
      <c r="E2547" s="4">
        <v>2.8014299999999999E-2</v>
      </c>
      <c r="F2547" s="4">
        <v>1.57544E-3</v>
      </c>
      <c r="G2547" s="4">
        <v>1</v>
      </c>
      <c r="H2547" s="4">
        <v>1</v>
      </c>
      <c r="I2547" s="4">
        <v>1</v>
      </c>
      <c r="J2547" s="4">
        <v>1</v>
      </c>
      <c r="K2547" s="4" t="s">
        <v>6071</v>
      </c>
      <c r="L2547" s="4" t="s">
        <v>6079</v>
      </c>
      <c r="M2547" s="4" t="s">
        <v>41</v>
      </c>
      <c r="N2547" s="4">
        <v>1</v>
      </c>
      <c r="O2547" s="4">
        <v>1963.87806</v>
      </c>
      <c r="P2547" s="4" t="s">
        <v>30</v>
      </c>
      <c r="Q2547" s="4" t="s">
        <v>30</v>
      </c>
      <c r="R2547" s="4">
        <v>1.245E-3</v>
      </c>
      <c r="S2547" s="4">
        <v>1.788E-2</v>
      </c>
      <c r="T2547" s="4">
        <v>1.62</v>
      </c>
    </row>
    <row r="2548" spans="1:30" x14ac:dyDescent="0.2">
      <c r="A2548" s="3" t="s">
        <v>30</v>
      </c>
      <c r="B2548" s="3" t="s">
        <v>31</v>
      </c>
      <c r="C2548" s="3" t="s">
        <v>6080</v>
      </c>
      <c r="D2548" s="3" t="s">
        <v>6081</v>
      </c>
      <c r="E2548" s="3">
        <v>2E-3</v>
      </c>
      <c r="F2548" s="3">
        <v>1.7450000000000001</v>
      </c>
      <c r="G2548" s="3">
        <v>3</v>
      </c>
      <c r="H2548" s="3">
        <v>1</v>
      </c>
      <c r="I2548" s="3">
        <v>1</v>
      </c>
      <c r="J2548" s="3">
        <v>1</v>
      </c>
      <c r="K2548" s="3">
        <v>1</v>
      </c>
      <c r="L2548" s="3">
        <v>427</v>
      </c>
      <c r="M2548" s="3">
        <v>46.9</v>
      </c>
      <c r="N2548" s="3">
        <v>7.47</v>
      </c>
      <c r="O2548" s="3">
        <v>0</v>
      </c>
      <c r="P2548" s="3">
        <v>1</v>
      </c>
      <c r="Q2548" s="3" t="s">
        <v>1377</v>
      </c>
      <c r="R2548" s="3" t="s">
        <v>4231</v>
      </c>
      <c r="S2548" s="3" t="s">
        <v>36</v>
      </c>
      <c r="T2548" s="3" t="s">
        <v>6082</v>
      </c>
      <c r="U2548" s="3" t="s">
        <v>6083</v>
      </c>
      <c r="V2548" s="3" t="s">
        <v>6080</v>
      </c>
      <c r="W2548" s="3" t="s">
        <v>6084</v>
      </c>
      <c r="X2548" s="3" t="s">
        <v>6085</v>
      </c>
      <c r="Y2548" s="3" t="s">
        <v>4236</v>
      </c>
      <c r="Z2548" s="3" t="s">
        <v>4237</v>
      </c>
      <c r="AA2548" s="3">
        <v>3</v>
      </c>
      <c r="AB2548" s="3" t="s">
        <v>30</v>
      </c>
      <c r="AC2548" s="3">
        <v>1</v>
      </c>
      <c r="AD2548" s="3" t="s">
        <v>41</v>
      </c>
    </row>
    <row r="2549" spans="1:30" hidden="1" outlineLevel="1" collapsed="1" x14ac:dyDescent="0.2">
      <c r="A2549" t="s">
        <v>41</v>
      </c>
      <c r="B2549" s="2" t="s">
        <v>43</v>
      </c>
      <c r="C2549" s="2" t="s">
        <v>44</v>
      </c>
      <c r="D2549" s="2" t="s">
        <v>29</v>
      </c>
      <c r="E2549" s="2" t="s">
        <v>45</v>
      </c>
      <c r="F2549" s="2" t="s">
        <v>46</v>
      </c>
      <c r="G2549" s="2" t="s">
        <v>28</v>
      </c>
      <c r="H2549" s="2" t="s">
        <v>47</v>
      </c>
      <c r="I2549" s="2" t="s">
        <v>8</v>
      </c>
      <c r="J2549" s="2" t="s">
        <v>9</v>
      </c>
      <c r="K2549" s="2" t="s">
        <v>48</v>
      </c>
      <c r="L2549" s="2" t="s">
        <v>49</v>
      </c>
      <c r="M2549" s="2" t="s">
        <v>50</v>
      </c>
      <c r="N2549" s="2" t="s">
        <v>51</v>
      </c>
      <c r="O2549" s="2" t="s">
        <v>52</v>
      </c>
      <c r="P2549" s="2" t="s">
        <v>27</v>
      </c>
      <c r="Q2549" s="2" t="s">
        <v>53</v>
      </c>
      <c r="R2549" s="2" t="s">
        <v>54</v>
      </c>
      <c r="S2549" s="2" t="s">
        <v>55</v>
      </c>
      <c r="T2549" s="2" t="s">
        <v>56</v>
      </c>
    </row>
    <row r="2550" spans="1:30" hidden="1" outlineLevel="1" collapsed="1" x14ac:dyDescent="0.2">
      <c r="A2550" t="s">
        <v>41</v>
      </c>
      <c r="B2550" s="4" t="s">
        <v>30</v>
      </c>
      <c r="C2550" s="4" t="s">
        <v>6086</v>
      </c>
      <c r="D2550" s="4" t="s">
        <v>41</v>
      </c>
      <c r="E2550" s="4">
        <v>2.8205600000000001E-2</v>
      </c>
      <c r="F2550" s="4">
        <v>1.57544E-3</v>
      </c>
      <c r="G2550" s="4">
        <v>1</v>
      </c>
      <c r="H2550" s="4">
        <v>1</v>
      </c>
      <c r="I2550" s="4">
        <v>1</v>
      </c>
      <c r="J2550" s="4">
        <v>1</v>
      </c>
      <c r="K2550" s="4" t="s">
        <v>6080</v>
      </c>
      <c r="L2550" s="4" t="s">
        <v>6087</v>
      </c>
      <c r="M2550" s="4" t="s">
        <v>41</v>
      </c>
      <c r="N2550" s="4">
        <v>1</v>
      </c>
      <c r="O2550" s="4">
        <v>1560.70775</v>
      </c>
      <c r="P2550" s="4" t="s">
        <v>30</v>
      </c>
      <c r="Q2550" s="4" t="s">
        <v>30</v>
      </c>
      <c r="R2550" s="4">
        <v>1.245E-3</v>
      </c>
      <c r="S2550" s="4">
        <v>1.7989999999999999E-2</v>
      </c>
      <c r="T2550" s="4">
        <v>1.49</v>
      </c>
    </row>
    <row r="2551" spans="1:30" x14ac:dyDescent="0.2">
      <c r="A2551" s="3" t="s">
        <v>30</v>
      </c>
      <c r="B2551" s="3" t="s">
        <v>31</v>
      </c>
      <c r="C2551" s="3" t="s">
        <v>6088</v>
      </c>
      <c r="D2551" s="3" t="s">
        <v>6089</v>
      </c>
      <c r="E2551" s="3">
        <v>2E-3</v>
      </c>
      <c r="F2551" s="3">
        <v>1.738</v>
      </c>
      <c r="G2551" s="3">
        <v>10</v>
      </c>
      <c r="H2551" s="3">
        <v>1</v>
      </c>
      <c r="I2551" s="3">
        <v>1</v>
      </c>
      <c r="J2551" s="3">
        <v>2</v>
      </c>
      <c r="K2551" s="3">
        <v>1</v>
      </c>
      <c r="L2551" s="3">
        <v>136</v>
      </c>
      <c r="M2551" s="3">
        <v>15.5</v>
      </c>
      <c r="N2551" s="3">
        <v>10.36</v>
      </c>
      <c r="O2551" s="3">
        <v>4.1500000000000004</v>
      </c>
      <c r="P2551" s="3">
        <v>1</v>
      </c>
      <c r="Q2551" s="3" t="s">
        <v>1592</v>
      </c>
      <c r="R2551" s="3" t="s">
        <v>1619</v>
      </c>
      <c r="S2551" s="3" t="s">
        <v>36</v>
      </c>
      <c r="T2551" s="3" t="s">
        <v>6090</v>
      </c>
      <c r="U2551" s="3" t="s">
        <v>6091</v>
      </c>
      <c r="V2551" s="3" t="s">
        <v>6088</v>
      </c>
      <c r="W2551" s="3" t="s">
        <v>6092</v>
      </c>
      <c r="X2551" s="3" t="s">
        <v>6093</v>
      </c>
      <c r="Y2551" s="3" t="s">
        <v>41</v>
      </c>
      <c r="Z2551" s="3" t="s">
        <v>41</v>
      </c>
      <c r="AA2551" s="3">
        <v>0</v>
      </c>
      <c r="AB2551" s="3" t="s">
        <v>30</v>
      </c>
      <c r="AC2551" s="3">
        <v>1</v>
      </c>
      <c r="AD2551" s="3" t="s">
        <v>41</v>
      </c>
    </row>
    <row r="2552" spans="1:30" hidden="1" outlineLevel="1" collapsed="1" x14ac:dyDescent="0.2">
      <c r="A2552" t="s">
        <v>41</v>
      </c>
      <c r="B2552" s="2" t="s">
        <v>43</v>
      </c>
      <c r="C2552" s="2" t="s">
        <v>44</v>
      </c>
      <c r="D2552" s="2" t="s">
        <v>29</v>
      </c>
      <c r="E2552" s="2" t="s">
        <v>45</v>
      </c>
      <c r="F2552" s="2" t="s">
        <v>46</v>
      </c>
      <c r="G2552" s="2" t="s">
        <v>28</v>
      </c>
      <c r="H2552" s="2" t="s">
        <v>47</v>
      </c>
      <c r="I2552" s="2" t="s">
        <v>8</v>
      </c>
      <c r="J2552" s="2" t="s">
        <v>9</v>
      </c>
      <c r="K2552" s="2" t="s">
        <v>48</v>
      </c>
      <c r="L2552" s="2" t="s">
        <v>49</v>
      </c>
      <c r="M2552" s="2" t="s">
        <v>50</v>
      </c>
      <c r="N2552" s="2" t="s">
        <v>51</v>
      </c>
      <c r="O2552" s="2" t="s">
        <v>52</v>
      </c>
      <c r="P2552" s="2" t="s">
        <v>27</v>
      </c>
      <c r="Q2552" s="2" t="s">
        <v>53</v>
      </c>
      <c r="R2552" s="2" t="s">
        <v>54</v>
      </c>
      <c r="S2552" s="2" t="s">
        <v>55</v>
      </c>
      <c r="T2552" s="2" t="s">
        <v>56</v>
      </c>
    </row>
    <row r="2553" spans="1:30" hidden="1" outlineLevel="1" collapsed="1" x14ac:dyDescent="0.2">
      <c r="A2553" t="s">
        <v>41</v>
      </c>
      <c r="B2553" s="4" t="s">
        <v>30</v>
      </c>
      <c r="C2553" s="4" t="s">
        <v>6094</v>
      </c>
      <c r="D2553" s="4" t="s">
        <v>41</v>
      </c>
      <c r="E2553" s="4">
        <v>2.8592099999999999E-2</v>
      </c>
      <c r="F2553" s="4">
        <v>1.57544E-3</v>
      </c>
      <c r="G2553" s="4">
        <v>1</v>
      </c>
      <c r="H2553" s="4">
        <v>2</v>
      </c>
      <c r="I2553" s="4">
        <v>1</v>
      </c>
      <c r="J2553" s="4">
        <v>2</v>
      </c>
      <c r="K2553" s="4" t="s">
        <v>6088</v>
      </c>
      <c r="L2553" s="4" t="s">
        <v>6095</v>
      </c>
      <c r="M2553" s="4" t="s">
        <v>41</v>
      </c>
      <c r="N2553" s="4">
        <v>0</v>
      </c>
      <c r="O2553" s="4">
        <v>1594.7707399999999</v>
      </c>
      <c r="P2553" s="4" t="s">
        <v>30</v>
      </c>
      <c r="Q2553" s="4" t="s">
        <v>30</v>
      </c>
      <c r="R2553" s="4">
        <v>1.245E-3</v>
      </c>
      <c r="S2553" s="4">
        <v>1.8290000000000001E-2</v>
      </c>
      <c r="T2553" s="4">
        <v>1.8</v>
      </c>
    </row>
    <row r="2554" spans="1:30" x14ac:dyDescent="0.2">
      <c r="A2554" s="3" t="s">
        <v>30</v>
      </c>
      <c r="B2554" s="3" t="s">
        <v>31</v>
      </c>
      <c r="C2554" s="3" t="s">
        <v>6096</v>
      </c>
      <c r="D2554" s="3" t="s">
        <v>6097</v>
      </c>
      <c r="E2554" s="3">
        <v>2E-3</v>
      </c>
      <c r="F2554" s="3">
        <v>1.704</v>
      </c>
      <c r="G2554" s="3">
        <v>2</v>
      </c>
      <c r="H2554" s="3">
        <v>1</v>
      </c>
      <c r="I2554" s="3">
        <v>1</v>
      </c>
      <c r="J2554" s="3">
        <v>1</v>
      </c>
      <c r="K2554" s="3">
        <v>1</v>
      </c>
      <c r="L2554" s="3">
        <v>975</v>
      </c>
      <c r="M2554" s="3">
        <v>106.2</v>
      </c>
      <c r="N2554" s="3">
        <v>8.66</v>
      </c>
      <c r="O2554" s="3">
        <v>2.4900000000000002</v>
      </c>
      <c r="P2554" s="3">
        <v>1</v>
      </c>
      <c r="Q2554" s="3" t="s">
        <v>1377</v>
      </c>
      <c r="R2554" s="3" t="s">
        <v>4098</v>
      </c>
      <c r="S2554" s="3" t="s">
        <v>36</v>
      </c>
      <c r="T2554" s="3" t="s">
        <v>6098</v>
      </c>
      <c r="U2554" s="3" t="s">
        <v>6099</v>
      </c>
      <c r="V2554" s="3" t="s">
        <v>6096</v>
      </c>
      <c r="W2554" s="3" t="s">
        <v>6100</v>
      </c>
      <c r="X2554" s="3" t="s">
        <v>6101</v>
      </c>
      <c r="Y2554" s="3" t="s">
        <v>6102</v>
      </c>
      <c r="Z2554" s="3" t="s">
        <v>41</v>
      </c>
      <c r="AA2554" s="3">
        <v>1</v>
      </c>
      <c r="AB2554" s="3" t="s">
        <v>30</v>
      </c>
      <c r="AC2554" s="3">
        <v>1</v>
      </c>
      <c r="AD2554" s="3" t="s">
        <v>41</v>
      </c>
    </row>
    <row r="2555" spans="1:30" hidden="1" outlineLevel="1" collapsed="1" x14ac:dyDescent="0.2">
      <c r="A2555" t="s">
        <v>41</v>
      </c>
      <c r="B2555" s="2" t="s">
        <v>43</v>
      </c>
      <c r="C2555" s="2" t="s">
        <v>44</v>
      </c>
      <c r="D2555" s="2" t="s">
        <v>29</v>
      </c>
      <c r="E2555" s="2" t="s">
        <v>45</v>
      </c>
      <c r="F2555" s="2" t="s">
        <v>46</v>
      </c>
      <c r="G2555" s="2" t="s">
        <v>28</v>
      </c>
      <c r="H2555" s="2" t="s">
        <v>47</v>
      </c>
      <c r="I2555" s="2" t="s">
        <v>8</v>
      </c>
      <c r="J2555" s="2" t="s">
        <v>9</v>
      </c>
      <c r="K2555" s="2" t="s">
        <v>48</v>
      </c>
      <c r="L2555" s="2" t="s">
        <v>49</v>
      </c>
      <c r="M2555" s="2" t="s">
        <v>50</v>
      </c>
      <c r="N2555" s="2" t="s">
        <v>51</v>
      </c>
      <c r="O2555" s="2" t="s">
        <v>52</v>
      </c>
      <c r="P2555" s="2" t="s">
        <v>27</v>
      </c>
      <c r="Q2555" s="2" t="s">
        <v>53</v>
      </c>
      <c r="R2555" s="2" t="s">
        <v>54</v>
      </c>
      <c r="S2555" s="2" t="s">
        <v>55</v>
      </c>
      <c r="T2555" s="2" t="s">
        <v>56</v>
      </c>
    </row>
    <row r="2556" spans="1:30" hidden="1" outlineLevel="1" collapsed="1" x14ac:dyDescent="0.2">
      <c r="A2556" t="s">
        <v>41</v>
      </c>
      <c r="B2556" s="4" t="s">
        <v>30</v>
      </c>
      <c r="C2556" s="4" t="s">
        <v>6103</v>
      </c>
      <c r="D2556" s="4" t="s">
        <v>41</v>
      </c>
      <c r="E2556" s="4">
        <v>3.06044E-2</v>
      </c>
      <c r="F2556" s="4">
        <v>1.57544E-3</v>
      </c>
      <c r="G2556" s="4">
        <v>1</v>
      </c>
      <c r="H2556" s="4">
        <v>1</v>
      </c>
      <c r="I2556" s="4">
        <v>1</v>
      </c>
      <c r="J2556" s="4">
        <v>1</v>
      </c>
      <c r="K2556" s="4" t="s">
        <v>6096</v>
      </c>
      <c r="L2556" s="4" t="s">
        <v>6104</v>
      </c>
      <c r="M2556" s="4" t="s">
        <v>41</v>
      </c>
      <c r="N2556" s="4">
        <v>1</v>
      </c>
      <c r="O2556" s="4">
        <v>1731.8911900000001</v>
      </c>
      <c r="P2556" s="4" t="s">
        <v>30</v>
      </c>
      <c r="Q2556" s="4" t="s">
        <v>30</v>
      </c>
      <c r="R2556" s="4">
        <v>1.245E-3</v>
      </c>
      <c r="S2556" s="4">
        <v>1.9769999999999999E-2</v>
      </c>
      <c r="T2556" s="4">
        <v>2.4900000000000002</v>
      </c>
    </row>
    <row r="2557" spans="1:30" x14ac:dyDescent="0.2">
      <c r="A2557" s="3" t="s">
        <v>30</v>
      </c>
      <c r="B2557" s="3" t="s">
        <v>31</v>
      </c>
      <c r="C2557" s="3" t="s">
        <v>6105</v>
      </c>
      <c r="D2557" s="3" t="s">
        <v>6106</v>
      </c>
      <c r="E2557" s="3">
        <v>2E-3</v>
      </c>
      <c r="F2557" s="3">
        <v>1.704</v>
      </c>
      <c r="G2557" s="3">
        <v>2</v>
      </c>
      <c r="H2557" s="3">
        <v>1</v>
      </c>
      <c r="I2557" s="3">
        <v>1</v>
      </c>
      <c r="J2557" s="3">
        <v>1</v>
      </c>
      <c r="K2557" s="3">
        <v>1</v>
      </c>
      <c r="L2557" s="3">
        <v>810</v>
      </c>
      <c r="M2557" s="3">
        <v>91</v>
      </c>
      <c r="N2557" s="3">
        <v>9.61</v>
      </c>
      <c r="O2557" s="3">
        <v>0</v>
      </c>
      <c r="P2557" s="3">
        <v>1</v>
      </c>
      <c r="Q2557" s="3" t="s">
        <v>3982</v>
      </c>
      <c r="R2557" s="3" t="s">
        <v>1305</v>
      </c>
      <c r="S2557" s="3" t="s">
        <v>374</v>
      </c>
      <c r="T2557" s="3" t="s">
        <v>2259</v>
      </c>
      <c r="U2557" s="3" t="s">
        <v>6107</v>
      </c>
      <c r="V2557" s="3" t="s">
        <v>6105</v>
      </c>
      <c r="W2557" s="3" t="s">
        <v>6108</v>
      </c>
      <c r="X2557" s="3" t="s">
        <v>6109</v>
      </c>
      <c r="Y2557" s="3" t="s">
        <v>41</v>
      </c>
      <c r="Z2557" s="3" t="s">
        <v>41</v>
      </c>
      <c r="AA2557" s="3">
        <v>0</v>
      </c>
      <c r="AB2557" s="3" t="s">
        <v>30</v>
      </c>
      <c r="AC2557" s="3">
        <v>1</v>
      </c>
      <c r="AD2557" s="3" t="s">
        <v>41</v>
      </c>
    </row>
    <row r="2558" spans="1:30" hidden="1" outlineLevel="1" collapsed="1" x14ac:dyDescent="0.2">
      <c r="A2558" t="s">
        <v>41</v>
      </c>
      <c r="B2558" s="2" t="s">
        <v>43</v>
      </c>
      <c r="C2558" s="2" t="s">
        <v>44</v>
      </c>
      <c r="D2558" s="2" t="s">
        <v>29</v>
      </c>
      <c r="E2558" s="2" t="s">
        <v>45</v>
      </c>
      <c r="F2558" s="2" t="s">
        <v>46</v>
      </c>
      <c r="G2558" s="2" t="s">
        <v>28</v>
      </c>
      <c r="H2558" s="2" t="s">
        <v>47</v>
      </c>
      <c r="I2558" s="2" t="s">
        <v>8</v>
      </c>
      <c r="J2558" s="2" t="s">
        <v>9</v>
      </c>
      <c r="K2558" s="2" t="s">
        <v>48</v>
      </c>
      <c r="L2558" s="2" t="s">
        <v>49</v>
      </c>
      <c r="M2558" s="2" t="s">
        <v>50</v>
      </c>
      <c r="N2558" s="2" t="s">
        <v>51</v>
      </c>
      <c r="O2558" s="2" t="s">
        <v>52</v>
      </c>
      <c r="P2558" s="2" t="s">
        <v>27</v>
      </c>
      <c r="Q2558" s="2" t="s">
        <v>53</v>
      </c>
      <c r="R2558" s="2" t="s">
        <v>54</v>
      </c>
      <c r="S2558" s="2" t="s">
        <v>55</v>
      </c>
      <c r="T2558" s="2" t="s">
        <v>56</v>
      </c>
    </row>
    <row r="2559" spans="1:30" hidden="1" outlineLevel="1" collapsed="1" x14ac:dyDescent="0.2">
      <c r="A2559" t="s">
        <v>41</v>
      </c>
      <c r="B2559" s="4" t="s">
        <v>30</v>
      </c>
      <c r="C2559" s="4" t="s">
        <v>6110</v>
      </c>
      <c r="D2559" s="4" t="s">
        <v>41</v>
      </c>
      <c r="E2559" s="4">
        <v>3.06044E-2</v>
      </c>
      <c r="F2559" s="4">
        <v>1.57544E-3</v>
      </c>
      <c r="G2559" s="4">
        <v>1</v>
      </c>
      <c r="H2559" s="4">
        <v>1</v>
      </c>
      <c r="I2559" s="4">
        <v>1</v>
      </c>
      <c r="J2559" s="4">
        <v>1</v>
      </c>
      <c r="K2559" s="4" t="s">
        <v>6105</v>
      </c>
      <c r="L2559" s="4" t="s">
        <v>6111</v>
      </c>
      <c r="M2559" s="4" t="s">
        <v>41</v>
      </c>
      <c r="N2559" s="4">
        <v>1</v>
      </c>
      <c r="O2559" s="4">
        <v>2064.91903</v>
      </c>
      <c r="P2559" s="4" t="s">
        <v>30</v>
      </c>
      <c r="Q2559" s="4" t="s">
        <v>30</v>
      </c>
      <c r="R2559" s="4">
        <v>1.245E-3</v>
      </c>
      <c r="S2559" s="4">
        <v>1.9789999999999999E-2</v>
      </c>
      <c r="T2559" s="4">
        <v>1.41</v>
      </c>
    </row>
    <row r="2560" spans="1:30" x14ac:dyDescent="0.2">
      <c r="A2560" s="3" t="s">
        <v>30</v>
      </c>
      <c r="B2560" s="3" t="s">
        <v>31</v>
      </c>
      <c r="C2560" s="3" t="s">
        <v>6112</v>
      </c>
      <c r="D2560" s="3" t="s">
        <v>6113</v>
      </c>
      <c r="E2560" s="3">
        <v>2E-3</v>
      </c>
      <c r="F2560" s="3">
        <v>1.7</v>
      </c>
      <c r="G2560" s="3">
        <v>4</v>
      </c>
      <c r="H2560" s="3">
        <v>1</v>
      </c>
      <c r="I2560" s="3">
        <v>1</v>
      </c>
      <c r="J2560" s="3">
        <v>1</v>
      </c>
      <c r="K2560" s="3">
        <v>1</v>
      </c>
      <c r="L2560" s="3">
        <v>399</v>
      </c>
      <c r="M2560" s="3">
        <v>46.1</v>
      </c>
      <c r="N2560" s="3">
        <v>5.25</v>
      </c>
      <c r="O2560" s="3">
        <v>2.1800000000000002</v>
      </c>
      <c r="P2560" s="3">
        <v>1</v>
      </c>
      <c r="Q2560" s="3" t="s">
        <v>6114</v>
      </c>
      <c r="R2560" s="3" t="s">
        <v>978</v>
      </c>
      <c r="S2560" s="3" t="s">
        <v>36</v>
      </c>
      <c r="T2560" s="3" t="s">
        <v>6115</v>
      </c>
      <c r="U2560" s="3" t="s">
        <v>6116</v>
      </c>
      <c r="V2560" s="3" t="s">
        <v>6112</v>
      </c>
      <c r="W2560" s="3" t="s">
        <v>6117</v>
      </c>
      <c r="X2560" s="3" t="s">
        <v>6118</v>
      </c>
      <c r="Y2560" s="3" t="s">
        <v>6119</v>
      </c>
      <c r="Z2560" s="3" t="s">
        <v>41</v>
      </c>
      <c r="AA2560" s="3">
        <v>1</v>
      </c>
      <c r="AB2560" s="3" t="s">
        <v>30</v>
      </c>
      <c r="AC2560" s="3">
        <v>1</v>
      </c>
      <c r="AD2560" s="3" t="s">
        <v>41</v>
      </c>
    </row>
    <row r="2561" spans="1:30" hidden="1" outlineLevel="1" collapsed="1" x14ac:dyDescent="0.2">
      <c r="A2561" t="s">
        <v>41</v>
      </c>
      <c r="B2561" s="2" t="s">
        <v>43</v>
      </c>
      <c r="C2561" s="2" t="s">
        <v>44</v>
      </c>
      <c r="D2561" s="2" t="s">
        <v>29</v>
      </c>
      <c r="E2561" s="2" t="s">
        <v>45</v>
      </c>
      <c r="F2561" s="2" t="s">
        <v>46</v>
      </c>
      <c r="G2561" s="2" t="s">
        <v>28</v>
      </c>
      <c r="H2561" s="2" t="s">
        <v>47</v>
      </c>
      <c r="I2561" s="2" t="s">
        <v>8</v>
      </c>
      <c r="J2561" s="2" t="s">
        <v>9</v>
      </c>
      <c r="K2561" s="2" t="s">
        <v>48</v>
      </c>
      <c r="L2561" s="2" t="s">
        <v>49</v>
      </c>
      <c r="M2561" s="2" t="s">
        <v>50</v>
      </c>
      <c r="N2561" s="2" t="s">
        <v>51</v>
      </c>
      <c r="O2561" s="2" t="s">
        <v>52</v>
      </c>
      <c r="P2561" s="2" t="s">
        <v>27</v>
      </c>
      <c r="Q2561" s="2" t="s">
        <v>53</v>
      </c>
      <c r="R2561" s="2" t="s">
        <v>54</v>
      </c>
      <c r="S2561" s="2" t="s">
        <v>55</v>
      </c>
      <c r="T2561" s="2" t="s">
        <v>56</v>
      </c>
    </row>
    <row r="2562" spans="1:30" hidden="1" outlineLevel="1" collapsed="1" x14ac:dyDescent="0.2">
      <c r="A2562" t="s">
        <v>41</v>
      </c>
      <c r="B2562" s="4" t="s">
        <v>30</v>
      </c>
      <c r="C2562" s="4" t="s">
        <v>6120</v>
      </c>
      <c r="D2562" s="4" t="s">
        <v>41</v>
      </c>
      <c r="E2562" s="4">
        <v>3.08131E-2</v>
      </c>
      <c r="F2562" s="4">
        <v>1.57544E-3</v>
      </c>
      <c r="G2562" s="4">
        <v>1</v>
      </c>
      <c r="H2562" s="4">
        <v>1</v>
      </c>
      <c r="I2562" s="4">
        <v>1</v>
      </c>
      <c r="J2562" s="4">
        <v>1</v>
      </c>
      <c r="K2562" s="4" t="s">
        <v>6112</v>
      </c>
      <c r="L2562" s="4" t="s">
        <v>6121</v>
      </c>
      <c r="M2562" s="4" t="s">
        <v>41</v>
      </c>
      <c r="N2562" s="4">
        <v>1</v>
      </c>
      <c r="O2562" s="4">
        <v>1546.7958900000001</v>
      </c>
      <c r="P2562" s="4" t="s">
        <v>30</v>
      </c>
      <c r="Q2562" s="4" t="s">
        <v>30</v>
      </c>
      <c r="R2562" s="4">
        <v>1.245E-3</v>
      </c>
      <c r="S2562" s="4">
        <v>1.9939999999999999E-2</v>
      </c>
      <c r="T2562" s="4">
        <v>2.1800000000000002</v>
      </c>
    </row>
    <row r="2563" spans="1:30" x14ac:dyDescent="0.2">
      <c r="A2563" s="3" t="s">
        <v>30</v>
      </c>
      <c r="B2563" s="3" t="s">
        <v>31</v>
      </c>
      <c r="C2563" s="3" t="s">
        <v>6122</v>
      </c>
      <c r="D2563" s="3" t="s">
        <v>6123</v>
      </c>
      <c r="E2563" s="3">
        <v>2E-3</v>
      </c>
      <c r="F2563" s="3">
        <v>1.7</v>
      </c>
      <c r="G2563" s="3">
        <v>2</v>
      </c>
      <c r="H2563" s="3">
        <v>1</v>
      </c>
      <c r="I2563" s="3">
        <v>1</v>
      </c>
      <c r="J2563" s="3">
        <v>1</v>
      </c>
      <c r="K2563" s="3">
        <v>1</v>
      </c>
      <c r="L2563" s="3">
        <v>566</v>
      </c>
      <c r="M2563" s="3">
        <v>63.8</v>
      </c>
      <c r="N2563" s="3">
        <v>5.69</v>
      </c>
      <c r="O2563" s="3">
        <v>1.87</v>
      </c>
      <c r="P2563" s="3">
        <v>1</v>
      </c>
      <c r="Q2563" s="3" t="s">
        <v>1919</v>
      </c>
      <c r="R2563" s="3" t="s">
        <v>978</v>
      </c>
      <c r="S2563" s="3" t="s">
        <v>41</v>
      </c>
      <c r="T2563" s="3" t="s">
        <v>41</v>
      </c>
      <c r="U2563" s="3" t="s">
        <v>6124</v>
      </c>
      <c r="V2563" s="3" t="s">
        <v>6122</v>
      </c>
      <c r="W2563" s="3" t="s">
        <v>6125</v>
      </c>
      <c r="X2563" s="3" t="s">
        <v>6126</v>
      </c>
      <c r="Y2563" s="3" t="s">
        <v>41</v>
      </c>
      <c r="Z2563" s="3" t="s">
        <v>41</v>
      </c>
      <c r="AA2563" s="3">
        <v>0</v>
      </c>
      <c r="AB2563" s="3" t="s">
        <v>30</v>
      </c>
      <c r="AC2563" s="3">
        <v>1</v>
      </c>
      <c r="AD2563" s="3" t="s">
        <v>41</v>
      </c>
    </row>
    <row r="2564" spans="1:30" hidden="1" outlineLevel="1" collapsed="1" x14ac:dyDescent="0.2">
      <c r="A2564" t="s">
        <v>41</v>
      </c>
      <c r="B2564" s="2" t="s">
        <v>43</v>
      </c>
      <c r="C2564" s="2" t="s">
        <v>44</v>
      </c>
      <c r="D2564" s="2" t="s">
        <v>29</v>
      </c>
      <c r="E2564" s="2" t="s">
        <v>45</v>
      </c>
      <c r="F2564" s="2" t="s">
        <v>46</v>
      </c>
      <c r="G2564" s="2" t="s">
        <v>28</v>
      </c>
      <c r="H2564" s="2" t="s">
        <v>47</v>
      </c>
      <c r="I2564" s="2" t="s">
        <v>8</v>
      </c>
      <c r="J2564" s="2" t="s">
        <v>9</v>
      </c>
      <c r="K2564" s="2" t="s">
        <v>48</v>
      </c>
      <c r="L2564" s="2" t="s">
        <v>49</v>
      </c>
      <c r="M2564" s="2" t="s">
        <v>50</v>
      </c>
      <c r="N2564" s="2" t="s">
        <v>51</v>
      </c>
      <c r="O2564" s="2" t="s">
        <v>52</v>
      </c>
      <c r="P2564" s="2" t="s">
        <v>27</v>
      </c>
      <c r="Q2564" s="2" t="s">
        <v>53</v>
      </c>
      <c r="R2564" s="2" t="s">
        <v>54</v>
      </c>
      <c r="S2564" s="2" t="s">
        <v>55</v>
      </c>
      <c r="T2564" s="2" t="s">
        <v>56</v>
      </c>
    </row>
    <row r="2565" spans="1:30" hidden="1" outlineLevel="1" collapsed="1" x14ac:dyDescent="0.2">
      <c r="A2565" t="s">
        <v>41</v>
      </c>
      <c r="B2565" s="4" t="s">
        <v>30</v>
      </c>
      <c r="C2565" s="4" t="s">
        <v>6127</v>
      </c>
      <c r="D2565" s="4" t="s">
        <v>41</v>
      </c>
      <c r="E2565" s="4">
        <v>3.10233E-2</v>
      </c>
      <c r="F2565" s="4">
        <v>1.57544E-3</v>
      </c>
      <c r="G2565" s="4">
        <v>1</v>
      </c>
      <c r="H2565" s="4">
        <v>1</v>
      </c>
      <c r="I2565" s="4">
        <v>1</v>
      </c>
      <c r="J2565" s="4">
        <v>1</v>
      </c>
      <c r="K2565" s="4" t="s">
        <v>6122</v>
      </c>
      <c r="L2565" s="4" t="s">
        <v>6128</v>
      </c>
      <c r="M2565" s="4" t="s">
        <v>41</v>
      </c>
      <c r="N2565" s="4">
        <v>0</v>
      </c>
      <c r="O2565" s="4">
        <v>1501.7241200000001</v>
      </c>
      <c r="P2565" s="4" t="s">
        <v>30</v>
      </c>
      <c r="Q2565" s="4" t="s">
        <v>30</v>
      </c>
      <c r="R2565" s="4">
        <v>1.245E-3</v>
      </c>
      <c r="S2565" s="4">
        <v>1.9959999999999999E-2</v>
      </c>
      <c r="T2565" s="4">
        <v>1.87</v>
      </c>
    </row>
    <row r="2566" spans="1:30" x14ac:dyDescent="0.2">
      <c r="A2566" s="3" t="s">
        <v>30</v>
      </c>
      <c r="B2566" s="3" t="s">
        <v>31</v>
      </c>
      <c r="C2566" s="3" t="s">
        <v>6129</v>
      </c>
      <c r="D2566" s="3" t="s">
        <v>6130</v>
      </c>
      <c r="E2566" s="3">
        <v>2E-3</v>
      </c>
      <c r="F2566" s="3">
        <v>1.69</v>
      </c>
      <c r="G2566" s="3">
        <v>2</v>
      </c>
      <c r="H2566" s="3">
        <v>1</v>
      </c>
      <c r="I2566" s="3">
        <v>1</v>
      </c>
      <c r="J2566" s="3">
        <v>1</v>
      </c>
      <c r="K2566" s="3">
        <v>1</v>
      </c>
      <c r="L2566" s="3">
        <v>534</v>
      </c>
      <c r="M2566" s="3">
        <v>61.2</v>
      </c>
      <c r="N2566" s="3">
        <v>4.78</v>
      </c>
      <c r="O2566" s="3">
        <v>0</v>
      </c>
      <c r="P2566" s="3">
        <v>1</v>
      </c>
      <c r="Q2566" s="3" t="s">
        <v>6131</v>
      </c>
      <c r="R2566" s="3" t="s">
        <v>35</v>
      </c>
      <c r="S2566" s="3" t="s">
        <v>41</v>
      </c>
      <c r="T2566" s="3" t="s">
        <v>6132</v>
      </c>
      <c r="U2566" s="3" t="s">
        <v>6133</v>
      </c>
      <c r="V2566" s="3" t="s">
        <v>6129</v>
      </c>
      <c r="W2566" s="3" t="s">
        <v>6134</v>
      </c>
      <c r="X2566" s="3" t="s">
        <v>6135</v>
      </c>
      <c r="Y2566" s="3" t="s">
        <v>41</v>
      </c>
      <c r="Z2566" s="3" t="s">
        <v>41</v>
      </c>
      <c r="AA2566" s="3">
        <v>0</v>
      </c>
      <c r="AB2566" s="3" t="s">
        <v>30</v>
      </c>
      <c r="AC2566" s="3">
        <v>1</v>
      </c>
      <c r="AD2566" s="3" t="s">
        <v>41</v>
      </c>
    </row>
    <row r="2567" spans="1:30" hidden="1" outlineLevel="1" collapsed="1" x14ac:dyDescent="0.2">
      <c r="A2567" t="s">
        <v>41</v>
      </c>
      <c r="B2567" s="2" t="s">
        <v>43</v>
      </c>
      <c r="C2567" s="2" t="s">
        <v>44</v>
      </c>
      <c r="D2567" s="2" t="s">
        <v>29</v>
      </c>
      <c r="E2567" s="2" t="s">
        <v>45</v>
      </c>
      <c r="F2567" s="2" t="s">
        <v>46</v>
      </c>
      <c r="G2567" s="2" t="s">
        <v>28</v>
      </c>
      <c r="H2567" s="2" t="s">
        <v>47</v>
      </c>
      <c r="I2567" s="2" t="s">
        <v>8</v>
      </c>
      <c r="J2567" s="2" t="s">
        <v>9</v>
      </c>
      <c r="K2567" s="2" t="s">
        <v>48</v>
      </c>
      <c r="L2567" s="2" t="s">
        <v>49</v>
      </c>
      <c r="M2567" s="2" t="s">
        <v>50</v>
      </c>
      <c r="N2567" s="2" t="s">
        <v>51</v>
      </c>
      <c r="O2567" s="2" t="s">
        <v>52</v>
      </c>
      <c r="P2567" s="2" t="s">
        <v>27</v>
      </c>
      <c r="Q2567" s="2" t="s">
        <v>53</v>
      </c>
      <c r="R2567" s="2" t="s">
        <v>54</v>
      </c>
      <c r="S2567" s="2" t="s">
        <v>55</v>
      </c>
      <c r="T2567" s="2" t="s">
        <v>56</v>
      </c>
    </row>
    <row r="2568" spans="1:30" hidden="1" outlineLevel="1" collapsed="1" x14ac:dyDescent="0.2">
      <c r="A2568" t="s">
        <v>41</v>
      </c>
      <c r="B2568" s="4" t="s">
        <v>30</v>
      </c>
      <c r="C2568" s="4" t="s">
        <v>6136</v>
      </c>
      <c r="D2568" s="4" t="s">
        <v>41</v>
      </c>
      <c r="E2568" s="4">
        <v>3.1662299999999997E-2</v>
      </c>
      <c r="F2568" s="4">
        <v>1.57544E-3</v>
      </c>
      <c r="G2568" s="4">
        <v>1</v>
      </c>
      <c r="H2568" s="4">
        <v>1</v>
      </c>
      <c r="I2568" s="4">
        <v>1</v>
      </c>
      <c r="J2568" s="4">
        <v>1</v>
      </c>
      <c r="K2568" s="4" t="s">
        <v>6129</v>
      </c>
      <c r="L2568" s="4" t="s">
        <v>6137</v>
      </c>
      <c r="M2568" s="4" t="s">
        <v>41</v>
      </c>
      <c r="N2568" s="4">
        <v>1</v>
      </c>
      <c r="O2568" s="4">
        <v>1170.7092500000001</v>
      </c>
      <c r="P2568" s="4" t="s">
        <v>30</v>
      </c>
      <c r="Q2568" s="4" t="s">
        <v>30</v>
      </c>
      <c r="R2568" s="4">
        <v>1.245E-3</v>
      </c>
      <c r="S2568" s="4">
        <v>2.043E-2</v>
      </c>
      <c r="T2568" s="4">
        <v>1.5</v>
      </c>
    </row>
    <row r="2569" spans="1:30" x14ac:dyDescent="0.2">
      <c r="A2569" s="3" t="s">
        <v>30</v>
      </c>
      <c r="B2569" s="3" t="s">
        <v>31</v>
      </c>
      <c r="C2569" s="3" t="s">
        <v>6138</v>
      </c>
      <c r="D2569" s="3" t="s">
        <v>6139</v>
      </c>
      <c r="E2569" s="3">
        <v>2E-3</v>
      </c>
      <c r="F2569" s="3">
        <v>1.6870000000000001</v>
      </c>
      <c r="G2569" s="3">
        <v>1</v>
      </c>
      <c r="H2569" s="3">
        <v>1</v>
      </c>
      <c r="I2569" s="3">
        <v>1</v>
      </c>
      <c r="J2569" s="3">
        <v>1</v>
      </c>
      <c r="K2569" s="3">
        <v>1</v>
      </c>
      <c r="L2569" s="3">
        <v>1230</v>
      </c>
      <c r="M2569" s="3">
        <v>143.5</v>
      </c>
      <c r="N2569" s="3">
        <v>5.05</v>
      </c>
      <c r="O2569" s="3">
        <v>2.63</v>
      </c>
      <c r="P2569" s="3">
        <v>1</v>
      </c>
      <c r="Q2569" s="3" t="s">
        <v>3405</v>
      </c>
      <c r="R2569" s="3" t="s">
        <v>6140</v>
      </c>
      <c r="S2569" s="3" t="s">
        <v>36</v>
      </c>
      <c r="T2569" s="3" t="s">
        <v>6141</v>
      </c>
      <c r="U2569" s="3" t="s">
        <v>6142</v>
      </c>
      <c r="V2569" s="3" t="s">
        <v>6138</v>
      </c>
      <c r="W2569" s="3" t="s">
        <v>6143</v>
      </c>
      <c r="X2569" s="3" t="s">
        <v>6144</v>
      </c>
      <c r="Y2569" s="3" t="s">
        <v>6145</v>
      </c>
      <c r="Z2569" s="3" t="s">
        <v>41</v>
      </c>
      <c r="AA2569" s="3">
        <v>6</v>
      </c>
      <c r="AB2569" s="3" t="s">
        <v>30</v>
      </c>
      <c r="AC2569" s="3">
        <v>1</v>
      </c>
      <c r="AD2569" s="3" t="s">
        <v>41</v>
      </c>
    </row>
    <row r="2570" spans="1:30" hidden="1" outlineLevel="1" collapsed="1" x14ac:dyDescent="0.2">
      <c r="A2570" t="s">
        <v>41</v>
      </c>
      <c r="B2570" s="2" t="s">
        <v>43</v>
      </c>
      <c r="C2570" s="2" t="s">
        <v>44</v>
      </c>
      <c r="D2570" s="2" t="s">
        <v>29</v>
      </c>
      <c r="E2570" s="2" t="s">
        <v>45</v>
      </c>
      <c r="F2570" s="2" t="s">
        <v>46</v>
      </c>
      <c r="G2570" s="2" t="s">
        <v>28</v>
      </c>
      <c r="H2570" s="2" t="s">
        <v>47</v>
      </c>
      <c r="I2570" s="2" t="s">
        <v>8</v>
      </c>
      <c r="J2570" s="2" t="s">
        <v>9</v>
      </c>
      <c r="K2570" s="2" t="s">
        <v>48</v>
      </c>
      <c r="L2570" s="2" t="s">
        <v>49</v>
      </c>
      <c r="M2570" s="2" t="s">
        <v>50</v>
      </c>
      <c r="N2570" s="2" t="s">
        <v>51</v>
      </c>
      <c r="O2570" s="2" t="s">
        <v>52</v>
      </c>
      <c r="P2570" s="2" t="s">
        <v>27</v>
      </c>
      <c r="Q2570" s="2" t="s">
        <v>53</v>
      </c>
      <c r="R2570" s="2" t="s">
        <v>54</v>
      </c>
      <c r="S2570" s="2" t="s">
        <v>55</v>
      </c>
      <c r="T2570" s="2" t="s">
        <v>56</v>
      </c>
    </row>
    <row r="2571" spans="1:30" hidden="1" outlineLevel="1" collapsed="1" x14ac:dyDescent="0.2">
      <c r="A2571" t="s">
        <v>41</v>
      </c>
      <c r="B2571" s="4" t="s">
        <v>30</v>
      </c>
      <c r="C2571" s="4" t="s">
        <v>6146</v>
      </c>
      <c r="D2571" s="4" t="s">
        <v>2549</v>
      </c>
      <c r="E2571" s="4">
        <v>3.1878099999999999E-2</v>
      </c>
      <c r="F2571" s="4">
        <v>1.57544E-3</v>
      </c>
      <c r="G2571" s="4">
        <v>1</v>
      </c>
      <c r="H2571" s="4">
        <v>1</v>
      </c>
      <c r="I2571" s="4">
        <v>1</v>
      </c>
      <c r="J2571" s="4">
        <v>1</v>
      </c>
      <c r="K2571" s="4" t="s">
        <v>6138</v>
      </c>
      <c r="L2571" s="4" t="s">
        <v>6147</v>
      </c>
      <c r="M2571" s="4" t="s">
        <v>41</v>
      </c>
      <c r="N2571" s="4">
        <v>2</v>
      </c>
      <c r="O2571" s="4">
        <v>2110.0022100000001</v>
      </c>
      <c r="P2571" s="4" t="s">
        <v>30</v>
      </c>
      <c r="Q2571" s="4" t="s">
        <v>30</v>
      </c>
      <c r="R2571" s="4">
        <v>1.245E-3</v>
      </c>
      <c r="S2571" s="4">
        <v>2.0570000000000001E-2</v>
      </c>
      <c r="T2571" s="4">
        <v>2.63</v>
      </c>
    </row>
    <row r="2572" spans="1:30" x14ac:dyDescent="0.2">
      <c r="A2572" s="3" t="s">
        <v>30</v>
      </c>
      <c r="B2572" s="3" t="s">
        <v>31</v>
      </c>
      <c r="C2572" s="3" t="s">
        <v>6148</v>
      </c>
      <c r="D2572" s="3" t="s">
        <v>6149</v>
      </c>
      <c r="E2572" s="3">
        <v>2E-3</v>
      </c>
      <c r="F2572" s="3">
        <v>1.673</v>
      </c>
      <c r="G2572" s="3">
        <v>10</v>
      </c>
      <c r="H2572" s="3">
        <v>1</v>
      </c>
      <c r="I2572" s="3">
        <v>1</v>
      </c>
      <c r="J2572" s="3">
        <v>1</v>
      </c>
      <c r="K2572" s="3">
        <v>1</v>
      </c>
      <c r="L2572" s="3">
        <v>156</v>
      </c>
      <c r="M2572" s="3">
        <v>17.100000000000001</v>
      </c>
      <c r="N2572" s="3">
        <v>9.7200000000000006</v>
      </c>
      <c r="O2572" s="3">
        <v>0</v>
      </c>
      <c r="P2572" s="3">
        <v>1</v>
      </c>
      <c r="Q2572" s="3" t="s">
        <v>1765</v>
      </c>
      <c r="R2572" s="3" t="s">
        <v>1160</v>
      </c>
      <c r="S2572" s="3" t="s">
        <v>1766</v>
      </c>
      <c r="T2572" s="3" t="s">
        <v>2119</v>
      </c>
      <c r="U2572" s="3" t="s">
        <v>6150</v>
      </c>
      <c r="V2572" s="3" t="s">
        <v>6148</v>
      </c>
      <c r="W2572" s="3" t="s">
        <v>6151</v>
      </c>
      <c r="X2572" s="3" t="s">
        <v>6152</v>
      </c>
      <c r="Y2572" s="3" t="s">
        <v>41</v>
      </c>
      <c r="Z2572" s="3" t="s">
        <v>41</v>
      </c>
      <c r="AA2572" s="3">
        <v>0</v>
      </c>
      <c r="AB2572" s="3" t="s">
        <v>30</v>
      </c>
      <c r="AC2572" s="3">
        <v>1</v>
      </c>
      <c r="AD2572" s="3" t="s">
        <v>41</v>
      </c>
    </row>
    <row r="2573" spans="1:30" hidden="1" outlineLevel="1" collapsed="1" x14ac:dyDescent="0.2">
      <c r="A2573" t="s">
        <v>41</v>
      </c>
      <c r="B2573" s="2" t="s">
        <v>43</v>
      </c>
      <c r="C2573" s="2" t="s">
        <v>44</v>
      </c>
      <c r="D2573" s="2" t="s">
        <v>29</v>
      </c>
      <c r="E2573" s="2" t="s">
        <v>45</v>
      </c>
      <c r="F2573" s="2" t="s">
        <v>46</v>
      </c>
      <c r="G2573" s="2" t="s">
        <v>28</v>
      </c>
      <c r="H2573" s="2" t="s">
        <v>47</v>
      </c>
      <c r="I2573" s="2" t="s">
        <v>8</v>
      </c>
      <c r="J2573" s="2" t="s">
        <v>9</v>
      </c>
      <c r="K2573" s="2" t="s">
        <v>48</v>
      </c>
      <c r="L2573" s="2" t="s">
        <v>49</v>
      </c>
      <c r="M2573" s="2" t="s">
        <v>50</v>
      </c>
      <c r="N2573" s="2" t="s">
        <v>51</v>
      </c>
      <c r="O2573" s="2" t="s">
        <v>52</v>
      </c>
      <c r="P2573" s="2" t="s">
        <v>27</v>
      </c>
      <c r="Q2573" s="2" t="s">
        <v>53</v>
      </c>
      <c r="R2573" s="2" t="s">
        <v>54</v>
      </c>
      <c r="S2573" s="2" t="s">
        <v>55</v>
      </c>
      <c r="T2573" s="2" t="s">
        <v>56</v>
      </c>
    </row>
    <row r="2574" spans="1:30" hidden="1" outlineLevel="1" collapsed="1" x14ac:dyDescent="0.2">
      <c r="A2574" t="s">
        <v>41</v>
      </c>
      <c r="B2574" s="4" t="s">
        <v>30</v>
      </c>
      <c r="C2574" s="4" t="s">
        <v>6153</v>
      </c>
      <c r="D2574" s="4" t="s">
        <v>41</v>
      </c>
      <c r="E2574" s="4">
        <v>3.2756199999999999E-2</v>
      </c>
      <c r="F2574" s="4">
        <v>1.57544E-3</v>
      </c>
      <c r="G2574" s="4">
        <v>1</v>
      </c>
      <c r="H2574" s="4">
        <v>1</v>
      </c>
      <c r="I2574" s="4">
        <v>1</v>
      </c>
      <c r="J2574" s="4">
        <v>1</v>
      </c>
      <c r="K2574" s="4" t="s">
        <v>6148</v>
      </c>
      <c r="L2574" s="4" t="s">
        <v>6154</v>
      </c>
      <c r="M2574" s="4" t="s">
        <v>41</v>
      </c>
      <c r="N2574" s="4">
        <v>1</v>
      </c>
      <c r="O2574" s="4">
        <v>1597.94983</v>
      </c>
      <c r="P2574" s="4" t="s">
        <v>30</v>
      </c>
      <c r="Q2574" s="4" t="s">
        <v>30</v>
      </c>
      <c r="R2574" s="4">
        <v>1.245E-3</v>
      </c>
      <c r="S2574" s="4">
        <v>2.1219999999999999E-2</v>
      </c>
      <c r="T2574" s="4">
        <v>1.94</v>
      </c>
    </row>
    <row r="2575" spans="1:30" x14ac:dyDescent="0.2">
      <c r="A2575" s="3" t="s">
        <v>30</v>
      </c>
      <c r="B2575" s="3" t="s">
        <v>31</v>
      </c>
      <c r="C2575" s="3" t="s">
        <v>6155</v>
      </c>
      <c r="D2575" s="3" t="s">
        <v>6156</v>
      </c>
      <c r="E2575" s="3">
        <v>2E-3</v>
      </c>
      <c r="F2575" s="3">
        <v>1.673</v>
      </c>
      <c r="G2575" s="3">
        <v>5</v>
      </c>
      <c r="H2575" s="3">
        <v>1</v>
      </c>
      <c r="I2575" s="3">
        <v>1</v>
      </c>
      <c r="J2575" s="3">
        <v>1</v>
      </c>
      <c r="K2575" s="3">
        <v>1</v>
      </c>
      <c r="L2575" s="3">
        <v>319</v>
      </c>
      <c r="M2575" s="3">
        <v>34.200000000000003</v>
      </c>
      <c r="N2575" s="3">
        <v>5.94</v>
      </c>
      <c r="O2575" s="3">
        <v>0</v>
      </c>
      <c r="P2575" s="3">
        <v>1</v>
      </c>
      <c r="Q2575" s="3" t="s">
        <v>6157</v>
      </c>
      <c r="R2575" s="3" t="s">
        <v>4098</v>
      </c>
      <c r="S2575" s="3" t="s">
        <v>36</v>
      </c>
      <c r="T2575" s="3" t="s">
        <v>6158</v>
      </c>
      <c r="U2575" s="3" t="s">
        <v>6159</v>
      </c>
      <c r="V2575" s="3" t="s">
        <v>6155</v>
      </c>
      <c r="W2575" s="3" t="s">
        <v>6160</v>
      </c>
      <c r="X2575" s="3" t="s">
        <v>6161</v>
      </c>
      <c r="Y2575" s="3" t="s">
        <v>41</v>
      </c>
      <c r="Z2575" s="3" t="s">
        <v>41</v>
      </c>
      <c r="AA2575" s="3">
        <v>0</v>
      </c>
      <c r="AB2575" s="3" t="s">
        <v>30</v>
      </c>
      <c r="AC2575" s="3">
        <v>1</v>
      </c>
      <c r="AD2575" s="3" t="s">
        <v>41</v>
      </c>
    </row>
    <row r="2576" spans="1:30" hidden="1" outlineLevel="1" collapsed="1" x14ac:dyDescent="0.2">
      <c r="A2576" t="s">
        <v>41</v>
      </c>
      <c r="B2576" s="2" t="s">
        <v>43</v>
      </c>
      <c r="C2576" s="2" t="s">
        <v>44</v>
      </c>
      <c r="D2576" s="2" t="s">
        <v>29</v>
      </c>
      <c r="E2576" s="2" t="s">
        <v>45</v>
      </c>
      <c r="F2576" s="2" t="s">
        <v>46</v>
      </c>
      <c r="G2576" s="2" t="s">
        <v>28</v>
      </c>
      <c r="H2576" s="2" t="s">
        <v>47</v>
      </c>
      <c r="I2576" s="2" t="s">
        <v>8</v>
      </c>
      <c r="J2576" s="2" t="s">
        <v>9</v>
      </c>
      <c r="K2576" s="2" t="s">
        <v>48</v>
      </c>
      <c r="L2576" s="2" t="s">
        <v>49</v>
      </c>
      <c r="M2576" s="2" t="s">
        <v>50</v>
      </c>
      <c r="N2576" s="2" t="s">
        <v>51</v>
      </c>
      <c r="O2576" s="2" t="s">
        <v>52</v>
      </c>
      <c r="P2576" s="2" t="s">
        <v>27</v>
      </c>
      <c r="Q2576" s="2" t="s">
        <v>53</v>
      </c>
      <c r="R2576" s="2" t="s">
        <v>54</v>
      </c>
      <c r="S2576" s="2" t="s">
        <v>55</v>
      </c>
      <c r="T2576" s="2" t="s">
        <v>56</v>
      </c>
    </row>
    <row r="2577" spans="1:30" hidden="1" outlineLevel="1" collapsed="1" x14ac:dyDescent="0.2">
      <c r="A2577" t="s">
        <v>41</v>
      </c>
      <c r="B2577" s="4" t="s">
        <v>30</v>
      </c>
      <c r="C2577" s="4" t="s">
        <v>6162</v>
      </c>
      <c r="D2577" s="4" t="s">
        <v>41</v>
      </c>
      <c r="E2577" s="4">
        <v>3.2756199999999999E-2</v>
      </c>
      <c r="F2577" s="4">
        <v>1.57544E-3</v>
      </c>
      <c r="G2577" s="4">
        <v>1</v>
      </c>
      <c r="H2577" s="4">
        <v>1</v>
      </c>
      <c r="I2577" s="4">
        <v>1</v>
      </c>
      <c r="J2577" s="4">
        <v>1</v>
      </c>
      <c r="K2577" s="4" t="s">
        <v>6155</v>
      </c>
      <c r="L2577" s="4" t="s">
        <v>6163</v>
      </c>
      <c r="M2577" s="4" t="s">
        <v>41</v>
      </c>
      <c r="N2577" s="4">
        <v>0</v>
      </c>
      <c r="O2577" s="4">
        <v>1578.80098</v>
      </c>
      <c r="P2577" s="4" t="s">
        <v>30</v>
      </c>
      <c r="Q2577" s="4" t="s">
        <v>30</v>
      </c>
      <c r="R2577" s="4">
        <v>1.245E-3</v>
      </c>
      <c r="S2577" s="4">
        <v>2.1219999999999999E-2</v>
      </c>
      <c r="T2577" s="4">
        <v>1.49</v>
      </c>
    </row>
    <row r="2578" spans="1:30" x14ac:dyDescent="0.2">
      <c r="A2578" s="3" t="s">
        <v>30</v>
      </c>
      <c r="B2578" s="3" t="s">
        <v>31</v>
      </c>
      <c r="C2578" s="3" t="s">
        <v>6164</v>
      </c>
      <c r="D2578" s="3" t="s">
        <v>6165</v>
      </c>
      <c r="E2578" s="3">
        <v>2E-3</v>
      </c>
      <c r="F2578" s="3">
        <v>1.671</v>
      </c>
      <c r="G2578" s="3">
        <v>9</v>
      </c>
      <c r="H2578" s="3">
        <v>1</v>
      </c>
      <c r="I2578" s="3">
        <v>1</v>
      </c>
      <c r="J2578" s="3">
        <v>1</v>
      </c>
      <c r="K2578" s="3">
        <v>1</v>
      </c>
      <c r="L2578" s="3">
        <v>165</v>
      </c>
      <c r="M2578" s="3">
        <v>17.8</v>
      </c>
      <c r="N2578" s="3">
        <v>9.41</v>
      </c>
      <c r="O2578" s="3">
        <v>2.06</v>
      </c>
      <c r="P2578" s="3">
        <v>1</v>
      </c>
      <c r="Q2578" s="3" t="s">
        <v>2812</v>
      </c>
      <c r="R2578" s="3" t="s">
        <v>1593</v>
      </c>
      <c r="S2578" s="3" t="s">
        <v>1062</v>
      </c>
      <c r="T2578" s="3" t="s">
        <v>6166</v>
      </c>
      <c r="U2578" s="3" t="s">
        <v>6167</v>
      </c>
      <c r="V2578" s="3" t="s">
        <v>6168</v>
      </c>
      <c r="W2578" s="3" t="s">
        <v>6169</v>
      </c>
      <c r="X2578" s="3" t="s">
        <v>6170</v>
      </c>
      <c r="Y2578" s="3" t="s">
        <v>1599</v>
      </c>
      <c r="Z2578" s="3" t="s">
        <v>41</v>
      </c>
      <c r="AA2578" s="3">
        <v>6</v>
      </c>
      <c r="AB2578" s="3" t="s">
        <v>30</v>
      </c>
      <c r="AC2578" s="3">
        <v>1</v>
      </c>
      <c r="AD2578" s="3" t="s">
        <v>41</v>
      </c>
    </row>
    <row r="2579" spans="1:30" hidden="1" outlineLevel="1" collapsed="1" x14ac:dyDescent="0.2">
      <c r="A2579" t="s">
        <v>41</v>
      </c>
      <c r="B2579" s="2" t="s">
        <v>43</v>
      </c>
      <c r="C2579" s="2" t="s">
        <v>44</v>
      </c>
      <c r="D2579" s="2" t="s">
        <v>29</v>
      </c>
      <c r="E2579" s="2" t="s">
        <v>45</v>
      </c>
      <c r="F2579" s="2" t="s">
        <v>46</v>
      </c>
      <c r="G2579" s="2" t="s">
        <v>28</v>
      </c>
      <c r="H2579" s="2" t="s">
        <v>47</v>
      </c>
      <c r="I2579" s="2" t="s">
        <v>8</v>
      </c>
      <c r="J2579" s="2" t="s">
        <v>9</v>
      </c>
      <c r="K2579" s="2" t="s">
        <v>48</v>
      </c>
      <c r="L2579" s="2" t="s">
        <v>49</v>
      </c>
      <c r="M2579" s="2" t="s">
        <v>50</v>
      </c>
      <c r="N2579" s="2" t="s">
        <v>51</v>
      </c>
      <c r="O2579" s="2" t="s">
        <v>52</v>
      </c>
      <c r="P2579" s="2" t="s">
        <v>27</v>
      </c>
      <c r="Q2579" s="2" t="s">
        <v>53</v>
      </c>
      <c r="R2579" s="2" t="s">
        <v>54</v>
      </c>
      <c r="S2579" s="2" t="s">
        <v>55</v>
      </c>
      <c r="T2579" s="2" t="s">
        <v>56</v>
      </c>
    </row>
    <row r="2580" spans="1:30" hidden="1" outlineLevel="1" collapsed="1" x14ac:dyDescent="0.2">
      <c r="A2580" t="s">
        <v>41</v>
      </c>
      <c r="B2580" s="4" t="s">
        <v>30</v>
      </c>
      <c r="C2580" s="4" t="s">
        <v>6171</v>
      </c>
      <c r="D2580" s="4" t="s">
        <v>41</v>
      </c>
      <c r="E2580" s="4">
        <v>3.2756199999999999E-2</v>
      </c>
      <c r="F2580" s="4">
        <v>1.57544E-3</v>
      </c>
      <c r="G2580" s="4">
        <v>1</v>
      </c>
      <c r="H2580" s="4">
        <v>1</v>
      </c>
      <c r="I2580" s="4">
        <v>1</v>
      </c>
      <c r="J2580" s="4">
        <v>1</v>
      </c>
      <c r="K2580" s="4" t="s">
        <v>6164</v>
      </c>
      <c r="L2580" s="4" t="s">
        <v>6172</v>
      </c>
      <c r="M2580" s="4" t="s">
        <v>41</v>
      </c>
      <c r="N2580" s="4">
        <v>0</v>
      </c>
      <c r="O2580" s="4">
        <v>1297.7110399999999</v>
      </c>
      <c r="P2580" s="4" t="s">
        <v>30</v>
      </c>
      <c r="Q2580" s="4" t="s">
        <v>30</v>
      </c>
      <c r="R2580" s="4">
        <v>1.245E-3</v>
      </c>
      <c r="S2580" s="4">
        <v>2.1319999999999999E-2</v>
      </c>
      <c r="T2580" s="4">
        <v>2.06</v>
      </c>
    </row>
    <row r="2581" spans="1:30" x14ac:dyDescent="0.2">
      <c r="A2581" s="3" t="s">
        <v>30</v>
      </c>
      <c r="B2581" s="3" t="s">
        <v>31</v>
      </c>
      <c r="C2581" s="3" t="s">
        <v>6173</v>
      </c>
      <c r="D2581" s="3" t="s">
        <v>6174</v>
      </c>
      <c r="E2581" s="3">
        <v>2E-3</v>
      </c>
      <c r="F2581" s="3">
        <v>1.667</v>
      </c>
      <c r="G2581" s="3">
        <v>5</v>
      </c>
      <c r="H2581" s="3">
        <v>1</v>
      </c>
      <c r="I2581" s="3">
        <v>1</v>
      </c>
      <c r="J2581" s="3">
        <v>1</v>
      </c>
      <c r="K2581" s="3">
        <v>1</v>
      </c>
      <c r="L2581" s="3">
        <v>225</v>
      </c>
      <c r="M2581" s="3">
        <v>25</v>
      </c>
      <c r="N2581" s="3">
        <v>8.59</v>
      </c>
      <c r="O2581" s="3">
        <v>2.14</v>
      </c>
      <c r="P2581" s="3">
        <v>1</v>
      </c>
      <c r="Q2581" s="3" t="s">
        <v>3405</v>
      </c>
      <c r="R2581" s="3" t="s">
        <v>1619</v>
      </c>
      <c r="S2581" s="3" t="s">
        <v>1062</v>
      </c>
      <c r="T2581" s="3" t="s">
        <v>6175</v>
      </c>
      <c r="U2581" s="3" t="s">
        <v>6176</v>
      </c>
      <c r="V2581" s="3" t="s">
        <v>6173</v>
      </c>
      <c r="W2581" s="3" t="s">
        <v>6177</v>
      </c>
      <c r="X2581" s="3" t="s">
        <v>6178</v>
      </c>
      <c r="Y2581" s="3" t="s">
        <v>6179</v>
      </c>
      <c r="Z2581" s="3" t="s">
        <v>41</v>
      </c>
      <c r="AA2581" s="3">
        <v>9</v>
      </c>
      <c r="AB2581" s="3" t="s">
        <v>30</v>
      </c>
      <c r="AC2581" s="3">
        <v>1</v>
      </c>
      <c r="AD2581" s="3" t="s">
        <v>41</v>
      </c>
    </row>
    <row r="2582" spans="1:30" hidden="1" outlineLevel="1" collapsed="1" x14ac:dyDescent="0.2">
      <c r="A2582" t="s">
        <v>41</v>
      </c>
      <c r="B2582" s="2" t="s">
        <v>43</v>
      </c>
      <c r="C2582" s="2" t="s">
        <v>44</v>
      </c>
      <c r="D2582" s="2" t="s">
        <v>29</v>
      </c>
      <c r="E2582" s="2" t="s">
        <v>45</v>
      </c>
      <c r="F2582" s="2" t="s">
        <v>46</v>
      </c>
      <c r="G2582" s="2" t="s">
        <v>28</v>
      </c>
      <c r="H2582" s="2" t="s">
        <v>47</v>
      </c>
      <c r="I2582" s="2" t="s">
        <v>8</v>
      </c>
      <c r="J2582" s="2" t="s">
        <v>9</v>
      </c>
      <c r="K2582" s="2" t="s">
        <v>48</v>
      </c>
      <c r="L2582" s="2" t="s">
        <v>49</v>
      </c>
      <c r="M2582" s="2" t="s">
        <v>50</v>
      </c>
      <c r="N2582" s="2" t="s">
        <v>51</v>
      </c>
      <c r="O2582" s="2" t="s">
        <v>52</v>
      </c>
      <c r="P2582" s="2" t="s">
        <v>27</v>
      </c>
      <c r="Q2582" s="2" t="s">
        <v>53</v>
      </c>
      <c r="R2582" s="2" t="s">
        <v>54</v>
      </c>
      <c r="S2582" s="2" t="s">
        <v>55</v>
      </c>
      <c r="T2582" s="2" t="s">
        <v>56</v>
      </c>
    </row>
    <row r="2583" spans="1:30" hidden="1" outlineLevel="1" collapsed="1" x14ac:dyDescent="0.2">
      <c r="A2583" t="s">
        <v>41</v>
      </c>
      <c r="B2583" s="4" t="s">
        <v>30</v>
      </c>
      <c r="C2583" s="4" t="s">
        <v>6180</v>
      </c>
      <c r="D2583" s="4" t="s">
        <v>41</v>
      </c>
      <c r="E2583" s="4">
        <v>3.32041E-2</v>
      </c>
      <c r="F2583" s="4">
        <v>1.57544E-3</v>
      </c>
      <c r="G2583" s="4">
        <v>1</v>
      </c>
      <c r="H2583" s="4">
        <v>1</v>
      </c>
      <c r="I2583" s="4">
        <v>1</v>
      </c>
      <c r="J2583" s="4">
        <v>1</v>
      </c>
      <c r="K2583" s="4" t="s">
        <v>6173</v>
      </c>
      <c r="L2583" s="4" t="s">
        <v>6181</v>
      </c>
      <c r="M2583" s="4" t="s">
        <v>41</v>
      </c>
      <c r="N2583" s="4">
        <v>0</v>
      </c>
      <c r="O2583" s="4">
        <v>1196.65347</v>
      </c>
      <c r="P2583" s="4" t="s">
        <v>30</v>
      </c>
      <c r="Q2583" s="4" t="s">
        <v>30</v>
      </c>
      <c r="R2583" s="4">
        <v>1.245E-3</v>
      </c>
      <c r="S2583" s="4">
        <v>2.154E-2</v>
      </c>
      <c r="T2583" s="4">
        <v>2.14</v>
      </c>
    </row>
    <row r="2584" spans="1:30" x14ac:dyDescent="0.2">
      <c r="A2584" s="3" t="s">
        <v>30</v>
      </c>
      <c r="B2584" s="3" t="s">
        <v>31</v>
      </c>
      <c r="C2584" s="3" t="s">
        <v>6182</v>
      </c>
      <c r="D2584" s="3" t="s">
        <v>6183</v>
      </c>
      <c r="E2584" s="3">
        <v>2E-3</v>
      </c>
      <c r="F2584" s="3">
        <v>1.6619999999999999</v>
      </c>
      <c r="G2584" s="3">
        <v>1</v>
      </c>
      <c r="H2584" s="3">
        <v>1</v>
      </c>
      <c r="I2584" s="3">
        <v>1</v>
      </c>
      <c r="J2584" s="3">
        <v>1</v>
      </c>
      <c r="K2584" s="3">
        <v>1</v>
      </c>
      <c r="L2584" s="3">
        <v>1026</v>
      </c>
      <c r="M2584" s="3">
        <v>114</v>
      </c>
      <c r="N2584" s="3">
        <v>8.31</v>
      </c>
      <c r="O2584" s="3">
        <v>0</v>
      </c>
      <c r="P2584" s="3">
        <v>1</v>
      </c>
      <c r="Q2584" s="3" t="s">
        <v>3665</v>
      </c>
      <c r="R2584" s="3" t="s">
        <v>2011</v>
      </c>
      <c r="S2584" s="3" t="s">
        <v>6184</v>
      </c>
      <c r="T2584" s="3" t="s">
        <v>6185</v>
      </c>
      <c r="U2584" s="3" t="s">
        <v>6186</v>
      </c>
      <c r="V2584" s="3" t="s">
        <v>6182</v>
      </c>
      <c r="W2584" s="3" t="s">
        <v>6187</v>
      </c>
      <c r="X2584" s="3" t="s">
        <v>6188</v>
      </c>
      <c r="Y2584" s="3" t="s">
        <v>41</v>
      </c>
      <c r="Z2584" s="3" t="s">
        <v>41</v>
      </c>
      <c r="AA2584" s="3">
        <v>0</v>
      </c>
      <c r="AB2584" s="3" t="s">
        <v>30</v>
      </c>
      <c r="AC2584" s="3">
        <v>1</v>
      </c>
      <c r="AD2584" s="3" t="s">
        <v>41</v>
      </c>
    </row>
    <row r="2585" spans="1:30" hidden="1" outlineLevel="1" collapsed="1" x14ac:dyDescent="0.2">
      <c r="A2585" t="s">
        <v>41</v>
      </c>
      <c r="B2585" s="2" t="s">
        <v>43</v>
      </c>
      <c r="C2585" s="2" t="s">
        <v>44</v>
      </c>
      <c r="D2585" s="2" t="s">
        <v>29</v>
      </c>
      <c r="E2585" s="2" t="s">
        <v>45</v>
      </c>
      <c r="F2585" s="2" t="s">
        <v>46</v>
      </c>
      <c r="G2585" s="2" t="s">
        <v>28</v>
      </c>
      <c r="H2585" s="2" t="s">
        <v>47</v>
      </c>
      <c r="I2585" s="2" t="s">
        <v>8</v>
      </c>
      <c r="J2585" s="2" t="s">
        <v>9</v>
      </c>
      <c r="K2585" s="2" t="s">
        <v>48</v>
      </c>
      <c r="L2585" s="2" t="s">
        <v>49</v>
      </c>
      <c r="M2585" s="2" t="s">
        <v>50</v>
      </c>
      <c r="N2585" s="2" t="s">
        <v>51</v>
      </c>
      <c r="O2585" s="2" t="s">
        <v>52</v>
      </c>
      <c r="P2585" s="2" t="s">
        <v>27</v>
      </c>
      <c r="Q2585" s="2" t="s">
        <v>53</v>
      </c>
      <c r="R2585" s="2" t="s">
        <v>54</v>
      </c>
      <c r="S2585" s="2" t="s">
        <v>55</v>
      </c>
      <c r="T2585" s="2" t="s">
        <v>56</v>
      </c>
    </row>
    <row r="2586" spans="1:30" hidden="1" outlineLevel="1" collapsed="1" x14ac:dyDescent="0.2">
      <c r="A2586" t="s">
        <v>41</v>
      </c>
      <c r="B2586" s="4" t="s">
        <v>30</v>
      </c>
      <c r="C2586" s="4" t="s">
        <v>6189</v>
      </c>
      <c r="D2586" s="4" t="s">
        <v>41</v>
      </c>
      <c r="E2586" s="4">
        <v>3.3430300000000003E-2</v>
      </c>
      <c r="F2586" s="4">
        <v>1.57544E-3</v>
      </c>
      <c r="G2586" s="4">
        <v>1</v>
      </c>
      <c r="H2586" s="4">
        <v>1</v>
      </c>
      <c r="I2586" s="4">
        <v>1</v>
      </c>
      <c r="J2586" s="4">
        <v>1</v>
      </c>
      <c r="K2586" s="4" t="s">
        <v>6182</v>
      </c>
      <c r="L2586" s="4" t="s">
        <v>6190</v>
      </c>
      <c r="M2586" s="4" t="s">
        <v>41</v>
      </c>
      <c r="N2586" s="4">
        <v>0</v>
      </c>
      <c r="O2586" s="4">
        <v>1206.6147000000001</v>
      </c>
      <c r="P2586" s="4" t="s">
        <v>30</v>
      </c>
      <c r="Q2586" s="4" t="s">
        <v>30</v>
      </c>
      <c r="R2586" s="4">
        <v>1.245E-3</v>
      </c>
      <c r="S2586" s="4">
        <v>2.1780000000000001E-2</v>
      </c>
      <c r="T2586" s="4">
        <v>0.86</v>
      </c>
    </row>
    <row r="2587" spans="1:30" x14ac:dyDescent="0.2">
      <c r="A2587" s="3" t="s">
        <v>30</v>
      </c>
      <c r="B2587" s="3" t="s">
        <v>31</v>
      </c>
      <c r="C2587" s="3" t="s">
        <v>6191</v>
      </c>
      <c r="D2587" s="3" t="s">
        <v>6192</v>
      </c>
      <c r="E2587" s="3">
        <v>2E-3</v>
      </c>
      <c r="F2587" s="3">
        <v>1.6579999999999999</v>
      </c>
      <c r="G2587" s="3">
        <v>3</v>
      </c>
      <c r="H2587" s="3">
        <v>1</v>
      </c>
      <c r="I2587" s="3">
        <v>1</v>
      </c>
      <c r="J2587" s="3">
        <v>1</v>
      </c>
      <c r="K2587" s="3">
        <v>1</v>
      </c>
      <c r="L2587" s="3">
        <v>559</v>
      </c>
      <c r="M2587" s="3">
        <v>59.5</v>
      </c>
      <c r="N2587" s="3">
        <v>4.67</v>
      </c>
      <c r="O2587" s="3">
        <v>0</v>
      </c>
      <c r="P2587" s="3">
        <v>1</v>
      </c>
      <c r="Q2587" s="3" t="s">
        <v>3982</v>
      </c>
      <c r="R2587" s="3" t="s">
        <v>6193</v>
      </c>
      <c r="S2587" s="3" t="s">
        <v>36</v>
      </c>
      <c r="T2587" s="3" t="s">
        <v>6194</v>
      </c>
      <c r="U2587" s="3" t="s">
        <v>6195</v>
      </c>
      <c r="V2587" s="3" t="s">
        <v>6191</v>
      </c>
      <c r="W2587" s="3" t="s">
        <v>6196</v>
      </c>
      <c r="X2587" s="3" t="s">
        <v>6197</v>
      </c>
      <c r="Y2587" s="3" t="s">
        <v>41</v>
      </c>
      <c r="Z2587" s="3" t="s">
        <v>41</v>
      </c>
      <c r="AA2587" s="3">
        <v>0</v>
      </c>
      <c r="AB2587" s="3" t="s">
        <v>30</v>
      </c>
      <c r="AC2587" s="3">
        <v>1</v>
      </c>
      <c r="AD2587" s="3" t="s">
        <v>41</v>
      </c>
    </row>
    <row r="2588" spans="1:30" hidden="1" outlineLevel="1" collapsed="1" x14ac:dyDescent="0.2">
      <c r="A2588" t="s">
        <v>41</v>
      </c>
      <c r="B2588" s="2" t="s">
        <v>43</v>
      </c>
      <c r="C2588" s="2" t="s">
        <v>44</v>
      </c>
      <c r="D2588" s="2" t="s">
        <v>29</v>
      </c>
      <c r="E2588" s="2" t="s">
        <v>45</v>
      </c>
      <c r="F2588" s="2" t="s">
        <v>46</v>
      </c>
      <c r="G2588" s="2" t="s">
        <v>28</v>
      </c>
      <c r="H2588" s="2" t="s">
        <v>47</v>
      </c>
      <c r="I2588" s="2" t="s">
        <v>8</v>
      </c>
      <c r="J2588" s="2" t="s">
        <v>9</v>
      </c>
      <c r="K2588" s="2" t="s">
        <v>48</v>
      </c>
      <c r="L2588" s="2" t="s">
        <v>49</v>
      </c>
      <c r="M2588" s="2" t="s">
        <v>50</v>
      </c>
      <c r="N2588" s="2" t="s">
        <v>51</v>
      </c>
      <c r="O2588" s="2" t="s">
        <v>52</v>
      </c>
      <c r="P2588" s="2" t="s">
        <v>27</v>
      </c>
      <c r="Q2588" s="2" t="s">
        <v>53</v>
      </c>
      <c r="R2588" s="2" t="s">
        <v>54</v>
      </c>
      <c r="S2588" s="2" t="s">
        <v>55</v>
      </c>
      <c r="T2588" s="2" t="s">
        <v>56</v>
      </c>
    </row>
    <row r="2589" spans="1:30" hidden="1" outlineLevel="1" collapsed="1" x14ac:dyDescent="0.2">
      <c r="A2589" t="s">
        <v>41</v>
      </c>
      <c r="B2589" s="4" t="s">
        <v>30</v>
      </c>
      <c r="C2589" s="4" t="s">
        <v>6198</v>
      </c>
      <c r="D2589" s="4" t="s">
        <v>41</v>
      </c>
      <c r="E2589" s="4">
        <v>3.3887300000000002E-2</v>
      </c>
      <c r="F2589" s="4">
        <v>1.57544E-3</v>
      </c>
      <c r="G2589" s="4">
        <v>1</v>
      </c>
      <c r="H2589" s="4">
        <v>1</v>
      </c>
      <c r="I2589" s="4">
        <v>1</v>
      </c>
      <c r="J2589" s="4">
        <v>1</v>
      </c>
      <c r="K2589" s="4" t="s">
        <v>6191</v>
      </c>
      <c r="L2589" s="4" t="s">
        <v>6199</v>
      </c>
      <c r="M2589" s="4" t="s">
        <v>41</v>
      </c>
      <c r="N2589" s="4">
        <v>2</v>
      </c>
      <c r="O2589" s="4">
        <v>1922.94541</v>
      </c>
      <c r="P2589" s="4" t="s">
        <v>30</v>
      </c>
      <c r="Q2589" s="4" t="s">
        <v>30</v>
      </c>
      <c r="R2589" s="4">
        <v>1.245E-3</v>
      </c>
      <c r="S2589" s="4">
        <v>2.1999999999999999E-2</v>
      </c>
      <c r="T2589" s="4">
        <v>1.76</v>
      </c>
    </row>
    <row r="2590" spans="1:30" x14ac:dyDescent="0.2">
      <c r="A2590" s="3" t="s">
        <v>30</v>
      </c>
      <c r="B2590" s="3" t="s">
        <v>31</v>
      </c>
      <c r="C2590" s="3" t="s">
        <v>6200</v>
      </c>
      <c r="D2590" s="3" t="s">
        <v>6201</v>
      </c>
      <c r="E2590" s="3">
        <v>2E-3</v>
      </c>
      <c r="F2590" s="3">
        <v>1.6559999999999999</v>
      </c>
      <c r="G2590" s="3">
        <v>3</v>
      </c>
      <c r="H2590" s="3">
        <v>1</v>
      </c>
      <c r="I2590" s="3">
        <v>1</v>
      </c>
      <c r="J2590" s="3">
        <v>1</v>
      </c>
      <c r="K2590" s="3">
        <v>1</v>
      </c>
      <c r="L2590" s="3">
        <v>478</v>
      </c>
      <c r="M2590" s="3">
        <v>56.3</v>
      </c>
      <c r="N2590" s="3">
        <v>9.1</v>
      </c>
      <c r="O2590" s="3">
        <v>0</v>
      </c>
      <c r="P2590" s="3">
        <v>1</v>
      </c>
      <c r="Q2590" s="3" t="s">
        <v>2970</v>
      </c>
      <c r="R2590" s="3" t="s">
        <v>35</v>
      </c>
      <c r="S2590" s="3" t="s">
        <v>1766</v>
      </c>
      <c r="T2590" s="3" t="s">
        <v>41</v>
      </c>
      <c r="U2590" s="3" t="s">
        <v>6202</v>
      </c>
      <c r="V2590" s="3" t="s">
        <v>6200</v>
      </c>
      <c r="W2590" s="3" t="s">
        <v>6203</v>
      </c>
      <c r="X2590" s="3" t="s">
        <v>6204</v>
      </c>
      <c r="Y2590" s="3" t="s">
        <v>41</v>
      </c>
      <c r="Z2590" s="3" t="s">
        <v>41</v>
      </c>
      <c r="AA2590" s="3">
        <v>0</v>
      </c>
      <c r="AB2590" s="3" t="s">
        <v>30</v>
      </c>
      <c r="AC2590" s="3">
        <v>1</v>
      </c>
      <c r="AD2590" s="3" t="s">
        <v>41</v>
      </c>
    </row>
    <row r="2591" spans="1:30" hidden="1" outlineLevel="1" collapsed="1" x14ac:dyDescent="0.2">
      <c r="A2591" t="s">
        <v>41</v>
      </c>
      <c r="B2591" s="2" t="s">
        <v>43</v>
      </c>
      <c r="C2591" s="2" t="s">
        <v>44</v>
      </c>
      <c r="D2591" s="2" t="s">
        <v>29</v>
      </c>
      <c r="E2591" s="2" t="s">
        <v>45</v>
      </c>
      <c r="F2591" s="2" t="s">
        <v>46</v>
      </c>
      <c r="G2591" s="2" t="s">
        <v>28</v>
      </c>
      <c r="H2591" s="2" t="s">
        <v>47</v>
      </c>
      <c r="I2591" s="2" t="s">
        <v>8</v>
      </c>
      <c r="J2591" s="2" t="s">
        <v>9</v>
      </c>
      <c r="K2591" s="2" t="s">
        <v>48</v>
      </c>
      <c r="L2591" s="2" t="s">
        <v>49</v>
      </c>
      <c r="M2591" s="2" t="s">
        <v>50</v>
      </c>
      <c r="N2591" s="2" t="s">
        <v>51</v>
      </c>
      <c r="O2591" s="2" t="s">
        <v>52</v>
      </c>
      <c r="P2591" s="2" t="s">
        <v>27</v>
      </c>
      <c r="Q2591" s="2" t="s">
        <v>53</v>
      </c>
      <c r="R2591" s="2" t="s">
        <v>54</v>
      </c>
      <c r="S2591" s="2" t="s">
        <v>55</v>
      </c>
      <c r="T2591" s="2" t="s">
        <v>56</v>
      </c>
    </row>
    <row r="2592" spans="1:30" hidden="1" outlineLevel="1" collapsed="1" x14ac:dyDescent="0.2">
      <c r="A2592" t="s">
        <v>41</v>
      </c>
      <c r="B2592" s="4" t="s">
        <v>30</v>
      </c>
      <c r="C2592" s="4" t="s">
        <v>6205</v>
      </c>
      <c r="D2592" s="4" t="s">
        <v>41</v>
      </c>
      <c r="E2592" s="4">
        <v>3.3887300000000002E-2</v>
      </c>
      <c r="F2592" s="4">
        <v>1.57544E-3</v>
      </c>
      <c r="G2592" s="4">
        <v>1</v>
      </c>
      <c r="H2592" s="4">
        <v>1</v>
      </c>
      <c r="I2592" s="4">
        <v>1</v>
      </c>
      <c r="J2592" s="4">
        <v>1</v>
      </c>
      <c r="K2592" s="4" t="s">
        <v>6200</v>
      </c>
      <c r="L2592" s="4" t="s">
        <v>6206</v>
      </c>
      <c r="M2592" s="4" t="s">
        <v>41</v>
      </c>
      <c r="N2592" s="4">
        <v>1</v>
      </c>
      <c r="O2592" s="4">
        <v>1589.8281999999999</v>
      </c>
      <c r="P2592" s="4" t="s">
        <v>30</v>
      </c>
      <c r="Q2592" s="4" t="s">
        <v>30</v>
      </c>
      <c r="R2592" s="4">
        <v>1.245E-3</v>
      </c>
      <c r="S2592" s="4">
        <v>2.206E-2</v>
      </c>
      <c r="T2592" s="4">
        <v>1.4</v>
      </c>
    </row>
    <row r="2593" spans="1:30" x14ac:dyDescent="0.2">
      <c r="A2593" s="3" t="s">
        <v>30</v>
      </c>
      <c r="B2593" s="3" t="s">
        <v>31</v>
      </c>
      <c r="C2593" s="3" t="s">
        <v>6207</v>
      </c>
      <c r="D2593" s="3" t="s">
        <v>6208</v>
      </c>
      <c r="E2593" s="3">
        <v>2E-3</v>
      </c>
      <c r="F2593" s="3">
        <v>1.6319999999999999</v>
      </c>
      <c r="G2593" s="3">
        <v>1</v>
      </c>
      <c r="H2593" s="3">
        <v>1</v>
      </c>
      <c r="I2593" s="3">
        <v>1</v>
      </c>
      <c r="J2593" s="3">
        <v>1</v>
      </c>
      <c r="K2593" s="3">
        <v>1</v>
      </c>
      <c r="L2593" s="3">
        <v>1438</v>
      </c>
      <c r="M2593" s="3">
        <v>160.5</v>
      </c>
      <c r="N2593" s="3">
        <v>7.46</v>
      </c>
      <c r="O2593" s="3">
        <v>2.2599999999999998</v>
      </c>
      <c r="P2593" s="3">
        <v>1</v>
      </c>
      <c r="Q2593" s="3" t="s">
        <v>3846</v>
      </c>
      <c r="R2593" s="3" t="s">
        <v>6209</v>
      </c>
      <c r="S2593" s="3" t="s">
        <v>1491</v>
      </c>
      <c r="T2593" s="3" t="s">
        <v>6210</v>
      </c>
      <c r="U2593" s="3" t="s">
        <v>6211</v>
      </c>
      <c r="V2593" s="3" t="s">
        <v>6207</v>
      </c>
      <c r="W2593" s="3" t="s">
        <v>6212</v>
      </c>
      <c r="X2593" s="3" t="s">
        <v>6213</v>
      </c>
      <c r="Y2593" s="3" t="s">
        <v>41</v>
      </c>
      <c r="Z2593" s="3" t="s">
        <v>41</v>
      </c>
      <c r="AA2593" s="3">
        <v>0</v>
      </c>
      <c r="AB2593" s="3" t="s">
        <v>30</v>
      </c>
      <c r="AC2593" s="3">
        <v>1</v>
      </c>
      <c r="AD2593" s="3" t="s">
        <v>41</v>
      </c>
    </row>
    <row r="2594" spans="1:30" hidden="1" outlineLevel="1" collapsed="1" x14ac:dyDescent="0.2">
      <c r="A2594" t="s">
        <v>41</v>
      </c>
      <c r="B2594" s="2" t="s">
        <v>43</v>
      </c>
      <c r="C2594" s="2" t="s">
        <v>44</v>
      </c>
      <c r="D2594" s="2" t="s">
        <v>29</v>
      </c>
      <c r="E2594" s="2" t="s">
        <v>45</v>
      </c>
      <c r="F2594" s="2" t="s">
        <v>46</v>
      </c>
      <c r="G2594" s="2" t="s">
        <v>28</v>
      </c>
      <c r="H2594" s="2" t="s">
        <v>47</v>
      </c>
      <c r="I2594" s="2" t="s">
        <v>8</v>
      </c>
      <c r="J2594" s="2" t="s">
        <v>9</v>
      </c>
      <c r="K2594" s="2" t="s">
        <v>48</v>
      </c>
      <c r="L2594" s="2" t="s">
        <v>49</v>
      </c>
      <c r="M2594" s="2" t="s">
        <v>50</v>
      </c>
      <c r="N2594" s="2" t="s">
        <v>51</v>
      </c>
      <c r="O2594" s="2" t="s">
        <v>52</v>
      </c>
      <c r="P2594" s="2" t="s">
        <v>27</v>
      </c>
      <c r="Q2594" s="2" t="s">
        <v>53</v>
      </c>
      <c r="R2594" s="2" t="s">
        <v>54</v>
      </c>
      <c r="S2594" s="2" t="s">
        <v>55</v>
      </c>
      <c r="T2594" s="2" t="s">
        <v>56</v>
      </c>
    </row>
    <row r="2595" spans="1:30" hidden="1" outlineLevel="1" collapsed="1" x14ac:dyDescent="0.2">
      <c r="A2595" t="s">
        <v>41</v>
      </c>
      <c r="B2595" s="4" t="s">
        <v>30</v>
      </c>
      <c r="C2595" s="4" t="s">
        <v>6214</v>
      </c>
      <c r="D2595" s="4" t="s">
        <v>41</v>
      </c>
      <c r="E2595" s="4">
        <v>3.57776E-2</v>
      </c>
      <c r="F2595" s="4">
        <v>1.57544E-3</v>
      </c>
      <c r="G2595" s="4">
        <v>1</v>
      </c>
      <c r="H2595" s="4">
        <v>1</v>
      </c>
      <c r="I2595" s="4">
        <v>1</v>
      </c>
      <c r="J2595" s="4">
        <v>1</v>
      </c>
      <c r="K2595" s="4" t="s">
        <v>6207</v>
      </c>
      <c r="L2595" s="4" t="s">
        <v>6215</v>
      </c>
      <c r="M2595" s="4" t="s">
        <v>41</v>
      </c>
      <c r="N2595" s="4">
        <v>1</v>
      </c>
      <c r="O2595" s="4">
        <v>1459.7135599999999</v>
      </c>
      <c r="P2595" s="4" t="s">
        <v>30</v>
      </c>
      <c r="Q2595" s="4" t="s">
        <v>30</v>
      </c>
      <c r="R2595" s="4">
        <v>1.245E-3</v>
      </c>
      <c r="S2595" s="4">
        <v>2.334E-2</v>
      </c>
      <c r="T2595" s="4">
        <v>2.2599999999999998</v>
      </c>
    </row>
    <row r="2596" spans="1:30" x14ac:dyDescent="0.2">
      <c r="A2596" s="3" t="s">
        <v>30</v>
      </c>
      <c r="B2596" s="3" t="s">
        <v>31</v>
      </c>
      <c r="C2596" s="3" t="s">
        <v>6216</v>
      </c>
      <c r="D2596" s="3" t="s">
        <v>6217</v>
      </c>
      <c r="E2596" s="3">
        <v>2E-3</v>
      </c>
      <c r="F2596" s="3">
        <v>1.62</v>
      </c>
      <c r="G2596" s="3">
        <v>2</v>
      </c>
      <c r="H2596" s="3">
        <v>1</v>
      </c>
      <c r="I2596" s="3">
        <v>1</v>
      </c>
      <c r="J2596" s="3">
        <v>1</v>
      </c>
      <c r="K2596" s="3">
        <v>1</v>
      </c>
      <c r="L2596" s="3">
        <v>608</v>
      </c>
      <c r="M2596" s="3">
        <v>68.3</v>
      </c>
      <c r="N2596" s="3">
        <v>8.66</v>
      </c>
      <c r="O2596" s="3">
        <v>1.77</v>
      </c>
      <c r="P2596" s="3">
        <v>1</v>
      </c>
      <c r="Q2596" s="3" t="s">
        <v>6218</v>
      </c>
      <c r="R2596" s="3" t="s">
        <v>35</v>
      </c>
      <c r="S2596" s="3" t="s">
        <v>1344</v>
      </c>
      <c r="T2596" s="3" t="s">
        <v>6219</v>
      </c>
      <c r="U2596" s="3" t="s">
        <v>6220</v>
      </c>
      <c r="V2596" s="3" t="s">
        <v>6216</v>
      </c>
      <c r="W2596" s="3" t="s">
        <v>6221</v>
      </c>
      <c r="X2596" s="3" t="s">
        <v>6222</v>
      </c>
      <c r="Y2596" s="3" t="s">
        <v>41</v>
      </c>
      <c r="Z2596" s="3" t="s">
        <v>41</v>
      </c>
      <c r="AA2596" s="3">
        <v>0</v>
      </c>
      <c r="AB2596" s="3" t="s">
        <v>30</v>
      </c>
      <c r="AC2596" s="3">
        <v>1</v>
      </c>
      <c r="AD2596" s="3" t="s">
        <v>41</v>
      </c>
    </row>
    <row r="2597" spans="1:30" hidden="1" outlineLevel="1" collapsed="1" x14ac:dyDescent="0.2">
      <c r="A2597" t="s">
        <v>41</v>
      </c>
      <c r="B2597" s="2" t="s">
        <v>43</v>
      </c>
      <c r="C2597" s="2" t="s">
        <v>44</v>
      </c>
      <c r="D2597" s="2" t="s">
        <v>29</v>
      </c>
      <c r="E2597" s="2" t="s">
        <v>45</v>
      </c>
      <c r="F2597" s="2" t="s">
        <v>46</v>
      </c>
      <c r="G2597" s="2" t="s">
        <v>28</v>
      </c>
      <c r="H2597" s="2" t="s">
        <v>47</v>
      </c>
      <c r="I2597" s="2" t="s">
        <v>8</v>
      </c>
      <c r="J2597" s="2" t="s">
        <v>9</v>
      </c>
      <c r="K2597" s="2" t="s">
        <v>48</v>
      </c>
      <c r="L2597" s="2" t="s">
        <v>49</v>
      </c>
      <c r="M2597" s="2" t="s">
        <v>50</v>
      </c>
      <c r="N2597" s="2" t="s">
        <v>51</v>
      </c>
      <c r="O2597" s="2" t="s">
        <v>52</v>
      </c>
      <c r="P2597" s="2" t="s">
        <v>27</v>
      </c>
      <c r="Q2597" s="2" t="s">
        <v>53</v>
      </c>
      <c r="R2597" s="2" t="s">
        <v>54</v>
      </c>
      <c r="S2597" s="2" t="s">
        <v>55</v>
      </c>
      <c r="T2597" s="2" t="s">
        <v>56</v>
      </c>
    </row>
    <row r="2598" spans="1:30" hidden="1" outlineLevel="1" collapsed="1" x14ac:dyDescent="0.2">
      <c r="A2598" t="s">
        <v>41</v>
      </c>
      <c r="B2598" s="4" t="s">
        <v>30</v>
      </c>
      <c r="C2598" s="4" t="s">
        <v>6223</v>
      </c>
      <c r="D2598" s="4" t="s">
        <v>41</v>
      </c>
      <c r="E2598" s="4">
        <v>3.6512900000000001E-2</v>
      </c>
      <c r="F2598" s="4">
        <v>1.57544E-3</v>
      </c>
      <c r="G2598" s="4">
        <v>1</v>
      </c>
      <c r="H2598" s="4">
        <v>1</v>
      </c>
      <c r="I2598" s="4">
        <v>1</v>
      </c>
      <c r="J2598" s="4">
        <v>1</v>
      </c>
      <c r="K2598" s="4" t="s">
        <v>6216</v>
      </c>
      <c r="L2598" s="4" t="s">
        <v>6224</v>
      </c>
      <c r="M2598" s="4" t="s">
        <v>41</v>
      </c>
      <c r="N2598" s="4">
        <v>0</v>
      </c>
      <c r="O2598" s="4">
        <v>1605.7350799999999</v>
      </c>
      <c r="P2598" s="4" t="s">
        <v>30</v>
      </c>
      <c r="Q2598" s="4" t="s">
        <v>30</v>
      </c>
      <c r="R2598" s="4">
        <v>1.245E-3</v>
      </c>
      <c r="S2598" s="4">
        <v>2.3990000000000001E-2</v>
      </c>
      <c r="T2598" s="4">
        <v>1.77</v>
      </c>
    </row>
    <row r="2599" spans="1:30" x14ac:dyDescent="0.2">
      <c r="A2599" s="3" t="s">
        <v>30</v>
      </c>
      <c r="B2599" s="3" t="s">
        <v>31</v>
      </c>
      <c r="C2599" s="3" t="s">
        <v>6225</v>
      </c>
      <c r="D2599" s="3" t="s">
        <v>6226</v>
      </c>
      <c r="E2599" s="3">
        <v>2E-3</v>
      </c>
      <c r="F2599" s="3">
        <v>1.6080000000000001</v>
      </c>
      <c r="G2599" s="3">
        <v>2</v>
      </c>
      <c r="H2599" s="3">
        <v>1</v>
      </c>
      <c r="I2599" s="3">
        <v>1</v>
      </c>
      <c r="J2599" s="3">
        <v>1</v>
      </c>
      <c r="K2599" s="3">
        <v>1</v>
      </c>
      <c r="L2599" s="3">
        <v>883</v>
      </c>
      <c r="M2599" s="3">
        <v>101.3</v>
      </c>
      <c r="N2599" s="3">
        <v>8.1300000000000008</v>
      </c>
      <c r="O2599" s="3">
        <v>1.66</v>
      </c>
      <c r="P2599" s="3">
        <v>1</v>
      </c>
      <c r="Q2599" s="3" t="s">
        <v>2614</v>
      </c>
      <c r="R2599" s="3" t="s">
        <v>35</v>
      </c>
      <c r="S2599" s="3" t="s">
        <v>1062</v>
      </c>
      <c r="T2599" s="3" t="s">
        <v>5080</v>
      </c>
      <c r="U2599" s="3" t="s">
        <v>6227</v>
      </c>
      <c r="V2599" s="3" t="s">
        <v>6225</v>
      </c>
      <c r="W2599" s="3" t="s">
        <v>6228</v>
      </c>
      <c r="X2599" s="3" t="s">
        <v>6229</v>
      </c>
      <c r="Y2599" s="3" t="s">
        <v>41</v>
      </c>
      <c r="Z2599" s="3" t="s">
        <v>41</v>
      </c>
      <c r="AA2599" s="3">
        <v>0</v>
      </c>
      <c r="AB2599" s="3" t="s">
        <v>30</v>
      </c>
      <c r="AC2599" s="3">
        <v>1</v>
      </c>
      <c r="AD2599" s="3" t="s">
        <v>41</v>
      </c>
    </row>
    <row r="2600" spans="1:30" hidden="1" outlineLevel="1" collapsed="1" x14ac:dyDescent="0.2">
      <c r="A2600" t="s">
        <v>41</v>
      </c>
      <c r="B2600" s="2" t="s">
        <v>43</v>
      </c>
      <c r="C2600" s="2" t="s">
        <v>44</v>
      </c>
      <c r="D2600" s="2" t="s">
        <v>29</v>
      </c>
      <c r="E2600" s="2" t="s">
        <v>45</v>
      </c>
      <c r="F2600" s="2" t="s">
        <v>46</v>
      </c>
      <c r="G2600" s="2" t="s">
        <v>28</v>
      </c>
      <c r="H2600" s="2" t="s">
        <v>47</v>
      </c>
      <c r="I2600" s="2" t="s">
        <v>8</v>
      </c>
      <c r="J2600" s="2" t="s">
        <v>9</v>
      </c>
      <c r="K2600" s="2" t="s">
        <v>48</v>
      </c>
      <c r="L2600" s="2" t="s">
        <v>49</v>
      </c>
      <c r="M2600" s="2" t="s">
        <v>50</v>
      </c>
      <c r="N2600" s="2" t="s">
        <v>51</v>
      </c>
      <c r="O2600" s="2" t="s">
        <v>52</v>
      </c>
      <c r="P2600" s="2" t="s">
        <v>27</v>
      </c>
      <c r="Q2600" s="2" t="s">
        <v>53</v>
      </c>
      <c r="R2600" s="2" t="s">
        <v>54</v>
      </c>
      <c r="S2600" s="2" t="s">
        <v>55</v>
      </c>
      <c r="T2600" s="2" t="s">
        <v>56</v>
      </c>
    </row>
    <row r="2601" spans="1:30" hidden="1" outlineLevel="1" collapsed="1" x14ac:dyDescent="0.2">
      <c r="A2601" t="s">
        <v>41</v>
      </c>
      <c r="B2601" s="4" t="s">
        <v>30</v>
      </c>
      <c r="C2601" s="4" t="s">
        <v>6230</v>
      </c>
      <c r="D2601" s="4" t="s">
        <v>41</v>
      </c>
      <c r="E2601" s="4">
        <v>3.7516399999999998E-2</v>
      </c>
      <c r="F2601" s="4">
        <v>1.57544E-3</v>
      </c>
      <c r="G2601" s="4">
        <v>1</v>
      </c>
      <c r="H2601" s="4">
        <v>1</v>
      </c>
      <c r="I2601" s="4">
        <v>1</v>
      </c>
      <c r="J2601" s="4">
        <v>1</v>
      </c>
      <c r="K2601" s="4" t="s">
        <v>6225</v>
      </c>
      <c r="L2601" s="4" t="s">
        <v>6231</v>
      </c>
      <c r="M2601" s="4" t="s">
        <v>41</v>
      </c>
      <c r="N2601" s="4">
        <v>0</v>
      </c>
      <c r="O2601" s="4">
        <v>1749.78991</v>
      </c>
      <c r="P2601" s="4" t="s">
        <v>30</v>
      </c>
      <c r="Q2601" s="4" t="s">
        <v>30</v>
      </c>
      <c r="R2601" s="4">
        <v>1.245E-3</v>
      </c>
      <c r="S2601" s="4">
        <v>2.4660000000000001E-2</v>
      </c>
      <c r="T2601" s="4">
        <v>1.66</v>
      </c>
    </row>
    <row r="2602" spans="1:30" x14ac:dyDescent="0.2">
      <c r="A2602" s="3" t="s">
        <v>30</v>
      </c>
      <c r="B2602" s="3" t="s">
        <v>31</v>
      </c>
      <c r="C2602" s="3" t="s">
        <v>6232</v>
      </c>
      <c r="D2602" s="3" t="s">
        <v>6233</v>
      </c>
      <c r="E2602" s="3">
        <v>2E-3</v>
      </c>
      <c r="F2602" s="3">
        <v>1.601</v>
      </c>
      <c r="G2602" s="3">
        <v>3</v>
      </c>
      <c r="H2602" s="3">
        <v>1</v>
      </c>
      <c r="I2602" s="3">
        <v>1</v>
      </c>
      <c r="J2602" s="3">
        <v>1</v>
      </c>
      <c r="K2602" s="3">
        <v>1</v>
      </c>
      <c r="L2602" s="3">
        <v>453</v>
      </c>
      <c r="M2602" s="3">
        <v>51.7</v>
      </c>
      <c r="N2602" s="3">
        <v>9.26</v>
      </c>
      <c r="O2602" s="3">
        <v>2.2599999999999998</v>
      </c>
      <c r="P2602" s="3">
        <v>1</v>
      </c>
      <c r="Q2602" s="3" t="s">
        <v>1765</v>
      </c>
      <c r="R2602" s="3" t="s">
        <v>35</v>
      </c>
      <c r="S2602" s="3" t="s">
        <v>1766</v>
      </c>
      <c r="T2602" s="3" t="s">
        <v>6234</v>
      </c>
      <c r="U2602" s="3" t="s">
        <v>6235</v>
      </c>
      <c r="V2602" s="3" t="s">
        <v>6232</v>
      </c>
      <c r="W2602" s="3" t="s">
        <v>6236</v>
      </c>
      <c r="X2602" s="3" t="s">
        <v>6237</v>
      </c>
      <c r="Y2602" s="3" t="s">
        <v>41</v>
      </c>
      <c r="Z2602" s="3" t="s">
        <v>41</v>
      </c>
      <c r="AA2602" s="3">
        <v>0</v>
      </c>
      <c r="AB2602" s="3" t="s">
        <v>30</v>
      </c>
      <c r="AC2602" s="3">
        <v>1</v>
      </c>
      <c r="AD2602" s="3" t="s">
        <v>41</v>
      </c>
    </row>
    <row r="2603" spans="1:30" hidden="1" outlineLevel="1" collapsed="1" x14ac:dyDescent="0.2">
      <c r="A2603" t="s">
        <v>41</v>
      </c>
      <c r="B2603" s="2" t="s">
        <v>43</v>
      </c>
      <c r="C2603" s="2" t="s">
        <v>44</v>
      </c>
      <c r="D2603" s="2" t="s">
        <v>29</v>
      </c>
      <c r="E2603" s="2" t="s">
        <v>45</v>
      </c>
      <c r="F2603" s="2" t="s">
        <v>46</v>
      </c>
      <c r="G2603" s="2" t="s">
        <v>28</v>
      </c>
      <c r="H2603" s="2" t="s">
        <v>47</v>
      </c>
      <c r="I2603" s="2" t="s">
        <v>8</v>
      </c>
      <c r="J2603" s="2" t="s">
        <v>9</v>
      </c>
      <c r="K2603" s="2" t="s">
        <v>48</v>
      </c>
      <c r="L2603" s="2" t="s">
        <v>49</v>
      </c>
      <c r="M2603" s="2" t="s">
        <v>50</v>
      </c>
      <c r="N2603" s="2" t="s">
        <v>51</v>
      </c>
      <c r="O2603" s="2" t="s">
        <v>52</v>
      </c>
      <c r="P2603" s="2" t="s">
        <v>27</v>
      </c>
      <c r="Q2603" s="2" t="s">
        <v>53</v>
      </c>
      <c r="R2603" s="2" t="s">
        <v>54</v>
      </c>
      <c r="S2603" s="2" t="s">
        <v>55</v>
      </c>
      <c r="T2603" s="2" t="s">
        <v>56</v>
      </c>
    </row>
    <row r="2604" spans="1:30" hidden="1" outlineLevel="1" collapsed="1" x14ac:dyDescent="0.2">
      <c r="A2604" t="s">
        <v>41</v>
      </c>
      <c r="B2604" s="4" t="s">
        <v>30</v>
      </c>
      <c r="C2604" s="4" t="s">
        <v>6238</v>
      </c>
      <c r="D2604" s="4" t="s">
        <v>41</v>
      </c>
      <c r="E2604" s="4">
        <v>3.8028199999999998E-2</v>
      </c>
      <c r="F2604" s="4">
        <v>1.57544E-3</v>
      </c>
      <c r="G2604" s="4">
        <v>1</v>
      </c>
      <c r="H2604" s="4">
        <v>1</v>
      </c>
      <c r="I2604" s="4">
        <v>1</v>
      </c>
      <c r="J2604" s="4">
        <v>1</v>
      </c>
      <c r="K2604" s="4" t="s">
        <v>6232</v>
      </c>
      <c r="L2604" s="4" t="s">
        <v>6239</v>
      </c>
      <c r="M2604" s="4" t="s">
        <v>41</v>
      </c>
      <c r="N2604" s="4">
        <v>0</v>
      </c>
      <c r="O2604" s="4">
        <v>1676.86022</v>
      </c>
      <c r="P2604" s="4" t="s">
        <v>30</v>
      </c>
      <c r="Q2604" s="4" t="s">
        <v>30</v>
      </c>
      <c r="R2604" s="4">
        <v>1.245E-3</v>
      </c>
      <c r="S2604" s="4">
        <v>2.504E-2</v>
      </c>
      <c r="T2604" s="4">
        <v>2.2599999999999998</v>
      </c>
    </row>
    <row r="2605" spans="1:30" x14ac:dyDescent="0.2">
      <c r="A2605" s="3" t="s">
        <v>30</v>
      </c>
      <c r="B2605" s="3" t="s">
        <v>31</v>
      </c>
      <c r="C2605" s="3" t="s">
        <v>6240</v>
      </c>
      <c r="D2605" s="3" t="s">
        <v>6241</v>
      </c>
      <c r="E2605" s="3">
        <v>2E-3</v>
      </c>
      <c r="F2605" s="3">
        <v>1.5980000000000001</v>
      </c>
      <c r="G2605" s="3">
        <v>7</v>
      </c>
      <c r="H2605" s="3">
        <v>1</v>
      </c>
      <c r="I2605" s="3">
        <v>1</v>
      </c>
      <c r="J2605" s="3">
        <v>1</v>
      </c>
      <c r="K2605" s="3">
        <v>1</v>
      </c>
      <c r="L2605" s="3">
        <v>187</v>
      </c>
      <c r="M2605" s="3">
        <v>21.3</v>
      </c>
      <c r="N2605" s="3">
        <v>9.39</v>
      </c>
      <c r="O2605" s="3">
        <v>0</v>
      </c>
      <c r="P2605" s="3">
        <v>1</v>
      </c>
      <c r="Q2605" s="3" t="s">
        <v>2887</v>
      </c>
      <c r="R2605" s="3" t="s">
        <v>453</v>
      </c>
      <c r="S2605" s="3" t="s">
        <v>1766</v>
      </c>
      <c r="T2605" s="3" t="s">
        <v>6242</v>
      </c>
      <c r="U2605" s="3" t="s">
        <v>6243</v>
      </c>
      <c r="V2605" s="3" t="s">
        <v>6240</v>
      </c>
      <c r="W2605" s="3" t="s">
        <v>6244</v>
      </c>
      <c r="X2605" s="3" t="s">
        <v>6245</v>
      </c>
      <c r="Y2605" s="3" t="s">
        <v>41</v>
      </c>
      <c r="Z2605" s="3" t="s">
        <v>41</v>
      </c>
      <c r="AA2605" s="3">
        <v>0</v>
      </c>
      <c r="AB2605" s="3" t="s">
        <v>30</v>
      </c>
      <c r="AC2605" s="3">
        <v>1</v>
      </c>
      <c r="AD2605" s="3" t="s">
        <v>41</v>
      </c>
    </row>
    <row r="2606" spans="1:30" hidden="1" outlineLevel="1" collapsed="1" x14ac:dyDescent="0.2">
      <c r="A2606" t="s">
        <v>41</v>
      </c>
      <c r="B2606" s="2" t="s">
        <v>43</v>
      </c>
      <c r="C2606" s="2" t="s">
        <v>44</v>
      </c>
      <c r="D2606" s="2" t="s">
        <v>29</v>
      </c>
      <c r="E2606" s="2" t="s">
        <v>45</v>
      </c>
      <c r="F2606" s="2" t="s">
        <v>46</v>
      </c>
      <c r="G2606" s="2" t="s">
        <v>28</v>
      </c>
      <c r="H2606" s="2" t="s">
        <v>47</v>
      </c>
      <c r="I2606" s="2" t="s">
        <v>8</v>
      </c>
      <c r="J2606" s="2" t="s">
        <v>9</v>
      </c>
      <c r="K2606" s="2" t="s">
        <v>48</v>
      </c>
      <c r="L2606" s="2" t="s">
        <v>49</v>
      </c>
      <c r="M2606" s="2" t="s">
        <v>50</v>
      </c>
      <c r="N2606" s="2" t="s">
        <v>51</v>
      </c>
      <c r="O2606" s="2" t="s">
        <v>52</v>
      </c>
      <c r="P2606" s="2" t="s">
        <v>27</v>
      </c>
      <c r="Q2606" s="2" t="s">
        <v>53</v>
      </c>
      <c r="R2606" s="2" t="s">
        <v>54</v>
      </c>
      <c r="S2606" s="2" t="s">
        <v>55</v>
      </c>
      <c r="T2606" s="2" t="s">
        <v>56</v>
      </c>
    </row>
    <row r="2607" spans="1:30" hidden="1" outlineLevel="1" collapsed="1" x14ac:dyDescent="0.2">
      <c r="A2607" t="s">
        <v>41</v>
      </c>
      <c r="B2607" s="4" t="s">
        <v>30</v>
      </c>
      <c r="C2607" s="4" t="s">
        <v>6246</v>
      </c>
      <c r="D2607" s="4" t="s">
        <v>41</v>
      </c>
      <c r="E2607" s="4">
        <v>3.82867E-2</v>
      </c>
      <c r="F2607" s="4">
        <v>1.57544E-3</v>
      </c>
      <c r="G2607" s="4">
        <v>1</v>
      </c>
      <c r="H2607" s="4">
        <v>1</v>
      </c>
      <c r="I2607" s="4">
        <v>1</v>
      </c>
      <c r="J2607" s="4">
        <v>1</v>
      </c>
      <c r="K2607" s="4" t="s">
        <v>6240</v>
      </c>
      <c r="L2607" s="4" t="s">
        <v>6247</v>
      </c>
      <c r="M2607" s="4" t="s">
        <v>41</v>
      </c>
      <c r="N2607" s="4">
        <v>2</v>
      </c>
      <c r="O2607" s="4">
        <v>1604.7299399999999</v>
      </c>
      <c r="P2607" s="4" t="s">
        <v>30</v>
      </c>
      <c r="Q2607" s="4" t="s">
        <v>30</v>
      </c>
      <c r="R2607" s="4">
        <v>1.245E-3</v>
      </c>
      <c r="S2607" s="4">
        <v>2.521E-2</v>
      </c>
      <c r="T2607" s="4">
        <v>1.9</v>
      </c>
    </row>
    <row r="2608" spans="1:30" x14ac:dyDescent="0.2">
      <c r="A2608" s="3" t="s">
        <v>30</v>
      </c>
      <c r="B2608" s="3" t="s">
        <v>31</v>
      </c>
      <c r="C2608" s="3" t="s">
        <v>6248</v>
      </c>
      <c r="D2608" s="3" t="s">
        <v>6249</v>
      </c>
      <c r="E2608" s="3">
        <v>2E-3</v>
      </c>
      <c r="F2608" s="3">
        <v>1.597</v>
      </c>
      <c r="G2608" s="3">
        <v>8</v>
      </c>
      <c r="H2608" s="3">
        <v>1</v>
      </c>
      <c r="I2608" s="3">
        <v>1</v>
      </c>
      <c r="J2608" s="3">
        <v>1</v>
      </c>
      <c r="K2608" s="3">
        <v>1</v>
      </c>
      <c r="L2608" s="3">
        <v>146</v>
      </c>
      <c r="M2608" s="3">
        <v>17</v>
      </c>
      <c r="N2608" s="3">
        <v>10.27</v>
      </c>
      <c r="O2608" s="3">
        <v>1.96</v>
      </c>
      <c r="P2608" s="3">
        <v>1</v>
      </c>
      <c r="Q2608" s="3" t="s">
        <v>2118</v>
      </c>
      <c r="R2608" s="3" t="s">
        <v>1593</v>
      </c>
      <c r="S2608" s="3" t="s">
        <v>1062</v>
      </c>
      <c r="T2608" s="3" t="s">
        <v>6250</v>
      </c>
      <c r="U2608" s="3" t="s">
        <v>6251</v>
      </c>
      <c r="V2608" s="3" t="s">
        <v>6252</v>
      </c>
      <c r="W2608" s="3" t="s">
        <v>6253</v>
      </c>
      <c r="X2608" s="3" t="s">
        <v>6254</v>
      </c>
      <c r="Y2608" s="3" t="s">
        <v>1824</v>
      </c>
      <c r="Z2608" s="3" t="s">
        <v>41</v>
      </c>
      <c r="AA2608" s="3">
        <v>9</v>
      </c>
      <c r="AB2608" s="3" t="s">
        <v>30</v>
      </c>
      <c r="AC2608" s="3">
        <v>1</v>
      </c>
      <c r="AD2608" s="3" t="s">
        <v>41</v>
      </c>
    </row>
    <row r="2609" spans="1:30" hidden="1" outlineLevel="1" collapsed="1" x14ac:dyDescent="0.2">
      <c r="A2609" t="s">
        <v>41</v>
      </c>
      <c r="B2609" s="2" t="s">
        <v>43</v>
      </c>
      <c r="C2609" s="2" t="s">
        <v>44</v>
      </c>
      <c r="D2609" s="2" t="s">
        <v>29</v>
      </c>
      <c r="E2609" s="2" t="s">
        <v>45</v>
      </c>
      <c r="F2609" s="2" t="s">
        <v>46</v>
      </c>
      <c r="G2609" s="2" t="s">
        <v>28</v>
      </c>
      <c r="H2609" s="2" t="s">
        <v>47</v>
      </c>
      <c r="I2609" s="2" t="s">
        <v>8</v>
      </c>
      <c r="J2609" s="2" t="s">
        <v>9</v>
      </c>
      <c r="K2609" s="2" t="s">
        <v>48</v>
      </c>
      <c r="L2609" s="2" t="s">
        <v>49</v>
      </c>
      <c r="M2609" s="2" t="s">
        <v>50</v>
      </c>
      <c r="N2609" s="2" t="s">
        <v>51</v>
      </c>
      <c r="O2609" s="2" t="s">
        <v>52</v>
      </c>
      <c r="P2609" s="2" t="s">
        <v>27</v>
      </c>
      <c r="Q2609" s="2" t="s">
        <v>53</v>
      </c>
      <c r="R2609" s="2" t="s">
        <v>54</v>
      </c>
      <c r="S2609" s="2" t="s">
        <v>55</v>
      </c>
      <c r="T2609" s="2" t="s">
        <v>56</v>
      </c>
    </row>
    <row r="2610" spans="1:30" hidden="1" outlineLevel="1" collapsed="1" x14ac:dyDescent="0.2">
      <c r="A2610" t="s">
        <v>41</v>
      </c>
      <c r="B2610" s="4" t="s">
        <v>30</v>
      </c>
      <c r="C2610" s="4" t="s">
        <v>6255</v>
      </c>
      <c r="D2610" s="4" t="s">
        <v>41</v>
      </c>
      <c r="E2610" s="4">
        <v>3.8546900000000002E-2</v>
      </c>
      <c r="F2610" s="4">
        <v>1.57544E-3</v>
      </c>
      <c r="G2610" s="4">
        <v>1</v>
      </c>
      <c r="H2610" s="4">
        <v>1</v>
      </c>
      <c r="I2610" s="4">
        <v>1</v>
      </c>
      <c r="J2610" s="4">
        <v>1</v>
      </c>
      <c r="K2610" s="4" t="s">
        <v>6248</v>
      </c>
      <c r="L2610" s="4" t="s">
        <v>6256</v>
      </c>
      <c r="M2610" s="4" t="s">
        <v>41</v>
      </c>
      <c r="N2610" s="4">
        <v>0</v>
      </c>
      <c r="O2610" s="4">
        <v>1274.62229</v>
      </c>
      <c r="P2610" s="4" t="s">
        <v>30</v>
      </c>
      <c r="Q2610" s="4" t="s">
        <v>30</v>
      </c>
      <c r="R2610" s="4">
        <v>1.245E-3</v>
      </c>
      <c r="S2610" s="4">
        <v>2.528E-2</v>
      </c>
      <c r="T2610" s="4">
        <v>1.96</v>
      </c>
    </row>
    <row r="2611" spans="1:30" x14ac:dyDescent="0.2">
      <c r="A2611" s="3" t="s">
        <v>30</v>
      </c>
      <c r="B2611" s="3" t="s">
        <v>31</v>
      </c>
      <c r="C2611" s="3" t="s">
        <v>6257</v>
      </c>
      <c r="D2611" s="3" t="s">
        <v>6258</v>
      </c>
      <c r="E2611" s="3">
        <v>2E-3</v>
      </c>
      <c r="F2611" s="3">
        <v>1.597</v>
      </c>
      <c r="G2611" s="3">
        <v>3</v>
      </c>
      <c r="H2611" s="3">
        <v>1</v>
      </c>
      <c r="I2611" s="3">
        <v>1</v>
      </c>
      <c r="J2611" s="3">
        <v>1</v>
      </c>
      <c r="K2611" s="3">
        <v>1</v>
      </c>
      <c r="L2611" s="3">
        <v>959</v>
      </c>
      <c r="M2611" s="3">
        <v>104.6</v>
      </c>
      <c r="N2611" s="3">
        <v>6.67</v>
      </c>
      <c r="O2611" s="3">
        <v>2.1800000000000002</v>
      </c>
      <c r="P2611" s="3">
        <v>1</v>
      </c>
      <c r="Q2611" s="3" t="s">
        <v>1861</v>
      </c>
      <c r="R2611" s="3" t="s">
        <v>4457</v>
      </c>
      <c r="S2611" s="3" t="s">
        <v>5390</v>
      </c>
      <c r="T2611" s="3" t="s">
        <v>6259</v>
      </c>
      <c r="U2611" s="3" t="s">
        <v>6260</v>
      </c>
      <c r="V2611" s="3" t="s">
        <v>6257</v>
      </c>
      <c r="W2611" s="3" t="s">
        <v>6261</v>
      </c>
      <c r="X2611" s="3" t="s">
        <v>6262</v>
      </c>
      <c r="Y2611" s="3" t="s">
        <v>2427</v>
      </c>
      <c r="Z2611" s="3" t="s">
        <v>1546</v>
      </c>
      <c r="AA2611" s="3">
        <v>5</v>
      </c>
      <c r="AB2611" s="3" t="s">
        <v>30</v>
      </c>
      <c r="AC2611" s="3">
        <v>1</v>
      </c>
      <c r="AD2611" s="3" t="s">
        <v>41</v>
      </c>
    </row>
    <row r="2612" spans="1:30" hidden="1" outlineLevel="1" collapsed="1" x14ac:dyDescent="0.2">
      <c r="A2612" t="s">
        <v>41</v>
      </c>
      <c r="B2612" s="2" t="s">
        <v>43</v>
      </c>
      <c r="C2612" s="2" t="s">
        <v>44</v>
      </c>
      <c r="D2612" s="2" t="s">
        <v>29</v>
      </c>
      <c r="E2612" s="2" t="s">
        <v>45</v>
      </c>
      <c r="F2612" s="2" t="s">
        <v>46</v>
      </c>
      <c r="G2612" s="2" t="s">
        <v>28</v>
      </c>
      <c r="H2612" s="2" t="s">
        <v>47</v>
      </c>
      <c r="I2612" s="2" t="s">
        <v>8</v>
      </c>
      <c r="J2612" s="2" t="s">
        <v>9</v>
      </c>
      <c r="K2612" s="2" t="s">
        <v>48</v>
      </c>
      <c r="L2612" s="2" t="s">
        <v>49</v>
      </c>
      <c r="M2612" s="2" t="s">
        <v>50</v>
      </c>
      <c r="N2612" s="2" t="s">
        <v>51</v>
      </c>
      <c r="O2612" s="2" t="s">
        <v>52</v>
      </c>
      <c r="P2612" s="2" t="s">
        <v>27</v>
      </c>
      <c r="Q2612" s="2" t="s">
        <v>53</v>
      </c>
      <c r="R2612" s="2" t="s">
        <v>54</v>
      </c>
      <c r="S2612" s="2" t="s">
        <v>55</v>
      </c>
      <c r="T2612" s="2" t="s">
        <v>56</v>
      </c>
    </row>
    <row r="2613" spans="1:30" hidden="1" outlineLevel="1" collapsed="1" x14ac:dyDescent="0.2">
      <c r="A2613" t="s">
        <v>41</v>
      </c>
      <c r="B2613" s="4" t="s">
        <v>30</v>
      </c>
      <c r="C2613" s="4" t="s">
        <v>6263</v>
      </c>
      <c r="D2613" s="4" t="s">
        <v>41</v>
      </c>
      <c r="E2613" s="4">
        <v>3.8546900000000002E-2</v>
      </c>
      <c r="F2613" s="4">
        <v>1.57544E-3</v>
      </c>
      <c r="G2613" s="4">
        <v>1</v>
      </c>
      <c r="H2613" s="4">
        <v>1</v>
      </c>
      <c r="I2613" s="4">
        <v>1</v>
      </c>
      <c r="J2613" s="4">
        <v>1</v>
      </c>
      <c r="K2613" s="4" t="s">
        <v>6257</v>
      </c>
      <c r="L2613" s="4" t="s">
        <v>6264</v>
      </c>
      <c r="M2613" s="4" t="s">
        <v>41</v>
      </c>
      <c r="N2613" s="4">
        <v>0</v>
      </c>
      <c r="O2613" s="4">
        <v>2323.1775899999998</v>
      </c>
      <c r="P2613" s="4" t="s">
        <v>30</v>
      </c>
      <c r="Q2613" s="4" t="s">
        <v>30</v>
      </c>
      <c r="R2613" s="4">
        <v>1.245E-3</v>
      </c>
      <c r="S2613" s="4">
        <v>2.5319999999999999E-2</v>
      </c>
      <c r="T2613" s="4">
        <v>2.1800000000000002</v>
      </c>
    </row>
    <row r="2614" spans="1:30" x14ac:dyDescent="0.2">
      <c r="A2614" s="3" t="s">
        <v>30</v>
      </c>
      <c r="B2614" s="3" t="s">
        <v>31</v>
      </c>
      <c r="C2614" s="3" t="s">
        <v>6265</v>
      </c>
      <c r="D2614" s="3" t="s">
        <v>6266</v>
      </c>
      <c r="E2614" s="3">
        <v>2E-3</v>
      </c>
      <c r="F2614" s="3">
        <v>1.5960000000000001</v>
      </c>
      <c r="G2614" s="3">
        <v>3</v>
      </c>
      <c r="H2614" s="3">
        <v>1</v>
      </c>
      <c r="I2614" s="3">
        <v>1</v>
      </c>
      <c r="J2614" s="3">
        <v>1</v>
      </c>
      <c r="K2614" s="3">
        <v>1</v>
      </c>
      <c r="L2614" s="3">
        <v>463</v>
      </c>
      <c r="M2614" s="3">
        <v>53.4</v>
      </c>
      <c r="N2614" s="3">
        <v>4.67</v>
      </c>
      <c r="O2614" s="3">
        <v>2.31</v>
      </c>
      <c r="P2614" s="3">
        <v>1</v>
      </c>
      <c r="Q2614" s="3" t="s">
        <v>6267</v>
      </c>
      <c r="R2614" s="3" t="s">
        <v>6268</v>
      </c>
      <c r="S2614" s="3" t="s">
        <v>41</v>
      </c>
      <c r="T2614" s="3" t="s">
        <v>6269</v>
      </c>
      <c r="U2614" s="3" t="s">
        <v>6270</v>
      </c>
      <c r="V2614" s="3" t="s">
        <v>6265</v>
      </c>
      <c r="W2614" s="3" t="s">
        <v>6271</v>
      </c>
      <c r="X2614" s="3" t="s">
        <v>6272</v>
      </c>
      <c r="Y2614" s="3" t="s">
        <v>41</v>
      </c>
      <c r="Z2614" s="3" t="s">
        <v>41</v>
      </c>
      <c r="AA2614" s="3">
        <v>0</v>
      </c>
      <c r="AB2614" s="3" t="s">
        <v>30</v>
      </c>
      <c r="AC2614" s="3">
        <v>1</v>
      </c>
      <c r="AD2614" s="3" t="s">
        <v>41</v>
      </c>
    </row>
    <row r="2615" spans="1:30" hidden="1" outlineLevel="1" collapsed="1" x14ac:dyDescent="0.2">
      <c r="A2615" t="s">
        <v>41</v>
      </c>
      <c r="B2615" s="2" t="s">
        <v>43</v>
      </c>
      <c r="C2615" s="2" t="s">
        <v>44</v>
      </c>
      <c r="D2615" s="2" t="s">
        <v>29</v>
      </c>
      <c r="E2615" s="2" t="s">
        <v>45</v>
      </c>
      <c r="F2615" s="2" t="s">
        <v>46</v>
      </c>
      <c r="G2615" s="2" t="s">
        <v>28</v>
      </c>
      <c r="H2615" s="2" t="s">
        <v>47</v>
      </c>
      <c r="I2615" s="2" t="s">
        <v>8</v>
      </c>
      <c r="J2615" s="2" t="s">
        <v>9</v>
      </c>
      <c r="K2615" s="2" t="s">
        <v>48</v>
      </c>
      <c r="L2615" s="2" t="s">
        <v>49</v>
      </c>
      <c r="M2615" s="2" t="s">
        <v>50</v>
      </c>
      <c r="N2615" s="2" t="s">
        <v>51</v>
      </c>
      <c r="O2615" s="2" t="s">
        <v>52</v>
      </c>
      <c r="P2615" s="2" t="s">
        <v>27</v>
      </c>
      <c r="Q2615" s="2" t="s">
        <v>53</v>
      </c>
      <c r="R2615" s="2" t="s">
        <v>54</v>
      </c>
      <c r="S2615" s="2" t="s">
        <v>55</v>
      </c>
      <c r="T2615" s="2" t="s">
        <v>56</v>
      </c>
    </row>
    <row r="2616" spans="1:30" hidden="1" outlineLevel="1" collapsed="1" x14ac:dyDescent="0.2">
      <c r="A2616" t="s">
        <v>41</v>
      </c>
      <c r="B2616" s="4" t="s">
        <v>30</v>
      </c>
      <c r="C2616" s="4" t="s">
        <v>6273</v>
      </c>
      <c r="D2616" s="4" t="s">
        <v>41</v>
      </c>
      <c r="E2616" s="4">
        <v>3.8546900000000002E-2</v>
      </c>
      <c r="F2616" s="4">
        <v>1.57544E-3</v>
      </c>
      <c r="G2616" s="4">
        <v>1</v>
      </c>
      <c r="H2616" s="4">
        <v>1</v>
      </c>
      <c r="I2616" s="4">
        <v>1</v>
      </c>
      <c r="J2616" s="4">
        <v>1</v>
      </c>
      <c r="K2616" s="4" t="s">
        <v>6265</v>
      </c>
      <c r="L2616" s="4" t="s">
        <v>6274</v>
      </c>
      <c r="M2616" s="4" t="s">
        <v>41</v>
      </c>
      <c r="N2616" s="4">
        <v>1</v>
      </c>
      <c r="O2616" s="4">
        <v>1674.8333399999999</v>
      </c>
      <c r="P2616" s="4" t="s">
        <v>30</v>
      </c>
      <c r="Q2616" s="4" t="s">
        <v>30</v>
      </c>
      <c r="R2616" s="4">
        <v>1.245E-3</v>
      </c>
      <c r="S2616" s="4">
        <v>2.5340000000000001E-2</v>
      </c>
      <c r="T2616" s="4">
        <v>2.31</v>
      </c>
    </row>
    <row r="2617" spans="1:30" x14ac:dyDescent="0.2">
      <c r="A2617" s="3" t="s">
        <v>30</v>
      </c>
      <c r="B2617" s="3" t="s">
        <v>31</v>
      </c>
      <c r="C2617" s="3" t="s">
        <v>6275</v>
      </c>
      <c r="D2617" s="3" t="s">
        <v>6276</v>
      </c>
      <c r="E2617" s="3">
        <v>2E-3</v>
      </c>
      <c r="F2617" s="3">
        <v>1.581</v>
      </c>
      <c r="G2617" s="3">
        <v>3</v>
      </c>
      <c r="H2617" s="3">
        <v>1</v>
      </c>
      <c r="I2617" s="3">
        <v>1</v>
      </c>
      <c r="J2617" s="3">
        <v>1</v>
      </c>
      <c r="K2617" s="3">
        <v>1</v>
      </c>
      <c r="L2617" s="3">
        <v>504</v>
      </c>
      <c r="M2617" s="3">
        <v>56.3</v>
      </c>
      <c r="N2617" s="3">
        <v>8.2899999999999991</v>
      </c>
      <c r="O2617" s="3">
        <v>0</v>
      </c>
      <c r="P2617" s="3">
        <v>1</v>
      </c>
      <c r="Q2617" s="3" t="s">
        <v>41</v>
      </c>
      <c r="R2617" s="3" t="s">
        <v>41</v>
      </c>
      <c r="S2617" s="3" t="s">
        <v>41</v>
      </c>
      <c r="T2617" s="3" t="s">
        <v>6277</v>
      </c>
      <c r="U2617" s="3" t="s">
        <v>6278</v>
      </c>
      <c r="V2617" s="3" t="s">
        <v>6275</v>
      </c>
      <c r="W2617" s="3" t="s">
        <v>6279</v>
      </c>
      <c r="X2617" s="3" t="s">
        <v>6280</v>
      </c>
      <c r="Y2617" s="3" t="s">
        <v>41</v>
      </c>
      <c r="Z2617" s="3" t="s">
        <v>41</v>
      </c>
      <c r="AA2617" s="3">
        <v>0</v>
      </c>
      <c r="AB2617" s="3" t="s">
        <v>30</v>
      </c>
      <c r="AC2617" s="3">
        <v>1</v>
      </c>
      <c r="AD2617" s="3" t="s">
        <v>41</v>
      </c>
    </row>
    <row r="2618" spans="1:30" hidden="1" outlineLevel="1" collapsed="1" x14ac:dyDescent="0.2">
      <c r="A2618" t="s">
        <v>41</v>
      </c>
      <c r="B2618" s="2" t="s">
        <v>43</v>
      </c>
      <c r="C2618" s="2" t="s">
        <v>44</v>
      </c>
      <c r="D2618" s="2" t="s">
        <v>29</v>
      </c>
      <c r="E2618" s="2" t="s">
        <v>45</v>
      </c>
      <c r="F2618" s="2" t="s">
        <v>46</v>
      </c>
      <c r="G2618" s="2" t="s">
        <v>28</v>
      </c>
      <c r="H2618" s="2" t="s">
        <v>47</v>
      </c>
      <c r="I2618" s="2" t="s">
        <v>8</v>
      </c>
      <c r="J2618" s="2" t="s">
        <v>9</v>
      </c>
      <c r="K2618" s="2" t="s">
        <v>48</v>
      </c>
      <c r="L2618" s="2" t="s">
        <v>49</v>
      </c>
      <c r="M2618" s="2" t="s">
        <v>50</v>
      </c>
      <c r="N2618" s="2" t="s">
        <v>51</v>
      </c>
      <c r="O2618" s="2" t="s">
        <v>52</v>
      </c>
      <c r="P2618" s="2" t="s">
        <v>27</v>
      </c>
      <c r="Q2618" s="2" t="s">
        <v>53</v>
      </c>
      <c r="R2618" s="2" t="s">
        <v>54</v>
      </c>
      <c r="S2618" s="2" t="s">
        <v>55</v>
      </c>
      <c r="T2618" s="2" t="s">
        <v>56</v>
      </c>
    </row>
    <row r="2619" spans="1:30" hidden="1" outlineLevel="1" collapsed="1" x14ac:dyDescent="0.2">
      <c r="A2619" t="s">
        <v>41</v>
      </c>
      <c r="B2619" s="4" t="s">
        <v>30</v>
      </c>
      <c r="C2619" s="4" t="s">
        <v>6281</v>
      </c>
      <c r="D2619" s="4" t="s">
        <v>41</v>
      </c>
      <c r="E2619" s="4">
        <v>3.9874300000000001E-2</v>
      </c>
      <c r="F2619" s="4">
        <v>1.57544E-3</v>
      </c>
      <c r="G2619" s="4">
        <v>1</v>
      </c>
      <c r="H2619" s="4">
        <v>1</v>
      </c>
      <c r="I2619" s="4">
        <v>1</v>
      </c>
      <c r="J2619" s="4">
        <v>1</v>
      </c>
      <c r="K2619" s="4" t="s">
        <v>6275</v>
      </c>
      <c r="L2619" s="4" t="s">
        <v>6282</v>
      </c>
      <c r="M2619" s="4" t="s">
        <v>41</v>
      </c>
      <c r="N2619" s="4">
        <v>0</v>
      </c>
      <c r="O2619" s="4">
        <v>1620.8380299999999</v>
      </c>
      <c r="P2619" s="4" t="s">
        <v>30</v>
      </c>
      <c r="Q2619" s="4" t="s">
        <v>30</v>
      </c>
      <c r="R2619" s="4">
        <v>1.245E-3</v>
      </c>
      <c r="S2619" s="4">
        <v>2.6270000000000002E-2</v>
      </c>
      <c r="T2619" s="4">
        <v>1.43</v>
      </c>
    </row>
    <row r="2620" spans="1:30" x14ac:dyDescent="0.2">
      <c r="A2620" s="3" t="s">
        <v>30</v>
      </c>
      <c r="B2620" s="3" t="s">
        <v>31</v>
      </c>
      <c r="C2620" s="3" t="s">
        <v>6283</v>
      </c>
      <c r="D2620" s="3" t="s">
        <v>6284</v>
      </c>
      <c r="E2620" s="3">
        <v>2E-3</v>
      </c>
      <c r="F2620" s="3">
        <v>1.579</v>
      </c>
      <c r="G2620" s="3">
        <v>1</v>
      </c>
      <c r="H2620" s="3">
        <v>1</v>
      </c>
      <c r="I2620" s="3">
        <v>1</v>
      </c>
      <c r="J2620" s="3">
        <v>1</v>
      </c>
      <c r="K2620" s="3">
        <v>1</v>
      </c>
      <c r="L2620" s="3">
        <v>1511</v>
      </c>
      <c r="M2620" s="3">
        <v>171</v>
      </c>
      <c r="N2620" s="3">
        <v>6.84</v>
      </c>
      <c r="O2620" s="3">
        <v>2.2000000000000002</v>
      </c>
      <c r="P2620" s="3">
        <v>1</v>
      </c>
      <c r="Q2620" s="3" t="s">
        <v>3173</v>
      </c>
      <c r="R2620" s="3" t="s">
        <v>2011</v>
      </c>
      <c r="S2620" s="3" t="s">
        <v>1491</v>
      </c>
      <c r="T2620" s="3" t="s">
        <v>6285</v>
      </c>
      <c r="U2620" s="3" t="s">
        <v>6286</v>
      </c>
      <c r="V2620" s="3" t="s">
        <v>6283</v>
      </c>
      <c r="W2620" s="3" t="s">
        <v>6287</v>
      </c>
      <c r="X2620" s="3" t="s">
        <v>6288</v>
      </c>
      <c r="Y2620" s="3" t="s">
        <v>41</v>
      </c>
      <c r="Z2620" s="3" t="s">
        <v>41</v>
      </c>
      <c r="AA2620" s="3">
        <v>0</v>
      </c>
      <c r="AB2620" s="3" t="s">
        <v>30</v>
      </c>
      <c r="AC2620" s="3">
        <v>1</v>
      </c>
      <c r="AD2620" s="3" t="s">
        <v>41</v>
      </c>
    </row>
    <row r="2621" spans="1:30" hidden="1" outlineLevel="1" collapsed="1" x14ac:dyDescent="0.2">
      <c r="A2621" t="s">
        <v>41</v>
      </c>
      <c r="B2621" s="2" t="s">
        <v>43</v>
      </c>
      <c r="C2621" s="2" t="s">
        <v>44</v>
      </c>
      <c r="D2621" s="2" t="s">
        <v>29</v>
      </c>
      <c r="E2621" s="2" t="s">
        <v>45</v>
      </c>
      <c r="F2621" s="2" t="s">
        <v>46</v>
      </c>
      <c r="G2621" s="2" t="s">
        <v>28</v>
      </c>
      <c r="H2621" s="2" t="s">
        <v>47</v>
      </c>
      <c r="I2621" s="2" t="s">
        <v>8</v>
      </c>
      <c r="J2621" s="2" t="s">
        <v>9</v>
      </c>
      <c r="K2621" s="2" t="s">
        <v>48</v>
      </c>
      <c r="L2621" s="2" t="s">
        <v>49</v>
      </c>
      <c r="M2621" s="2" t="s">
        <v>50</v>
      </c>
      <c r="N2621" s="2" t="s">
        <v>51</v>
      </c>
      <c r="O2621" s="2" t="s">
        <v>52</v>
      </c>
      <c r="P2621" s="2" t="s">
        <v>27</v>
      </c>
      <c r="Q2621" s="2" t="s">
        <v>53</v>
      </c>
      <c r="R2621" s="2" t="s">
        <v>54</v>
      </c>
      <c r="S2621" s="2" t="s">
        <v>55</v>
      </c>
      <c r="T2621" s="2" t="s">
        <v>56</v>
      </c>
    </row>
    <row r="2622" spans="1:30" hidden="1" outlineLevel="1" collapsed="1" x14ac:dyDescent="0.2">
      <c r="A2622" t="s">
        <v>41</v>
      </c>
      <c r="B2622" s="4" t="s">
        <v>30</v>
      </c>
      <c r="C2622" s="4" t="s">
        <v>6289</v>
      </c>
      <c r="D2622" s="4" t="s">
        <v>41</v>
      </c>
      <c r="E2622" s="4">
        <v>3.9874300000000001E-2</v>
      </c>
      <c r="F2622" s="4">
        <v>1.57544E-3</v>
      </c>
      <c r="G2622" s="4">
        <v>1</v>
      </c>
      <c r="H2622" s="4">
        <v>1</v>
      </c>
      <c r="I2622" s="4">
        <v>1</v>
      </c>
      <c r="J2622" s="4">
        <v>1</v>
      </c>
      <c r="K2622" s="4" t="s">
        <v>6283</v>
      </c>
      <c r="L2622" s="4" t="s">
        <v>6290</v>
      </c>
      <c r="M2622" s="4" t="s">
        <v>41</v>
      </c>
      <c r="N2622" s="4">
        <v>0</v>
      </c>
      <c r="O2622" s="4">
        <v>1834.0142800000001</v>
      </c>
      <c r="P2622" s="4" t="s">
        <v>30</v>
      </c>
      <c r="Q2622" s="4" t="s">
        <v>30</v>
      </c>
      <c r="R2622" s="4">
        <v>1.245E-3</v>
      </c>
      <c r="S2622" s="4">
        <v>2.6339999999999999E-2</v>
      </c>
      <c r="T2622" s="4">
        <v>2.2000000000000002</v>
      </c>
    </row>
    <row r="2623" spans="1:30" x14ac:dyDescent="0.2">
      <c r="A2623" s="3" t="s">
        <v>30</v>
      </c>
      <c r="B2623" s="3" t="s">
        <v>31</v>
      </c>
      <c r="C2623" s="3" t="s">
        <v>6291</v>
      </c>
      <c r="D2623" s="3" t="s">
        <v>6292</v>
      </c>
      <c r="E2623" s="3">
        <v>2E-3</v>
      </c>
      <c r="F2623" s="3">
        <v>1.577</v>
      </c>
      <c r="G2623" s="3">
        <v>4</v>
      </c>
      <c r="H2623" s="3">
        <v>1</v>
      </c>
      <c r="I2623" s="3">
        <v>1</v>
      </c>
      <c r="J2623" s="3">
        <v>1</v>
      </c>
      <c r="K2623" s="3">
        <v>1</v>
      </c>
      <c r="L2623" s="3">
        <v>452</v>
      </c>
      <c r="M2623" s="3">
        <v>49.3</v>
      </c>
      <c r="N2623" s="3">
        <v>8.6199999999999992</v>
      </c>
      <c r="O2623" s="3">
        <v>0</v>
      </c>
      <c r="P2623" s="3">
        <v>1</v>
      </c>
      <c r="Q2623" s="3" t="s">
        <v>1200</v>
      </c>
      <c r="R2623" s="3" t="s">
        <v>35</v>
      </c>
      <c r="S2623" s="3" t="s">
        <v>36</v>
      </c>
      <c r="T2623" s="3" t="s">
        <v>41</v>
      </c>
      <c r="U2623" s="3" t="s">
        <v>6293</v>
      </c>
      <c r="V2623" s="3" t="s">
        <v>6291</v>
      </c>
      <c r="W2623" s="3" t="s">
        <v>6294</v>
      </c>
      <c r="X2623" s="3" t="s">
        <v>6295</v>
      </c>
      <c r="Y2623" s="3" t="s">
        <v>41</v>
      </c>
      <c r="Z2623" s="3" t="s">
        <v>41</v>
      </c>
      <c r="AA2623" s="3">
        <v>0</v>
      </c>
      <c r="AB2623" s="3" t="s">
        <v>30</v>
      </c>
      <c r="AC2623" s="3">
        <v>1</v>
      </c>
      <c r="AD2623" s="3" t="s">
        <v>41</v>
      </c>
    </row>
    <row r="2624" spans="1:30" hidden="1" outlineLevel="1" collapsed="1" x14ac:dyDescent="0.2">
      <c r="A2624" t="s">
        <v>41</v>
      </c>
      <c r="B2624" s="2" t="s">
        <v>43</v>
      </c>
      <c r="C2624" s="2" t="s">
        <v>44</v>
      </c>
      <c r="D2624" s="2" t="s">
        <v>29</v>
      </c>
      <c r="E2624" s="2" t="s">
        <v>45</v>
      </c>
      <c r="F2624" s="2" t="s">
        <v>46</v>
      </c>
      <c r="G2624" s="2" t="s">
        <v>28</v>
      </c>
      <c r="H2624" s="2" t="s">
        <v>47</v>
      </c>
      <c r="I2624" s="2" t="s">
        <v>8</v>
      </c>
      <c r="J2624" s="2" t="s">
        <v>9</v>
      </c>
      <c r="K2624" s="2" t="s">
        <v>48</v>
      </c>
      <c r="L2624" s="2" t="s">
        <v>49</v>
      </c>
      <c r="M2624" s="2" t="s">
        <v>50</v>
      </c>
      <c r="N2624" s="2" t="s">
        <v>51</v>
      </c>
      <c r="O2624" s="2" t="s">
        <v>52</v>
      </c>
      <c r="P2624" s="2" t="s">
        <v>27</v>
      </c>
      <c r="Q2624" s="2" t="s">
        <v>53</v>
      </c>
      <c r="R2624" s="2" t="s">
        <v>54</v>
      </c>
      <c r="S2624" s="2" t="s">
        <v>55</v>
      </c>
      <c r="T2624" s="2" t="s">
        <v>56</v>
      </c>
    </row>
    <row r="2625" spans="1:30" hidden="1" outlineLevel="1" collapsed="1" x14ac:dyDescent="0.2">
      <c r="A2625" t="s">
        <v>41</v>
      </c>
      <c r="B2625" s="4" t="s">
        <v>30</v>
      </c>
      <c r="C2625" s="4" t="s">
        <v>6296</v>
      </c>
      <c r="D2625" s="4" t="s">
        <v>41</v>
      </c>
      <c r="E2625" s="4">
        <v>4.0145100000000003E-2</v>
      </c>
      <c r="F2625" s="4">
        <v>1.57544E-3</v>
      </c>
      <c r="G2625" s="4">
        <v>1</v>
      </c>
      <c r="H2625" s="4">
        <v>1</v>
      </c>
      <c r="I2625" s="4">
        <v>1</v>
      </c>
      <c r="J2625" s="4">
        <v>1</v>
      </c>
      <c r="K2625" s="4" t="s">
        <v>6291</v>
      </c>
      <c r="L2625" s="4" t="s">
        <v>6297</v>
      </c>
      <c r="M2625" s="4" t="s">
        <v>41</v>
      </c>
      <c r="N2625" s="4">
        <v>0</v>
      </c>
      <c r="O2625" s="4">
        <v>1698.7817</v>
      </c>
      <c r="P2625" s="4" t="s">
        <v>30</v>
      </c>
      <c r="Q2625" s="4" t="s">
        <v>30</v>
      </c>
      <c r="R2625" s="4">
        <v>1.245E-3</v>
      </c>
      <c r="S2625" s="4">
        <v>2.6460000000000001E-2</v>
      </c>
      <c r="T2625" s="4">
        <v>1.45</v>
      </c>
    </row>
    <row r="2626" spans="1:30" x14ac:dyDescent="0.2">
      <c r="A2626" s="3" t="s">
        <v>30</v>
      </c>
      <c r="B2626" s="3" t="s">
        <v>31</v>
      </c>
      <c r="C2626" s="3" t="s">
        <v>6298</v>
      </c>
      <c r="D2626" s="3" t="s">
        <v>6299</v>
      </c>
      <c r="E2626" s="3">
        <v>2E-3</v>
      </c>
      <c r="F2626" s="3">
        <v>1.5740000000000001</v>
      </c>
      <c r="G2626" s="3">
        <v>2</v>
      </c>
      <c r="H2626" s="3">
        <v>1</v>
      </c>
      <c r="I2626" s="3">
        <v>1</v>
      </c>
      <c r="J2626" s="3">
        <v>1</v>
      </c>
      <c r="K2626" s="3">
        <v>1</v>
      </c>
      <c r="L2626" s="3">
        <v>894</v>
      </c>
      <c r="M2626" s="3">
        <v>101.9</v>
      </c>
      <c r="N2626" s="3">
        <v>8.3699999999999992</v>
      </c>
      <c r="O2626" s="3">
        <v>0</v>
      </c>
      <c r="P2626" s="3">
        <v>1</v>
      </c>
      <c r="Q2626" s="3" t="s">
        <v>2118</v>
      </c>
      <c r="R2626" s="3" t="s">
        <v>1423</v>
      </c>
      <c r="S2626" s="3" t="s">
        <v>1062</v>
      </c>
      <c r="T2626" s="3" t="s">
        <v>6300</v>
      </c>
      <c r="U2626" s="3" t="s">
        <v>6301</v>
      </c>
      <c r="V2626" s="3" t="s">
        <v>6298</v>
      </c>
      <c r="W2626" s="3" t="s">
        <v>6302</v>
      </c>
      <c r="X2626" s="3" t="s">
        <v>6303</v>
      </c>
      <c r="Y2626" s="3" t="s">
        <v>41</v>
      </c>
      <c r="Z2626" s="3" t="s">
        <v>41</v>
      </c>
      <c r="AA2626" s="3">
        <v>0</v>
      </c>
      <c r="AB2626" s="3" t="s">
        <v>30</v>
      </c>
      <c r="AC2626" s="3">
        <v>1</v>
      </c>
      <c r="AD2626" s="3" t="s">
        <v>41</v>
      </c>
    </row>
    <row r="2627" spans="1:30" hidden="1" outlineLevel="1" collapsed="1" x14ac:dyDescent="0.2">
      <c r="A2627" t="s">
        <v>41</v>
      </c>
      <c r="B2627" s="2" t="s">
        <v>43</v>
      </c>
      <c r="C2627" s="2" t="s">
        <v>44</v>
      </c>
      <c r="D2627" s="2" t="s">
        <v>29</v>
      </c>
      <c r="E2627" s="2" t="s">
        <v>45</v>
      </c>
      <c r="F2627" s="2" t="s">
        <v>46</v>
      </c>
      <c r="G2627" s="2" t="s">
        <v>28</v>
      </c>
      <c r="H2627" s="2" t="s">
        <v>47</v>
      </c>
      <c r="I2627" s="2" t="s">
        <v>8</v>
      </c>
      <c r="J2627" s="2" t="s">
        <v>9</v>
      </c>
      <c r="K2627" s="2" t="s">
        <v>48</v>
      </c>
      <c r="L2627" s="2" t="s">
        <v>49</v>
      </c>
      <c r="M2627" s="2" t="s">
        <v>50</v>
      </c>
      <c r="N2627" s="2" t="s">
        <v>51</v>
      </c>
      <c r="O2627" s="2" t="s">
        <v>52</v>
      </c>
      <c r="P2627" s="2" t="s">
        <v>27</v>
      </c>
      <c r="Q2627" s="2" t="s">
        <v>53</v>
      </c>
      <c r="R2627" s="2" t="s">
        <v>54</v>
      </c>
      <c r="S2627" s="2" t="s">
        <v>55</v>
      </c>
      <c r="T2627" s="2" t="s">
        <v>56</v>
      </c>
    </row>
    <row r="2628" spans="1:30" hidden="1" outlineLevel="1" collapsed="1" x14ac:dyDescent="0.2">
      <c r="A2628" t="s">
        <v>41</v>
      </c>
      <c r="B2628" s="4" t="s">
        <v>30</v>
      </c>
      <c r="C2628" s="4" t="s">
        <v>6304</v>
      </c>
      <c r="D2628" s="4" t="s">
        <v>715</v>
      </c>
      <c r="E2628" s="4">
        <v>4.0417700000000001E-2</v>
      </c>
      <c r="F2628" s="4">
        <v>1.57544E-3</v>
      </c>
      <c r="G2628" s="4">
        <v>1</v>
      </c>
      <c r="H2628" s="4">
        <v>1</v>
      </c>
      <c r="I2628" s="4">
        <v>1</v>
      </c>
      <c r="J2628" s="4">
        <v>1</v>
      </c>
      <c r="K2628" s="4" t="s">
        <v>6298</v>
      </c>
      <c r="L2628" s="4" t="s">
        <v>6305</v>
      </c>
      <c r="M2628" s="4" t="s">
        <v>41</v>
      </c>
      <c r="N2628" s="4">
        <v>2</v>
      </c>
      <c r="O2628" s="4">
        <v>2398.1455799999999</v>
      </c>
      <c r="P2628" s="4" t="s">
        <v>30</v>
      </c>
      <c r="Q2628" s="4" t="s">
        <v>30</v>
      </c>
      <c r="R2628" s="4">
        <v>1.245E-3</v>
      </c>
      <c r="S2628" s="4">
        <v>2.6689999999999998E-2</v>
      </c>
      <c r="T2628" s="4">
        <v>1.87</v>
      </c>
    </row>
    <row r="2629" spans="1:30" x14ac:dyDescent="0.2">
      <c r="A2629" s="3" t="s">
        <v>30</v>
      </c>
      <c r="B2629" s="3" t="s">
        <v>31</v>
      </c>
      <c r="C2629" s="3" t="s">
        <v>6306</v>
      </c>
      <c r="D2629" s="3" t="s">
        <v>6307</v>
      </c>
      <c r="E2629" s="3">
        <v>2E-3</v>
      </c>
      <c r="F2629" s="3">
        <v>1.571</v>
      </c>
      <c r="G2629" s="3">
        <v>2</v>
      </c>
      <c r="H2629" s="3">
        <v>1</v>
      </c>
      <c r="I2629" s="3">
        <v>1</v>
      </c>
      <c r="J2629" s="3">
        <v>1</v>
      </c>
      <c r="K2629" s="3">
        <v>1</v>
      </c>
      <c r="L2629" s="3">
        <v>654</v>
      </c>
      <c r="M2629" s="3">
        <v>74</v>
      </c>
      <c r="N2629" s="3">
        <v>6.67</v>
      </c>
      <c r="O2629" s="3">
        <v>2.0099999999999998</v>
      </c>
      <c r="P2629" s="3">
        <v>1</v>
      </c>
      <c r="Q2629" s="3" t="s">
        <v>2887</v>
      </c>
      <c r="R2629" s="3" t="s">
        <v>35</v>
      </c>
      <c r="S2629" s="3" t="s">
        <v>1766</v>
      </c>
      <c r="T2629" s="3" t="s">
        <v>6308</v>
      </c>
      <c r="U2629" s="3" t="s">
        <v>6309</v>
      </c>
      <c r="V2629" s="3" t="s">
        <v>6306</v>
      </c>
      <c r="W2629" s="3" t="s">
        <v>6310</v>
      </c>
      <c r="X2629" s="3" t="s">
        <v>6311</v>
      </c>
      <c r="Y2629" s="3" t="s">
        <v>4302</v>
      </c>
      <c r="Z2629" s="3" t="s">
        <v>41</v>
      </c>
      <c r="AA2629" s="3">
        <v>1</v>
      </c>
      <c r="AB2629" s="3" t="s">
        <v>30</v>
      </c>
      <c r="AC2629" s="3">
        <v>1</v>
      </c>
      <c r="AD2629" s="3" t="s">
        <v>41</v>
      </c>
    </row>
    <row r="2630" spans="1:30" hidden="1" outlineLevel="1" collapsed="1" x14ac:dyDescent="0.2">
      <c r="A2630" t="s">
        <v>41</v>
      </c>
      <c r="B2630" s="2" t="s">
        <v>43</v>
      </c>
      <c r="C2630" s="2" t="s">
        <v>44</v>
      </c>
      <c r="D2630" s="2" t="s">
        <v>29</v>
      </c>
      <c r="E2630" s="2" t="s">
        <v>45</v>
      </c>
      <c r="F2630" s="2" t="s">
        <v>46</v>
      </c>
      <c r="G2630" s="2" t="s">
        <v>28</v>
      </c>
      <c r="H2630" s="2" t="s">
        <v>47</v>
      </c>
      <c r="I2630" s="2" t="s">
        <v>8</v>
      </c>
      <c r="J2630" s="2" t="s">
        <v>9</v>
      </c>
      <c r="K2630" s="2" t="s">
        <v>48</v>
      </c>
      <c r="L2630" s="2" t="s">
        <v>49</v>
      </c>
      <c r="M2630" s="2" t="s">
        <v>50</v>
      </c>
      <c r="N2630" s="2" t="s">
        <v>51</v>
      </c>
      <c r="O2630" s="2" t="s">
        <v>52</v>
      </c>
      <c r="P2630" s="2" t="s">
        <v>27</v>
      </c>
      <c r="Q2630" s="2" t="s">
        <v>53</v>
      </c>
      <c r="R2630" s="2" t="s">
        <v>54</v>
      </c>
      <c r="S2630" s="2" t="s">
        <v>55</v>
      </c>
      <c r="T2630" s="2" t="s">
        <v>56</v>
      </c>
    </row>
    <row r="2631" spans="1:30" hidden="1" outlineLevel="1" collapsed="1" x14ac:dyDescent="0.2">
      <c r="A2631" t="s">
        <v>41</v>
      </c>
      <c r="B2631" s="4" t="s">
        <v>30</v>
      </c>
      <c r="C2631" s="4" t="s">
        <v>6312</v>
      </c>
      <c r="D2631" s="4" t="s">
        <v>41</v>
      </c>
      <c r="E2631" s="4">
        <v>4.0692100000000002E-2</v>
      </c>
      <c r="F2631" s="4">
        <v>1.57544E-3</v>
      </c>
      <c r="G2631" s="4">
        <v>1</v>
      </c>
      <c r="H2631" s="4">
        <v>1</v>
      </c>
      <c r="I2631" s="4">
        <v>1</v>
      </c>
      <c r="J2631" s="4">
        <v>1</v>
      </c>
      <c r="K2631" s="4" t="s">
        <v>6306</v>
      </c>
      <c r="L2631" s="4" t="s">
        <v>6313</v>
      </c>
      <c r="M2631" s="4" t="s">
        <v>41</v>
      </c>
      <c r="N2631" s="4">
        <v>2</v>
      </c>
      <c r="O2631" s="4">
        <v>1157.6637000000001</v>
      </c>
      <c r="P2631" s="4" t="s">
        <v>30</v>
      </c>
      <c r="Q2631" s="4" t="s">
        <v>30</v>
      </c>
      <c r="R2631" s="4">
        <v>1.245E-3</v>
      </c>
      <c r="S2631" s="4">
        <v>2.6839999999999999E-2</v>
      </c>
      <c r="T2631" s="4">
        <v>2.0099999999999998</v>
      </c>
    </row>
    <row r="2632" spans="1:30" x14ac:dyDescent="0.2">
      <c r="A2632" s="3" t="s">
        <v>30</v>
      </c>
      <c r="B2632" s="3" t="s">
        <v>31</v>
      </c>
      <c r="C2632" s="3" t="s">
        <v>6314</v>
      </c>
      <c r="D2632" s="3" t="s">
        <v>6315</v>
      </c>
      <c r="E2632" s="3">
        <v>2E-3</v>
      </c>
      <c r="F2632" s="3">
        <v>1.57</v>
      </c>
      <c r="G2632" s="3">
        <v>5</v>
      </c>
      <c r="H2632" s="3">
        <v>1</v>
      </c>
      <c r="I2632" s="3">
        <v>1</v>
      </c>
      <c r="J2632" s="3">
        <v>1</v>
      </c>
      <c r="K2632" s="3">
        <v>1</v>
      </c>
      <c r="L2632" s="3">
        <v>149</v>
      </c>
      <c r="M2632" s="3">
        <v>16.7</v>
      </c>
      <c r="N2632" s="3">
        <v>10.62</v>
      </c>
      <c r="O2632" s="3">
        <v>0</v>
      </c>
      <c r="P2632" s="3">
        <v>1</v>
      </c>
      <c r="Q2632" s="3" t="s">
        <v>1592</v>
      </c>
      <c r="R2632" s="3" t="s">
        <v>1160</v>
      </c>
      <c r="S2632" s="3" t="s">
        <v>1062</v>
      </c>
      <c r="T2632" s="3" t="s">
        <v>6316</v>
      </c>
      <c r="U2632" s="3" t="s">
        <v>6317</v>
      </c>
      <c r="V2632" s="3" t="s">
        <v>6314</v>
      </c>
      <c r="W2632" s="3" t="s">
        <v>6318</v>
      </c>
      <c r="X2632" s="3" t="s">
        <v>6319</v>
      </c>
      <c r="Y2632" s="3" t="s">
        <v>1599</v>
      </c>
      <c r="Z2632" s="3" t="s">
        <v>41</v>
      </c>
      <c r="AA2632" s="3">
        <v>6</v>
      </c>
      <c r="AB2632" s="3" t="s">
        <v>30</v>
      </c>
      <c r="AC2632" s="3">
        <v>1</v>
      </c>
      <c r="AD2632" s="3" t="s">
        <v>41</v>
      </c>
    </row>
    <row r="2633" spans="1:30" hidden="1" outlineLevel="1" collapsed="1" x14ac:dyDescent="0.2">
      <c r="A2633" t="s">
        <v>41</v>
      </c>
      <c r="B2633" s="2" t="s">
        <v>43</v>
      </c>
      <c r="C2633" s="2" t="s">
        <v>44</v>
      </c>
      <c r="D2633" s="2" t="s">
        <v>29</v>
      </c>
      <c r="E2633" s="2" t="s">
        <v>45</v>
      </c>
      <c r="F2633" s="2" t="s">
        <v>46</v>
      </c>
      <c r="G2633" s="2" t="s">
        <v>28</v>
      </c>
      <c r="H2633" s="2" t="s">
        <v>47</v>
      </c>
      <c r="I2633" s="2" t="s">
        <v>8</v>
      </c>
      <c r="J2633" s="2" t="s">
        <v>9</v>
      </c>
      <c r="K2633" s="2" t="s">
        <v>48</v>
      </c>
      <c r="L2633" s="2" t="s">
        <v>49</v>
      </c>
      <c r="M2633" s="2" t="s">
        <v>50</v>
      </c>
      <c r="N2633" s="2" t="s">
        <v>51</v>
      </c>
      <c r="O2633" s="2" t="s">
        <v>52</v>
      </c>
      <c r="P2633" s="2" t="s">
        <v>27</v>
      </c>
      <c r="Q2633" s="2" t="s">
        <v>53</v>
      </c>
      <c r="R2633" s="2" t="s">
        <v>54</v>
      </c>
      <c r="S2633" s="2" t="s">
        <v>55</v>
      </c>
      <c r="T2633" s="2" t="s">
        <v>56</v>
      </c>
    </row>
    <row r="2634" spans="1:30" hidden="1" outlineLevel="1" collapsed="1" x14ac:dyDescent="0.2">
      <c r="A2634" t="s">
        <v>41</v>
      </c>
      <c r="B2634" s="4" t="s">
        <v>30</v>
      </c>
      <c r="C2634" s="4" t="s">
        <v>6320</v>
      </c>
      <c r="D2634" s="4" t="s">
        <v>41</v>
      </c>
      <c r="E2634" s="4">
        <v>4.0692100000000002E-2</v>
      </c>
      <c r="F2634" s="4">
        <v>1.57544E-3</v>
      </c>
      <c r="G2634" s="4">
        <v>1</v>
      </c>
      <c r="H2634" s="4">
        <v>1</v>
      </c>
      <c r="I2634" s="4">
        <v>1</v>
      </c>
      <c r="J2634" s="4">
        <v>1</v>
      </c>
      <c r="K2634" s="4" t="s">
        <v>6314</v>
      </c>
      <c r="L2634" s="4" t="s">
        <v>6321</v>
      </c>
      <c r="M2634" s="4" t="s">
        <v>41</v>
      </c>
      <c r="N2634" s="4">
        <v>1</v>
      </c>
      <c r="O2634" s="4">
        <v>858.50433999999996</v>
      </c>
      <c r="P2634" s="4" t="s">
        <v>30</v>
      </c>
      <c r="Q2634" s="4" t="s">
        <v>30</v>
      </c>
      <c r="R2634" s="4">
        <v>1.245E-3</v>
      </c>
      <c r="S2634" s="4">
        <v>2.6919999999999999E-2</v>
      </c>
      <c r="T2634" s="4">
        <v>1.29</v>
      </c>
    </row>
    <row r="2635" spans="1:30" x14ac:dyDescent="0.2">
      <c r="A2635" s="3" t="s">
        <v>30</v>
      </c>
      <c r="B2635" s="3" t="s">
        <v>31</v>
      </c>
      <c r="C2635" s="3" t="s">
        <v>6322</v>
      </c>
      <c r="D2635" s="3" t="s">
        <v>6323</v>
      </c>
      <c r="E2635" s="3">
        <v>2E-3</v>
      </c>
      <c r="F2635" s="3">
        <v>1.569</v>
      </c>
      <c r="G2635" s="3">
        <v>4</v>
      </c>
      <c r="H2635" s="3">
        <v>1</v>
      </c>
      <c r="I2635" s="3">
        <v>1</v>
      </c>
      <c r="J2635" s="3">
        <v>1</v>
      </c>
      <c r="K2635" s="3">
        <v>1</v>
      </c>
      <c r="L2635" s="3">
        <v>297</v>
      </c>
      <c r="M2635" s="3">
        <v>32.200000000000003</v>
      </c>
      <c r="N2635" s="3">
        <v>6.15</v>
      </c>
      <c r="O2635" s="3">
        <v>1.83</v>
      </c>
      <c r="P2635" s="3">
        <v>1</v>
      </c>
      <c r="Q2635" s="3" t="s">
        <v>1377</v>
      </c>
      <c r="R2635" s="3" t="s">
        <v>453</v>
      </c>
      <c r="S2635" s="3" t="s">
        <v>36</v>
      </c>
      <c r="T2635" s="3" t="s">
        <v>6324</v>
      </c>
      <c r="U2635" s="3" t="s">
        <v>6325</v>
      </c>
      <c r="V2635" s="3" t="s">
        <v>6322</v>
      </c>
      <c r="W2635" s="3" t="s">
        <v>6326</v>
      </c>
      <c r="X2635" s="3" t="s">
        <v>6327</v>
      </c>
      <c r="Y2635" s="3" t="s">
        <v>41</v>
      </c>
      <c r="Z2635" s="3" t="s">
        <v>41</v>
      </c>
      <c r="AA2635" s="3">
        <v>0</v>
      </c>
      <c r="AB2635" s="3" t="s">
        <v>30</v>
      </c>
      <c r="AC2635" s="3">
        <v>1</v>
      </c>
      <c r="AD2635" s="3" t="s">
        <v>41</v>
      </c>
    </row>
    <row r="2636" spans="1:30" hidden="1" outlineLevel="1" collapsed="1" x14ac:dyDescent="0.2">
      <c r="A2636" t="s">
        <v>41</v>
      </c>
      <c r="B2636" s="2" t="s">
        <v>43</v>
      </c>
      <c r="C2636" s="2" t="s">
        <v>44</v>
      </c>
      <c r="D2636" s="2" t="s">
        <v>29</v>
      </c>
      <c r="E2636" s="2" t="s">
        <v>45</v>
      </c>
      <c r="F2636" s="2" t="s">
        <v>46</v>
      </c>
      <c r="G2636" s="2" t="s">
        <v>28</v>
      </c>
      <c r="H2636" s="2" t="s">
        <v>47</v>
      </c>
      <c r="I2636" s="2" t="s">
        <v>8</v>
      </c>
      <c r="J2636" s="2" t="s">
        <v>9</v>
      </c>
      <c r="K2636" s="2" t="s">
        <v>48</v>
      </c>
      <c r="L2636" s="2" t="s">
        <v>49</v>
      </c>
      <c r="M2636" s="2" t="s">
        <v>50</v>
      </c>
      <c r="N2636" s="2" t="s">
        <v>51</v>
      </c>
      <c r="O2636" s="2" t="s">
        <v>52</v>
      </c>
      <c r="P2636" s="2" t="s">
        <v>27</v>
      </c>
      <c r="Q2636" s="2" t="s">
        <v>53</v>
      </c>
      <c r="R2636" s="2" t="s">
        <v>54</v>
      </c>
      <c r="S2636" s="2" t="s">
        <v>55</v>
      </c>
      <c r="T2636" s="2" t="s">
        <v>56</v>
      </c>
    </row>
    <row r="2637" spans="1:30" hidden="1" outlineLevel="1" collapsed="1" x14ac:dyDescent="0.2">
      <c r="A2637" t="s">
        <v>41</v>
      </c>
      <c r="B2637" s="4" t="s">
        <v>30</v>
      </c>
      <c r="C2637" s="4" t="s">
        <v>6328</v>
      </c>
      <c r="D2637" s="4" t="s">
        <v>2502</v>
      </c>
      <c r="E2637" s="4">
        <v>4.0692100000000002E-2</v>
      </c>
      <c r="F2637" s="4">
        <v>1.57544E-3</v>
      </c>
      <c r="G2637" s="4">
        <v>1</v>
      </c>
      <c r="H2637" s="4">
        <v>1</v>
      </c>
      <c r="I2637" s="4">
        <v>1</v>
      </c>
      <c r="J2637" s="4">
        <v>1</v>
      </c>
      <c r="K2637" s="4" t="s">
        <v>6322</v>
      </c>
      <c r="L2637" s="4" t="s">
        <v>6329</v>
      </c>
      <c r="M2637" s="4" t="s">
        <v>41</v>
      </c>
      <c r="N2637" s="4">
        <v>0</v>
      </c>
      <c r="O2637" s="4">
        <v>1332.6576299999999</v>
      </c>
      <c r="P2637" s="4" t="s">
        <v>30</v>
      </c>
      <c r="Q2637" s="4" t="s">
        <v>30</v>
      </c>
      <c r="R2637" s="4">
        <v>1.245E-3</v>
      </c>
      <c r="S2637" s="4">
        <v>2.6970000000000001E-2</v>
      </c>
      <c r="T2637" s="4">
        <v>1.83</v>
      </c>
    </row>
    <row r="2638" spans="1:30" x14ac:dyDescent="0.2">
      <c r="A2638" s="3" t="s">
        <v>30</v>
      </c>
      <c r="B2638" s="3" t="s">
        <v>31</v>
      </c>
      <c r="C2638" s="3" t="s">
        <v>6330</v>
      </c>
      <c r="D2638" s="3" t="s">
        <v>6331</v>
      </c>
      <c r="E2638" s="3">
        <v>2E-3</v>
      </c>
      <c r="F2638" s="3">
        <v>1.5609999999999999</v>
      </c>
      <c r="G2638" s="3">
        <v>9</v>
      </c>
      <c r="H2638" s="3">
        <v>1</v>
      </c>
      <c r="I2638" s="3">
        <v>1</v>
      </c>
      <c r="J2638" s="3">
        <v>1</v>
      </c>
      <c r="K2638" s="3">
        <v>1</v>
      </c>
      <c r="L2638" s="3">
        <v>82</v>
      </c>
      <c r="M2638" s="3">
        <v>8.9</v>
      </c>
      <c r="N2638" s="3">
        <v>9.14</v>
      </c>
      <c r="O2638" s="3">
        <v>0</v>
      </c>
      <c r="P2638" s="3">
        <v>1</v>
      </c>
      <c r="Q2638" s="3" t="s">
        <v>1400</v>
      </c>
      <c r="R2638" s="3" t="s">
        <v>1593</v>
      </c>
      <c r="S2638" s="3" t="s">
        <v>1062</v>
      </c>
      <c r="T2638" s="3" t="s">
        <v>6332</v>
      </c>
      <c r="U2638" s="3" t="s">
        <v>6333</v>
      </c>
      <c r="V2638" s="3" t="s">
        <v>6330</v>
      </c>
      <c r="W2638" s="3" t="s">
        <v>6334</v>
      </c>
      <c r="X2638" s="3" t="s">
        <v>6335</v>
      </c>
      <c r="Y2638" s="3" t="s">
        <v>1824</v>
      </c>
      <c r="Z2638" s="3" t="s">
        <v>41</v>
      </c>
      <c r="AA2638" s="3">
        <v>9</v>
      </c>
      <c r="AB2638" s="3" t="s">
        <v>30</v>
      </c>
      <c r="AC2638" s="3">
        <v>1</v>
      </c>
      <c r="AD2638" s="3" t="s">
        <v>41</v>
      </c>
    </row>
    <row r="2639" spans="1:30" hidden="1" outlineLevel="1" collapsed="1" x14ac:dyDescent="0.2">
      <c r="A2639" t="s">
        <v>41</v>
      </c>
      <c r="B2639" s="2" t="s">
        <v>43</v>
      </c>
      <c r="C2639" s="2" t="s">
        <v>44</v>
      </c>
      <c r="D2639" s="2" t="s">
        <v>29</v>
      </c>
      <c r="E2639" s="2" t="s">
        <v>45</v>
      </c>
      <c r="F2639" s="2" t="s">
        <v>46</v>
      </c>
      <c r="G2639" s="2" t="s">
        <v>28</v>
      </c>
      <c r="H2639" s="2" t="s">
        <v>47</v>
      </c>
      <c r="I2639" s="2" t="s">
        <v>8</v>
      </c>
      <c r="J2639" s="2" t="s">
        <v>9</v>
      </c>
      <c r="K2639" s="2" t="s">
        <v>48</v>
      </c>
      <c r="L2639" s="2" t="s">
        <v>49</v>
      </c>
      <c r="M2639" s="2" t="s">
        <v>50</v>
      </c>
      <c r="N2639" s="2" t="s">
        <v>51</v>
      </c>
      <c r="O2639" s="2" t="s">
        <v>52</v>
      </c>
      <c r="P2639" s="2" t="s">
        <v>27</v>
      </c>
      <c r="Q2639" s="2" t="s">
        <v>53</v>
      </c>
      <c r="R2639" s="2" t="s">
        <v>54</v>
      </c>
      <c r="S2639" s="2" t="s">
        <v>55</v>
      </c>
      <c r="T2639" s="2" t="s">
        <v>56</v>
      </c>
    </row>
    <row r="2640" spans="1:30" hidden="1" outlineLevel="1" collapsed="1" x14ac:dyDescent="0.2">
      <c r="A2640" t="s">
        <v>41</v>
      </c>
      <c r="B2640" s="4" t="s">
        <v>30</v>
      </c>
      <c r="C2640" s="4" t="s">
        <v>6336</v>
      </c>
      <c r="D2640" s="4" t="s">
        <v>41</v>
      </c>
      <c r="E2640" s="4">
        <v>4.1526399999999998E-2</v>
      </c>
      <c r="F2640" s="4">
        <v>1.57544E-3</v>
      </c>
      <c r="G2640" s="4">
        <v>1</v>
      </c>
      <c r="H2640" s="4">
        <v>2</v>
      </c>
      <c r="I2640" s="4">
        <v>1</v>
      </c>
      <c r="J2640" s="4">
        <v>1</v>
      </c>
      <c r="K2640" s="4" t="s">
        <v>6330</v>
      </c>
      <c r="L2640" s="4" t="s">
        <v>6337</v>
      </c>
      <c r="M2640" s="4" t="s">
        <v>41</v>
      </c>
      <c r="N2640" s="4">
        <v>0</v>
      </c>
      <c r="O2640" s="4">
        <v>770.45191</v>
      </c>
      <c r="P2640" s="4" t="s">
        <v>30</v>
      </c>
      <c r="Q2640" s="4" t="s">
        <v>30</v>
      </c>
      <c r="R2640" s="4">
        <v>1.245E-3</v>
      </c>
      <c r="S2640" s="4">
        <v>2.7470000000000001E-2</v>
      </c>
      <c r="T2640" s="4">
        <v>1.22</v>
      </c>
    </row>
    <row r="2641" spans="1:30" x14ac:dyDescent="0.2">
      <c r="A2641" s="3" t="s">
        <v>30</v>
      </c>
      <c r="B2641" s="3" t="s">
        <v>31</v>
      </c>
      <c r="C2641" s="3" t="s">
        <v>6338</v>
      </c>
      <c r="D2641" s="3" t="s">
        <v>6339</v>
      </c>
      <c r="E2641" s="3">
        <v>2E-3</v>
      </c>
      <c r="F2641" s="3">
        <v>1.556</v>
      </c>
      <c r="G2641" s="3">
        <v>2</v>
      </c>
      <c r="H2641" s="3">
        <v>1</v>
      </c>
      <c r="I2641" s="3">
        <v>1</v>
      </c>
      <c r="J2641" s="3">
        <v>1</v>
      </c>
      <c r="K2641" s="3">
        <v>1</v>
      </c>
      <c r="L2641" s="3">
        <v>816</v>
      </c>
      <c r="M2641" s="3">
        <v>92.6</v>
      </c>
      <c r="N2641" s="3">
        <v>5.03</v>
      </c>
      <c r="O2641" s="3">
        <v>0</v>
      </c>
      <c r="P2641" s="3">
        <v>1</v>
      </c>
      <c r="Q2641" s="3" t="s">
        <v>41</v>
      </c>
      <c r="R2641" s="3" t="s">
        <v>453</v>
      </c>
      <c r="S2641" s="3" t="s">
        <v>41</v>
      </c>
      <c r="T2641" s="3" t="s">
        <v>41</v>
      </c>
      <c r="U2641" s="3" t="s">
        <v>6340</v>
      </c>
      <c r="V2641" s="3" t="s">
        <v>6338</v>
      </c>
      <c r="W2641" s="3" t="s">
        <v>41</v>
      </c>
      <c r="X2641" s="3" t="s">
        <v>6341</v>
      </c>
      <c r="Y2641" s="3" t="s">
        <v>41</v>
      </c>
      <c r="Z2641" s="3" t="s">
        <v>41</v>
      </c>
      <c r="AA2641" s="3">
        <v>0</v>
      </c>
      <c r="AB2641" s="3" t="s">
        <v>30</v>
      </c>
      <c r="AC2641" s="3">
        <v>1</v>
      </c>
      <c r="AD2641" s="3" t="s">
        <v>41</v>
      </c>
    </row>
    <row r="2642" spans="1:30" hidden="1" outlineLevel="1" collapsed="1" x14ac:dyDescent="0.2">
      <c r="A2642" t="s">
        <v>41</v>
      </c>
      <c r="B2642" s="2" t="s">
        <v>43</v>
      </c>
      <c r="C2642" s="2" t="s">
        <v>44</v>
      </c>
      <c r="D2642" s="2" t="s">
        <v>29</v>
      </c>
      <c r="E2642" s="2" t="s">
        <v>45</v>
      </c>
      <c r="F2642" s="2" t="s">
        <v>46</v>
      </c>
      <c r="G2642" s="2" t="s">
        <v>28</v>
      </c>
      <c r="H2642" s="2" t="s">
        <v>47</v>
      </c>
      <c r="I2642" s="2" t="s">
        <v>8</v>
      </c>
      <c r="J2642" s="2" t="s">
        <v>9</v>
      </c>
      <c r="K2642" s="2" t="s">
        <v>48</v>
      </c>
      <c r="L2642" s="2" t="s">
        <v>49</v>
      </c>
      <c r="M2642" s="2" t="s">
        <v>50</v>
      </c>
      <c r="N2642" s="2" t="s">
        <v>51</v>
      </c>
      <c r="O2642" s="2" t="s">
        <v>52</v>
      </c>
      <c r="P2642" s="2" t="s">
        <v>27</v>
      </c>
      <c r="Q2642" s="2" t="s">
        <v>53</v>
      </c>
      <c r="R2642" s="2" t="s">
        <v>54</v>
      </c>
      <c r="S2642" s="2" t="s">
        <v>55</v>
      </c>
      <c r="T2642" s="2" t="s">
        <v>56</v>
      </c>
    </row>
    <row r="2643" spans="1:30" hidden="1" outlineLevel="1" collapsed="1" x14ac:dyDescent="0.2">
      <c r="A2643" t="s">
        <v>41</v>
      </c>
      <c r="B2643" s="4" t="s">
        <v>30</v>
      </c>
      <c r="C2643" s="4" t="s">
        <v>6342</v>
      </c>
      <c r="D2643" s="4" t="s">
        <v>41</v>
      </c>
      <c r="E2643" s="4">
        <v>4.1808199999999997E-2</v>
      </c>
      <c r="F2643" s="4">
        <v>1.57544E-3</v>
      </c>
      <c r="G2643" s="4">
        <v>1</v>
      </c>
      <c r="H2643" s="4">
        <v>1</v>
      </c>
      <c r="I2643" s="4">
        <v>1</v>
      </c>
      <c r="J2643" s="4">
        <v>1</v>
      </c>
      <c r="K2643" s="4" t="s">
        <v>6338</v>
      </c>
      <c r="L2643" s="4" t="s">
        <v>6343</v>
      </c>
      <c r="M2643" s="4" t="s">
        <v>41</v>
      </c>
      <c r="N2643" s="4">
        <v>1</v>
      </c>
      <c r="O2643" s="4">
        <v>1486.7860000000001</v>
      </c>
      <c r="P2643" s="4" t="s">
        <v>30</v>
      </c>
      <c r="Q2643" s="4" t="s">
        <v>30</v>
      </c>
      <c r="R2643" s="4">
        <v>1.245E-3</v>
      </c>
      <c r="S2643" s="4">
        <v>2.7789999999999999E-2</v>
      </c>
      <c r="T2643" s="4">
        <v>1.53</v>
      </c>
    </row>
    <row r="2644" spans="1:30" x14ac:dyDescent="0.2">
      <c r="A2644" s="3" t="s">
        <v>30</v>
      </c>
      <c r="B2644" s="3" t="s">
        <v>31</v>
      </c>
      <c r="C2644" s="3" t="s">
        <v>6344</v>
      </c>
      <c r="D2644" s="3" t="s">
        <v>6345</v>
      </c>
      <c r="E2644" s="3">
        <v>3.0000000000000001E-3</v>
      </c>
      <c r="F2644" s="3">
        <v>1.5529999999999999</v>
      </c>
      <c r="G2644" s="3">
        <v>7</v>
      </c>
      <c r="H2644" s="3">
        <v>1</v>
      </c>
      <c r="I2644" s="3">
        <v>1</v>
      </c>
      <c r="J2644" s="3">
        <v>1</v>
      </c>
      <c r="K2644" s="3">
        <v>1</v>
      </c>
      <c r="L2644" s="3">
        <v>153</v>
      </c>
      <c r="M2644" s="3">
        <v>17.7</v>
      </c>
      <c r="N2644" s="3">
        <v>9.5</v>
      </c>
      <c r="O2644" s="3">
        <v>0</v>
      </c>
      <c r="P2644" s="3">
        <v>1</v>
      </c>
      <c r="Q2644" s="3" t="s">
        <v>1422</v>
      </c>
      <c r="R2644" s="3" t="s">
        <v>41</v>
      </c>
      <c r="S2644" s="3" t="s">
        <v>1062</v>
      </c>
      <c r="T2644" s="3" t="s">
        <v>6346</v>
      </c>
      <c r="U2644" s="3" t="s">
        <v>6347</v>
      </c>
      <c r="V2644" s="3" t="s">
        <v>6344</v>
      </c>
      <c r="W2644" s="3" t="s">
        <v>41</v>
      </c>
      <c r="X2644" s="3" t="s">
        <v>6348</v>
      </c>
      <c r="Y2644" s="3" t="s">
        <v>41</v>
      </c>
      <c r="Z2644" s="3" t="s">
        <v>41</v>
      </c>
      <c r="AA2644" s="3">
        <v>0</v>
      </c>
      <c r="AB2644" s="3" t="s">
        <v>30</v>
      </c>
      <c r="AC2644" s="3">
        <v>1</v>
      </c>
      <c r="AD2644" s="3" t="s">
        <v>41</v>
      </c>
    </row>
    <row r="2645" spans="1:30" hidden="1" outlineLevel="1" collapsed="1" x14ac:dyDescent="0.2">
      <c r="A2645" t="s">
        <v>41</v>
      </c>
      <c r="B2645" s="2" t="s">
        <v>43</v>
      </c>
      <c r="C2645" s="2" t="s">
        <v>44</v>
      </c>
      <c r="D2645" s="2" t="s">
        <v>29</v>
      </c>
      <c r="E2645" s="2" t="s">
        <v>45</v>
      </c>
      <c r="F2645" s="2" t="s">
        <v>46</v>
      </c>
      <c r="G2645" s="2" t="s">
        <v>28</v>
      </c>
      <c r="H2645" s="2" t="s">
        <v>47</v>
      </c>
      <c r="I2645" s="2" t="s">
        <v>8</v>
      </c>
      <c r="J2645" s="2" t="s">
        <v>9</v>
      </c>
      <c r="K2645" s="2" t="s">
        <v>48</v>
      </c>
      <c r="L2645" s="2" t="s">
        <v>49</v>
      </c>
      <c r="M2645" s="2" t="s">
        <v>50</v>
      </c>
      <c r="N2645" s="2" t="s">
        <v>51</v>
      </c>
      <c r="O2645" s="2" t="s">
        <v>52</v>
      </c>
      <c r="P2645" s="2" t="s">
        <v>27</v>
      </c>
      <c r="Q2645" s="2" t="s">
        <v>53</v>
      </c>
      <c r="R2645" s="2" t="s">
        <v>54</v>
      </c>
      <c r="S2645" s="2" t="s">
        <v>55</v>
      </c>
      <c r="T2645" s="2" t="s">
        <v>56</v>
      </c>
    </row>
    <row r="2646" spans="1:30" hidden="1" outlineLevel="1" collapsed="1" x14ac:dyDescent="0.2">
      <c r="A2646" t="s">
        <v>41</v>
      </c>
      <c r="B2646" s="4" t="s">
        <v>30</v>
      </c>
      <c r="C2646" s="4" t="s">
        <v>6349</v>
      </c>
      <c r="D2646" s="4" t="s">
        <v>41</v>
      </c>
      <c r="E2646" s="4">
        <v>4.2091900000000002E-2</v>
      </c>
      <c r="F2646" s="4">
        <v>2.21053E-3</v>
      </c>
      <c r="G2646" s="4">
        <v>1</v>
      </c>
      <c r="H2646" s="4">
        <v>1</v>
      </c>
      <c r="I2646" s="4">
        <v>1</v>
      </c>
      <c r="J2646" s="4">
        <v>1</v>
      </c>
      <c r="K2646" s="4" t="s">
        <v>6344</v>
      </c>
      <c r="L2646" s="4" t="s">
        <v>6350</v>
      </c>
      <c r="M2646" s="4" t="s">
        <v>41</v>
      </c>
      <c r="N2646" s="4">
        <v>0</v>
      </c>
      <c r="O2646" s="4">
        <v>1202.6375399999999</v>
      </c>
      <c r="P2646" s="4" t="s">
        <v>30</v>
      </c>
      <c r="Q2646" s="4" t="s">
        <v>30</v>
      </c>
      <c r="R2646" s="4">
        <v>1.714E-3</v>
      </c>
      <c r="S2646" s="4">
        <v>2.8000000000000001E-2</v>
      </c>
      <c r="T2646" s="4">
        <v>1.39</v>
      </c>
    </row>
    <row r="2647" spans="1:30" x14ac:dyDescent="0.2">
      <c r="A2647" s="3" t="s">
        <v>30</v>
      </c>
      <c r="B2647" s="3" t="s">
        <v>31</v>
      </c>
      <c r="C2647" s="3" t="s">
        <v>6351</v>
      </c>
      <c r="D2647" s="3" t="s">
        <v>6352</v>
      </c>
      <c r="E2647" s="3">
        <v>3.0000000000000001E-3</v>
      </c>
      <c r="F2647" s="3">
        <v>1.5489999999999999</v>
      </c>
      <c r="G2647" s="3">
        <v>6</v>
      </c>
      <c r="H2647" s="3">
        <v>1</v>
      </c>
      <c r="I2647" s="3">
        <v>1</v>
      </c>
      <c r="J2647" s="3">
        <v>1</v>
      </c>
      <c r="K2647" s="3">
        <v>1</v>
      </c>
      <c r="L2647" s="3">
        <v>602</v>
      </c>
      <c r="M2647" s="3">
        <v>66.099999999999994</v>
      </c>
      <c r="N2647" s="3">
        <v>4.45</v>
      </c>
      <c r="O2647" s="3">
        <v>3.26</v>
      </c>
      <c r="P2647" s="3">
        <v>1</v>
      </c>
      <c r="Q2647" s="3" t="s">
        <v>1919</v>
      </c>
      <c r="R2647" s="3" t="s">
        <v>35</v>
      </c>
      <c r="S2647" s="3" t="s">
        <v>36</v>
      </c>
      <c r="T2647" s="3" t="s">
        <v>41</v>
      </c>
      <c r="U2647" s="3" t="s">
        <v>6353</v>
      </c>
      <c r="V2647" s="3" t="s">
        <v>6351</v>
      </c>
      <c r="W2647" s="3" t="s">
        <v>6354</v>
      </c>
      <c r="X2647" s="3" t="s">
        <v>6355</v>
      </c>
      <c r="Y2647" s="3" t="s">
        <v>41</v>
      </c>
      <c r="Z2647" s="3" t="s">
        <v>41</v>
      </c>
      <c r="AA2647" s="3">
        <v>0</v>
      </c>
      <c r="AB2647" s="3" t="s">
        <v>30</v>
      </c>
      <c r="AC2647" s="3">
        <v>1</v>
      </c>
      <c r="AD2647" s="3" t="s">
        <v>41</v>
      </c>
    </row>
    <row r="2648" spans="1:30" hidden="1" outlineLevel="1" collapsed="1" x14ac:dyDescent="0.2">
      <c r="A2648" t="s">
        <v>41</v>
      </c>
      <c r="B2648" s="2" t="s">
        <v>43</v>
      </c>
      <c r="C2648" s="2" t="s">
        <v>44</v>
      </c>
      <c r="D2648" s="2" t="s">
        <v>29</v>
      </c>
      <c r="E2648" s="2" t="s">
        <v>45</v>
      </c>
      <c r="F2648" s="2" t="s">
        <v>46</v>
      </c>
      <c r="G2648" s="2" t="s">
        <v>28</v>
      </c>
      <c r="H2648" s="2" t="s">
        <v>47</v>
      </c>
      <c r="I2648" s="2" t="s">
        <v>8</v>
      </c>
      <c r="J2648" s="2" t="s">
        <v>9</v>
      </c>
      <c r="K2648" s="2" t="s">
        <v>48</v>
      </c>
      <c r="L2648" s="2" t="s">
        <v>49</v>
      </c>
      <c r="M2648" s="2" t="s">
        <v>50</v>
      </c>
      <c r="N2648" s="2" t="s">
        <v>51</v>
      </c>
      <c r="O2648" s="2" t="s">
        <v>52</v>
      </c>
      <c r="P2648" s="2" t="s">
        <v>27</v>
      </c>
      <c r="Q2648" s="2" t="s">
        <v>53</v>
      </c>
      <c r="R2648" s="2" t="s">
        <v>54</v>
      </c>
      <c r="S2648" s="2" t="s">
        <v>55</v>
      </c>
      <c r="T2648" s="2" t="s">
        <v>56</v>
      </c>
    </row>
    <row r="2649" spans="1:30" hidden="1" outlineLevel="1" collapsed="1" x14ac:dyDescent="0.2">
      <c r="A2649" t="s">
        <v>41</v>
      </c>
      <c r="B2649" s="4" t="s">
        <v>30</v>
      </c>
      <c r="C2649" s="4" t="s">
        <v>6356</v>
      </c>
      <c r="D2649" s="4" t="s">
        <v>41</v>
      </c>
      <c r="E2649" s="4">
        <v>4.2664899999999999E-2</v>
      </c>
      <c r="F2649" s="4">
        <v>2.21053E-3</v>
      </c>
      <c r="G2649" s="4">
        <v>1</v>
      </c>
      <c r="H2649" s="4">
        <v>1</v>
      </c>
      <c r="I2649" s="4">
        <v>1</v>
      </c>
      <c r="J2649" s="4">
        <v>1</v>
      </c>
      <c r="K2649" s="4" t="s">
        <v>6351</v>
      </c>
      <c r="L2649" s="4" t="s">
        <v>6357</v>
      </c>
      <c r="M2649" s="4" t="s">
        <v>41</v>
      </c>
      <c r="N2649" s="4">
        <v>2</v>
      </c>
      <c r="O2649" s="4">
        <v>3217.5567299999998</v>
      </c>
      <c r="P2649" s="4" t="s">
        <v>30</v>
      </c>
      <c r="Q2649" s="4" t="s">
        <v>30</v>
      </c>
      <c r="R2649" s="4">
        <v>1.714E-3</v>
      </c>
      <c r="S2649" s="4">
        <v>2.826E-2</v>
      </c>
      <c r="T2649" s="4">
        <v>3.26</v>
      </c>
    </row>
    <row r="2650" spans="1:30" x14ac:dyDescent="0.2">
      <c r="A2650" s="3" t="s">
        <v>30</v>
      </c>
      <c r="B2650" s="3" t="s">
        <v>31</v>
      </c>
      <c r="C2650" s="3" t="s">
        <v>6358</v>
      </c>
      <c r="D2650" s="3" t="s">
        <v>6359</v>
      </c>
      <c r="E2650" s="3">
        <v>3.0000000000000001E-3</v>
      </c>
      <c r="F2650" s="3">
        <v>1.548</v>
      </c>
      <c r="G2650" s="3">
        <v>2</v>
      </c>
      <c r="H2650" s="3">
        <v>1</v>
      </c>
      <c r="I2650" s="3">
        <v>1</v>
      </c>
      <c r="J2650" s="3">
        <v>1</v>
      </c>
      <c r="K2650" s="3">
        <v>1</v>
      </c>
      <c r="L2650" s="3">
        <v>685</v>
      </c>
      <c r="M2650" s="3">
        <v>77.8</v>
      </c>
      <c r="N2650" s="3">
        <v>9.06</v>
      </c>
      <c r="O2650" s="3">
        <v>0</v>
      </c>
      <c r="P2650" s="3">
        <v>1</v>
      </c>
      <c r="Q2650" s="3" t="s">
        <v>1422</v>
      </c>
      <c r="R2650" s="3" t="s">
        <v>41</v>
      </c>
      <c r="S2650" s="3" t="s">
        <v>1062</v>
      </c>
      <c r="T2650" s="3" t="s">
        <v>2196</v>
      </c>
      <c r="U2650" s="3" t="s">
        <v>6360</v>
      </c>
      <c r="V2650" s="3" t="s">
        <v>6358</v>
      </c>
      <c r="W2650" s="3" t="s">
        <v>6361</v>
      </c>
      <c r="X2650" s="3" t="s">
        <v>6362</v>
      </c>
      <c r="Y2650" s="3" t="s">
        <v>41</v>
      </c>
      <c r="Z2650" s="3" t="s">
        <v>41</v>
      </c>
      <c r="AA2650" s="3">
        <v>0</v>
      </c>
      <c r="AB2650" s="3" t="s">
        <v>30</v>
      </c>
      <c r="AC2650" s="3">
        <v>1</v>
      </c>
      <c r="AD2650" s="3" t="s">
        <v>41</v>
      </c>
    </row>
    <row r="2651" spans="1:30" hidden="1" outlineLevel="1" collapsed="1" x14ac:dyDescent="0.2">
      <c r="A2651" t="s">
        <v>41</v>
      </c>
      <c r="B2651" s="2" t="s">
        <v>43</v>
      </c>
      <c r="C2651" s="2" t="s">
        <v>44</v>
      </c>
      <c r="D2651" s="2" t="s">
        <v>29</v>
      </c>
      <c r="E2651" s="2" t="s">
        <v>45</v>
      </c>
      <c r="F2651" s="2" t="s">
        <v>46</v>
      </c>
      <c r="G2651" s="2" t="s">
        <v>28</v>
      </c>
      <c r="H2651" s="2" t="s">
        <v>47</v>
      </c>
      <c r="I2651" s="2" t="s">
        <v>8</v>
      </c>
      <c r="J2651" s="2" t="s">
        <v>9</v>
      </c>
      <c r="K2651" s="2" t="s">
        <v>48</v>
      </c>
      <c r="L2651" s="2" t="s">
        <v>49</v>
      </c>
      <c r="M2651" s="2" t="s">
        <v>50</v>
      </c>
      <c r="N2651" s="2" t="s">
        <v>51</v>
      </c>
      <c r="O2651" s="2" t="s">
        <v>52</v>
      </c>
      <c r="P2651" s="2" t="s">
        <v>27</v>
      </c>
      <c r="Q2651" s="2" t="s">
        <v>53</v>
      </c>
      <c r="R2651" s="2" t="s">
        <v>54</v>
      </c>
      <c r="S2651" s="2" t="s">
        <v>55</v>
      </c>
      <c r="T2651" s="2" t="s">
        <v>56</v>
      </c>
    </row>
    <row r="2652" spans="1:30" hidden="1" outlineLevel="1" collapsed="1" x14ac:dyDescent="0.2">
      <c r="A2652" t="s">
        <v>41</v>
      </c>
      <c r="B2652" s="4" t="s">
        <v>30</v>
      </c>
      <c r="C2652" s="4" t="s">
        <v>6363</v>
      </c>
      <c r="D2652" s="4" t="s">
        <v>41</v>
      </c>
      <c r="E2652" s="4">
        <v>4.2664899999999999E-2</v>
      </c>
      <c r="F2652" s="4">
        <v>2.21053E-3</v>
      </c>
      <c r="G2652" s="4">
        <v>1</v>
      </c>
      <c r="H2652" s="4">
        <v>1</v>
      </c>
      <c r="I2652" s="4">
        <v>1</v>
      </c>
      <c r="J2652" s="4">
        <v>1</v>
      </c>
      <c r="K2652" s="4" t="s">
        <v>6358</v>
      </c>
      <c r="L2652" s="4" t="s">
        <v>6364</v>
      </c>
      <c r="M2652" s="4" t="s">
        <v>41</v>
      </c>
      <c r="N2652" s="4">
        <v>1</v>
      </c>
      <c r="O2652" s="4">
        <v>1626.9173499999999</v>
      </c>
      <c r="P2652" s="4" t="s">
        <v>30</v>
      </c>
      <c r="Q2652" s="4" t="s">
        <v>30</v>
      </c>
      <c r="R2652" s="4">
        <v>1.714E-3</v>
      </c>
      <c r="S2652" s="4">
        <v>2.8340000000000001E-2</v>
      </c>
      <c r="T2652" s="4">
        <v>1.51</v>
      </c>
    </row>
    <row r="2653" spans="1:30" x14ac:dyDescent="0.2">
      <c r="A2653" s="3" t="s">
        <v>30</v>
      </c>
      <c r="B2653" s="3" t="s">
        <v>31</v>
      </c>
      <c r="C2653" s="3" t="s">
        <v>6365</v>
      </c>
      <c r="D2653" s="3" t="s">
        <v>6366</v>
      </c>
      <c r="E2653" s="3">
        <v>3.0000000000000001E-3</v>
      </c>
      <c r="F2653" s="3">
        <v>1.5429999999999999</v>
      </c>
      <c r="G2653" s="3">
        <v>1</v>
      </c>
      <c r="H2653" s="3">
        <v>1</v>
      </c>
      <c r="I2653" s="3">
        <v>1</v>
      </c>
      <c r="J2653" s="3">
        <v>1</v>
      </c>
      <c r="K2653" s="3">
        <v>1</v>
      </c>
      <c r="L2653" s="3">
        <v>1408</v>
      </c>
      <c r="M2653" s="3">
        <v>159.30000000000001</v>
      </c>
      <c r="N2653" s="3">
        <v>5</v>
      </c>
      <c r="O2653" s="3">
        <v>0</v>
      </c>
      <c r="P2653" s="3">
        <v>1</v>
      </c>
      <c r="Q2653" s="3" t="s">
        <v>1861</v>
      </c>
      <c r="R2653" s="3" t="s">
        <v>6367</v>
      </c>
      <c r="S2653" s="3" t="s">
        <v>2843</v>
      </c>
      <c r="T2653" s="3" t="s">
        <v>6368</v>
      </c>
      <c r="U2653" s="3" t="s">
        <v>6369</v>
      </c>
      <c r="V2653" s="3" t="s">
        <v>6365</v>
      </c>
      <c r="W2653" s="3" t="s">
        <v>6370</v>
      </c>
      <c r="X2653" s="3" t="s">
        <v>6371</v>
      </c>
      <c r="Y2653" s="3" t="s">
        <v>41</v>
      </c>
      <c r="Z2653" s="3" t="s">
        <v>41</v>
      </c>
      <c r="AA2653" s="3">
        <v>0</v>
      </c>
      <c r="AB2653" s="3" t="s">
        <v>30</v>
      </c>
      <c r="AC2653" s="3">
        <v>1</v>
      </c>
      <c r="AD2653" s="3" t="s">
        <v>41</v>
      </c>
    </row>
    <row r="2654" spans="1:30" hidden="1" outlineLevel="1" collapsed="1" x14ac:dyDescent="0.2">
      <c r="A2654" t="s">
        <v>41</v>
      </c>
      <c r="B2654" s="2" t="s">
        <v>43</v>
      </c>
      <c r="C2654" s="2" t="s">
        <v>44</v>
      </c>
      <c r="D2654" s="2" t="s">
        <v>29</v>
      </c>
      <c r="E2654" s="2" t="s">
        <v>45</v>
      </c>
      <c r="F2654" s="2" t="s">
        <v>46</v>
      </c>
      <c r="G2654" s="2" t="s">
        <v>28</v>
      </c>
      <c r="H2654" s="2" t="s">
        <v>47</v>
      </c>
      <c r="I2654" s="2" t="s">
        <v>8</v>
      </c>
      <c r="J2654" s="2" t="s">
        <v>9</v>
      </c>
      <c r="K2654" s="2" t="s">
        <v>48</v>
      </c>
      <c r="L2654" s="2" t="s">
        <v>49</v>
      </c>
      <c r="M2654" s="2" t="s">
        <v>50</v>
      </c>
      <c r="N2654" s="2" t="s">
        <v>51</v>
      </c>
      <c r="O2654" s="2" t="s">
        <v>52</v>
      </c>
      <c r="P2654" s="2" t="s">
        <v>27</v>
      </c>
      <c r="Q2654" s="2" t="s">
        <v>53</v>
      </c>
      <c r="R2654" s="2" t="s">
        <v>54</v>
      </c>
      <c r="S2654" s="2" t="s">
        <v>55</v>
      </c>
      <c r="T2654" s="2" t="s">
        <v>56</v>
      </c>
    </row>
    <row r="2655" spans="1:30" hidden="1" outlineLevel="1" collapsed="1" x14ac:dyDescent="0.2">
      <c r="A2655" t="s">
        <v>41</v>
      </c>
      <c r="B2655" s="4" t="s">
        <v>30</v>
      </c>
      <c r="C2655" s="4" t="s">
        <v>6372</v>
      </c>
      <c r="D2655" s="4" t="s">
        <v>41</v>
      </c>
      <c r="E2655" s="4">
        <v>4.2954300000000001E-2</v>
      </c>
      <c r="F2655" s="4">
        <v>2.21053E-3</v>
      </c>
      <c r="G2655" s="4">
        <v>1</v>
      </c>
      <c r="H2655" s="4">
        <v>1</v>
      </c>
      <c r="I2655" s="4">
        <v>1</v>
      </c>
      <c r="J2655" s="4">
        <v>1</v>
      </c>
      <c r="K2655" s="4" t="s">
        <v>6365</v>
      </c>
      <c r="L2655" s="4" t="s">
        <v>6373</v>
      </c>
      <c r="M2655" s="4" t="s">
        <v>41</v>
      </c>
      <c r="N2655" s="4">
        <v>0</v>
      </c>
      <c r="O2655" s="4">
        <v>880.47745999999995</v>
      </c>
      <c r="P2655" s="4" t="s">
        <v>30</v>
      </c>
      <c r="Q2655" s="4" t="s">
        <v>30</v>
      </c>
      <c r="R2655" s="4">
        <v>1.714E-3</v>
      </c>
      <c r="S2655" s="4">
        <v>2.861E-2</v>
      </c>
      <c r="T2655" s="4">
        <v>1.05</v>
      </c>
    </row>
    <row r="2656" spans="1:30" x14ac:dyDescent="0.2">
      <c r="A2656" s="3" t="s">
        <v>30</v>
      </c>
      <c r="B2656" s="3" t="s">
        <v>31</v>
      </c>
      <c r="C2656" s="3" t="s">
        <v>6374</v>
      </c>
      <c r="D2656" s="3" t="s">
        <v>6375</v>
      </c>
      <c r="E2656" s="3">
        <v>3.0000000000000001E-3</v>
      </c>
      <c r="F2656" s="3">
        <v>1.5409999999999999</v>
      </c>
      <c r="G2656" s="3">
        <v>3</v>
      </c>
      <c r="H2656" s="3">
        <v>1</v>
      </c>
      <c r="I2656" s="3">
        <v>1</v>
      </c>
      <c r="J2656" s="3">
        <v>1</v>
      </c>
      <c r="K2656" s="3">
        <v>1</v>
      </c>
      <c r="L2656" s="3">
        <v>436</v>
      </c>
      <c r="M2656" s="3">
        <v>48.5</v>
      </c>
      <c r="N2656" s="3">
        <v>5.29</v>
      </c>
      <c r="O2656" s="3">
        <v>2.38</v>
      </c>
      <c r="P2656" s="3">
        <v>1</v>
      </c>
      <c r="Q2656" s="3" t="s">
        <v>2812</v>
      </c>
      <c r="R2656" s="3" t="s">
        <v>453</v>
      </c>
      <c r="S2656" s="3" t="s">
        <v>5640</v>
      </c>
      <c r="T2656" s="3" t="s">
        <v>41</v>
      </c>
      <c r="U2656" s="3" t="s">
        <v>6376</v>
      </c>
      <c r="V2656" s="3" t="s">
        <v>6374</v>
      </c>
      <c r="W2656" s="3" t="s">
        <v>6377</v>
      </c>
      <c r="X2656" s="3" t="s">
        <v>6378</v>
      </c>
      <c r="Y2656" s="3" t="s">
        <v>6379</v>
      </c>
      <c r="Z2656" s="3" t="s">
        <v>41</v>
      </c>
      <c r="AA2656" s="3">
        <v>6</v>
      </c>
      <c r="AB2656" s="3" t="s">
        <v>30</v>
      </c>
      <c r="AC2656" s="3">
        <v>1</v>
      </c>
      <c r="AD2656" s="3" t="s">
        <v>41</v>
      </c>
    </row>
    <row r="2657" spans="1:30" hidden="1" outlineLevel="1" collapsed="1" x14ac:dyDescent="0.2">
      <c r="A2657" t="s">
        <v>41</v>
      </c>
      <c r="B2657" s="2" t="s">
        <v>43</v>
      </c>
      <c r="C2657" s="2" t="s">
        <v>44</v>
      </c>
      <c r="D2657" s="2" t="s">
        <v>29</v>
      </c>
      <c r="E2657" s="2" t="s">
        <v>45</v>
      </c>
      <c r="F2657" s="2" t="s">
        <v>46</v>
      </c>
      <c r="G2657" s="2" t="s">
        <v>28</v>
      </c>
      <c r="H2657" s="2" t="s">
        <v>47</v>
      </c>
      <c r="I2657" s="2" t="s">
        <v>8</v>
      </c>
      <c r="J2657" s="2" t="s">
        <v>9</v>
      </c>
      <c r="K2657" s="2" t="s">
        <v>48</v>
      </c>
      <c r="L2657" s="2" t="s">
        <v>49</v>
      </c>
      <c r="M2657" s="2" t="s">
        <v>50</v>
      </c>
      <c r="N2657" s="2" t="s">
        <v>51</v>
      </c>
      <c r="O2657" s="2" t="s">
        <v>52</v>
      </c>
      <c r="P2657" s="2" t="s">
        <v>27</v>
      </c>
      <c r="Q2657" s="2" t="s">
        <v>53</v>
      </c>
      <c r="R2657" s="2" t="s">
        <v>54</v>
      </c>
      <c r="S2657" s="2" t="s">
        <v>55</v>
      </c>
      <c r="T2657" s="2" t="s">
        <v>56</v>
      </c>
    </row>
    <row r="2658" spans="1:30" hidden="1" outlineLevel="1" collapsed="1" x14ac:dyDescent="0.2">
      <c r="A2658" t="s">
        <v>41</v>
      </c>
      <c r="B2658" s="4" t="s">
        <v>30</v>
      </c>
      <c r="C2658" s="4" t="s">
        <v>6380</v>
      </c>
      <c r="D2658" s="4" t="s">
        <v>41</v>
      </c>
      <c r="E2658" s="4">
        <v>4.3245600000000002E-2</v>
      </c>
      <c r="F2658" s="4">
        <v>2.21053E-3</v>
      </c>
      <c r="G2658" s="4">
        <v>1</v>
      </c>
      <c r="H2658" s="4">
        <v>1</v>
      </c>
      <c r="I2658" s="4">
        <v>1</v>
      </c>
      <c r="J2658" s="4">
        <v>1</v>
      </c>
      <c r="K2658" s="4" t="s">
        <v>6374</v>
      </c>
      <c r="L2658" s="4" t="s">
        <v>6381</v>
      </c>
      <c r="M2658" s="4" t="s">
        <v>41</v>
      </c>
      <c r="N2658" s="4">
        <v>1</v>
      </c>
      <c r="O2658" s="4">
        <v>1471.71758</v>
      </c>
      <c r="P2658" s="4" t="s">
        <v>30</v>
      </c>
      <c r="Q2658" s="4" t="s">
        <v>30</v>
      </c>
      <c r="R2658" s="4">
        <v>1.714E-3</v>
      </c>
      <c r="S2658" s="4">
        <v>2.878E-2</v>
      </c>
      <c r="T2658" s="4">
        <v>2.38</v>
      </c>
    </row>
    <row r="2659" spans="1:30" x14ac:dyDescent="0.2">
      <c r="A2659" s="3" t="s">
        <v>30</v>
      </c>
      <c r="B2659" s="3" t="s">
        <v>31</v>
      </c>
      <c r="C2659" s="3" t="s">
        <v>6382</v>
      </c>
      <c r="D2659" s="3" t="s">
        <v>6383</v>
      </c>
      <c r="E2659" s="3">
        <v>3.0000000000000001E-3</v>
      </c>
      <c r="F2659" s="3">
        <v>1.54</v>
      </c>
      <c r="G2659" s="3">
        <v>7</v>
      </c>
      <c r="H2659" s="3">
        <v>1</v>
      </c>
      <c r="I2659" s="3">
        <v>1</v>
      </c>
      <c r="J2659" s="3">
        <v>1</v>
      </c>
      <c r="K2659" s="3">
        <v>1</v>
      </c>
      <c r="L2659" s="3">
        <v>147</v>
      </c>
      <c r="M2659" s="3">
        <v>17.3</v>
      </c>
      <c r="N2659" s="3">
        <v>10.49</v>
      </c>
      <c r="O2659" s="3">
        <v>0</v>
      </c>
      <c r="P2659" s="3">
        <v>1</v>
      </c>
      <c r="Q2659" s="3" t="s">
        <v>1592</v>
      </c>
      <c r="R2659" s="3" t="s">
        <v>4672</v>
      </c>
      <c r="S2659" s="3" t="s">
        <v>36</v>
      </c>
      <c r="T2659" s="3" t="s">
        <v>6384</v>
      </c>
      <c r="U2659" s="3" t="s">
        <v>6385</v>
      </c>
      <c r="V2659" s="3" t="s">
        <v>6382</v>
      </c>
      <c r="W2659" s="3" t="s">
        <v>6386</v>
      </c>
      <c r="X2659" s="3" t="s">
        <v>6387</v>
      </c>
      <c r="Y2659" s="3" t="s">
        <v>41</v>
      </c>
      <c r="Z2659" s="3" t="s">
        <v>41</v>
      </c>
      <c r="AA2659" s="3">
        <v>0</v>
      </c>
      <c r="AB2659" s="3" t="s">
        <v>30</v>
      </c>
      <c r="AC2659" s="3">
        <v>1</v>
      </c>
      <c r="AD2659" s="3" t="s">
        <v>41</v>
      </c>
    </row>
    <row r="2660" spans="1:30" hidden="1" outlineLevel="1" collapsed="1" x14ac:dyDescent="0.2">
      <c r="A2660" t="s">
        <v>41</v>
      </c>
      <c r="B2660" s="2" t="s">
        <v>43</v>
      </c>
      <c r="C2660" s="2" t="s">
        <v>44</v>
      </c>
      <c r="D2660" s="2" t="s">
        <v>29</v>
      </c>
      <c r="E2660" s="2" t="s">
        <v>45</v>
      </c>
      <c r="F2660" s="2" t="s">
        <v>46</v>
      </c>
      <c r="G2660" s="2" t="s">
        <v>28</v>
      </c>
      <c r="H2660" s="2" t="s">
        <v>47</v>
      </c>
      <c r="I2660" s="2" t="s">
        <v>8</v>
      </c>
      <c r="J2660" s="2" t="s">
        <v>9</v>
      </c>
      <c r="K2660" s="2" t="s">
        <v>48</v>
      </c>
      <c r="L2660" s="2" t="s">
        <v>49</v>
      </c>
      <c r="M2660" s="2" t="s">
        <v>50</v>
      </c>
      <c r="N2660" s="2" t="s">
        <v>51</v>
      </c>
      <c r="O2660" s="2" t="s">
        <v>52</v>
      </c>
      <c r="P2660" s="2" t="s">
        <v>27</v>
      </c>
      <c r="Q2660" s="2" t="s">
        <v>53</v>
      </c>
      <c r="R2660" s="2" t="s">
        <v>54</v>
      </c>
      <c r="S2660" s="2" t="s">
        <v>55</v>
      </c>
      <c r="T2660" s="2" t="s">
        <v>56</v>
      </c>
    </row>
    <row r="2661" spans="1:30" hidden="1" outlineLevel="1" collapsed="1" x14ac:dyDescent="0.2">
      <c r="A2661" t="s">
        <v>41</v>
      </c>
      <c r="B2661" s="4" t="s">
        <v>30</v>
      </c>
      <c r="C2661" s="4" t="s">
        <v>6388</v>
      </c>
      <c r="D2661" s="4" t="s">
        <v>41</v>
      </c>
      <c r="E2661" s="4">
        <v>4.3538800000000002E-2</v>
      </c>
      <c r="F2661" s="4">
        <v>2.21053E-3</v>
      </c>
      <c r="G2661" s="4">
        <v>1</v>
      </c>
      <c r="H2661" s="4">
        <v>1</v>
      </c>
      <c r="I2661" s="4">
        <v>1</v>
      </c>
      <c r="J2661" s="4">
        <v>1</v>
      </c>
      <c r="K2661" s="4" t="s">
        <v>6382</v>
      </c>
      <c r="L2661" s="4" t="s">
        <v>6389</v>
      </c>
      <c r="M2661" s="4" t="s">
        <v>41</v>
      </c>
      <c r="N2661" s="4">
        <v>1</v>
      </c>
      <c r="O2661" s="4">
        <v>1304.7321099999999</v>
      </c>
      <c r="P2661" s="4" t="s">
        <v>30</v>
      </c>
      <c r="Q2661" s="4" t="s">
        <v>30</v>
      </c>
      <c r="R2661" s="4">
        <v>1.714E-3</v>
      </c>
      <c r="S2661" s="4">
        <v>2.886E-2</v>
      </c>
      <c r="T2661" s="4">
        <v>1.79</v>
      </c>
    </row>
    <row r="2662" spans="1:30" x14ac:dyDescent="0.2">
      <c r="A2662" s="3" t="s">
        <v>30</v>
      </c>
      <c r="B2662" s="3" t="s">
        <v>31</v>
      </c>
      <c r="C2662" s="3" t="s">
        <v>6390</v>
      </c>
      <c r="D2662" s="3" t="s">
        <v>6391</v>
      </c>
      <c r="E2662" s="3">
        <v>3.0000000000000001E-3</v>
      </c>
      <c r="F2662" s="3">
        <v>1.5349999999999999</v>
      </c>
      <c r="G2662" s="3">
        <v>4</v>
      </c>
      <c r="H2662" s="3">
        <v>1</v>
      </c>
      <c r="I2662" s="3">
        <v>1</v>
      </c>
      <c r="J2662" s="3">
        <v>1</v>
      </c>
      <c r="K2662" s="3">
        <v>1</v>
      </c>
      <c r="L2662" s="3">
        <v>387</v>
      </c>
      <c r="M2662" s="3">
        <v>42.8</v>
      </c>
      <c r="N2662" s="3">
        <v>6.29</v>
      </c>
      <c r="O2662" s="3">
        <v>2.39</v>
      </c>
      <c r="P2662" s="3">
        <v>1</v>
      </c>
      <c r="Q2662" s="3" t="s">
        <v>1377</v>
      </c>
      <c r="R2662" s="3" t="s">
        <v>4065</v>
      </c>
      <c r="S2662" s="3" t="s">
        <v>36</v>
      </c>
      <c r="T2662" s="3" t="s">
        <v>6392</v>
      </c>
      <c r="U2662" s="3" t="s">
        <v>6393</v>
      </c>
      <c r="V2662" s="3" t="s">
        <v>6390</v>
      </c>
      <c r="W2662" s="3" t="s">
        <v>6394</v>
      </c>
      <c r="X2662" s="3" t="s">
        <v>6395</v>
      </c>
      <c r="Y2662" s="3" t="s">
        <v>41</v>
      </c>
      <c r="Z2662" s="3" t="s">
        <v>41</v>
      </c>
      <c r="AA2662" s="3">
        <v>0</v>
      </c>
      <c r="AB2662" s="3" t="s">
        <v>30</v>
      </c>
      <c r="AC2662" s="3">
        <v>1</v>
      </c>
      <c r="AD2662" s="3" t="s">
        <v>41</v>
      </c>
    </row>
    <row r="2663" spans="1:30" hidden="1" outlineLevel="1" collapsed="1" x14ac:dyDescent="0.2">
      <c r="A2663" t="s">
        <v>41</v>
      </c>
      <c r="B2663" s="2" t="s">
        <v>43</v>
      </c>
      <c r="C2663" s="2" t="s">
        <v>44</v>
      </c>
      <c r="D2663" s="2" t="s">
        <v>29</v>
      </c>
      <c r="E2663" s="2" t="s">
        <v>45</v>
      </c>
      <c r="F2663" s="2" t="s">
        <v>46</v>
      </c>
      <c r="G2663" s="2" t="s">
        <v>28</v>
      </c>
      <c r="H2663" s="2" t="s">
        <v>47</v>
      </c>
      <c r="I2663" s="2" t="s">
        <v>8</v>
      </c>
      <c r="J2663" s="2" t="s">
        <v>9</v>
      </c>
      <c r="K2663" s="2" t="s">
        <v>48</v>
      </c>
      <c r="L2663" s="2" t="s">
        <v>49</v>
      </c>
      <c r="M2663" s="2" t="s">
        <v>50</v>
      </c>
      <c r="N2663" s="2" t="s">
        <v>51</v>
      </c>
      <c r="O2663" s="2" t="s">
        <v>52</v>
      </c>
      <c r="P2663" s="2" t="s">
        <v>27</v>
      </c>
      <c r="Q2663" s="2" t="s">
        <v>53</v>
      </c>
      <c r="R2663" s="2" t="s">
        <v>54</v>
      </c>
      <c r="S2663" s="2" t="s">
        <v>55</v>
      </c>
      <c r="T2663" s="2" t="s">
        <v>56</v>
      </c>
    </row>
    <row r="2664" spans="1:30" hidden="1" outlineLevel="1" collapsed="1" x14ac:dyDescent="0.2">
      <c r="A2664" t="s">
        <v>41</v>
      </c>
      <c r="B2664" s="4" t="s">
        <v>30</v>
      </c>
      <c r="C2664" s="4" t="s">
        <v>6396</v>
      </c>
      <c r="D2664" s="4" t="s">
        <v>41</v>
      </c>
      <c r="E2664" s="4">
        <v>4.3833999999999998E-2</v>
      </c>
      <c r="F2664" s="4">
        <v>2.21053E-3</v>
      </c>
      <c r="G2664" s="4">
        <v>1</v>
      </c>
      <c r="H2664" s="4">
        <v>1</v>
      </c>
      <c r="I2664" s="4">
        <v>1</v>
      </c>
      <c r="J2664" s="4">
        <v>1</v>
      </c>
      <c r="K2664" s="4" t="s">
        <v>6390</v>
      </c>
      <c r="L2664" s="4" t="s">
        <v>6397</v>
      </c>
      <c r="M2664" s="4" t="s">
        <v>41</v>
      </c>
      <c r="N2664" s="4">
        <v>0</v>
      </c>
      <c r="O2664" s="4">
        <v>1736.7986900000001</v>
      </c>
      <c r="P2664" s="4" t="s">
        <v>30</v>
      </c>
      <c r="Q2664" s="4" t="s">
        <v>30</v>
      </c>
      <c r="R2664" s="4">
        <v>1.714E-3</v>
      </c>
      <c r="S2664" s="4">
        <v>2.92E-2</v>
      </c>
      <c r="T2664" s="4">
        <v>2.39</v>
      </c>
    </row>
    <row r="2665" spans="1:30" x14ac:dyDescent="0.2">
      <c r="A2665" s="3" t="s">
        <v>30</v>
      </c>
      <c r="B2665" s="3" t="s">
        <v>31</v>
      </c>
      <c r="C2665" s="3" t="s">
        <v>6398</v>
      </c>
      <c r="D2665" s="3" t="s">
        <v>6399</v>
      </c>
      <c r="E2665" s="3">
        <v>3.0000000000000001E-3</v>
      </c>
      <c r="F2665" s="3">
        <v>1.532</v>
      </c>
      <c r="G2665" s="3">
        <v>6</v>
      </c>
      <c r="H2665" s="3">
        <v>1</v>
      </c>
      <c r="I2665" s="3">
        <v>1</v>
      </c>
      <c r="J2665" s="3">
        <v>1</v>
      </c>
      <c r="K2665" s="3">
        <v>1</v>
      </c>
      <c r="L2665" s="3">
        <v>281</v>
      </c>
      <c r="M2665" s="3">
        <v>32.200000000000003</v>
      </c>
      <c r="N2665" s="3">
        <v>9.06</v>
      </c>
      <c r="O2665" s="3">
        <v>0</v>
      </c>
      <c r="P2665" s="3">
        <v>1</v>
      </c>
      <c r="Q2665" s="3" t="s">
        <v>1592</v>
      </c>
      <c r="R2665" s="3" t="s">
        <v>4672</v>
      </c>
      <c r="S2665" s="3" t="s">
        <v>36</v>
      </c>
      <c r="T2665" s="3" t="s">
        <v>6400</v>
      </c>
      <c r="U2665" s="3" t="s">
        <v>6401</v>
      </c>
      <c r="V2665" s="3" t="s">
        <v>6398</v>
      </c>
      <c r="W2665" s="3" t="s">
        <v>6402</v>
      </c>
      <c r="X2665" s="3" t="s">
        <v>6403</v>
      </c>
      <c r="Y2665" s="3" t="s">
        <v>41</v>
      </c>
      <c r="Z2665" s="3" t="s">
        <v>41</v>
      </c>
      <c r="AA2665" s="3">
        <v>0</v>
      </c>
      <c r="AB2665" s="3" t="s">
        <v>30</v>
      </c>
      <c r="AC2665" s="3">
        <v>1</v>
      </c>
      <c r="AD2665" s="3" t="s">
        <v>41</v>
      </c>
    </row>
    <row r="2666" spans="1:30" hidden="1" outlineLevel="1" collapsed="1" x14ac:dyDescent="0.2">
      <c r="A2666" t="s">
        <v>41</v>
      </c>
      <c r="B2666" s="2" t="s">
        <v>43</v>
      </c>
      <c r="C2666" s="2" t="s">
        <v>44</v>
      </c>
      <c r="D2666" s="2" t="s">
        <v>29</v>
      </c>
      <c r="E2666" s="2" t="s">
        <v>45</v>
      </c>
      <c r="F2666" s="2" t="s">
        <v>46</v>
      </c>
      <c r="G2666" s="2" t="s">
        <v>28</v>
      </c>
      <c r="H2666" s="2" t="s">
        <v>47</v>
      </c>
      <c r="I2666" s="2" t="s">
        <v>8</v>
      </c>
      <c r="J2666" s="2" t="s">
        <v>9</v>
      </c>
      <c r="K2666" s="2" t="s">
        <v>48</v>
      </c>
      <c r="L2666" s="2" t="s">
        <v>49</v>
      </c>
      <c r="M2666" s="2" t="s">
        <v>50</v>
      </c>
      <c r="N2666" s="2" t="s">
        <v>51</v>
      </c>
      <c r="O2666" s="2" t="s">
        <v>52</v>
      </c>
      <c r="P2666" s="2" t="s">
        <v>27</v>
      </c>
      <c r="Q2666" s="2" t="s">
        <v>53</v>
      </c>
      <c r="R2666" s="2" t="s">
        <v>54</v>
      </c>
      <c r="S2666" s="2" t="s">
        <v>55</v>
      </c>
      <c r="T2666" s="2" t="s">
        <v>56</v>
      </c>
    </row>
    <row r="2667" spans="1:30" hidden="1" outlineLevel="1" collapsed="1" x14ac:dyDescent="0.2">
      <c r="A2667" t="s">
        <v>41</v>
      </c>
      <c r="B2667" s="4" t="s">
        <v>30</v>
      </c>
      <c r="C2667" s="4" t="s">
        <v>6404</v>
      </c>
      <c r="D2667" s="4" t="s">
        <v>41</v>
      </c>
      <c r="E2667" s="4">
        <v>4.4131099999999999E-2</v>
      </c>
      <c r="F2667" s="4">
        <v>2.21053E-3</v>
      </c>
      <c r="G2667" s="4">
        <v>1</v>
      </c>
      <c r="H2667" s="4">
        <v>1</v>
      </c>
      <c r="I2667" s="4">
        <v>1</v>
      </c>
      <c r="J2667" s="4">
        <v>1</v>
      </c>
      <c r="K2667" s="4" t="s">
        <v>6398</v>
      </c>
      <c r="L2667" s="4" t="s">
        <v>6405</v>
      </c>
      <c r="M2667" s="4" t="s">
        <v>41</v>
      </c>
      <c r="N2667" s="4">
        <v>2</v>
      </c>
      <c r="O2667" s="4">
        <v>1940.09637</v>
      </c>
      <c r="P2667" s="4" t="s">
        <v>30</v>
      </c>
      <c r="Q2667" s="4" t="s">
        <v>30</v>
      </c>
      <c r="R2667" s="4">
        <v>1.714E-3</v>
      </c>
      <c r="S2667" s="4">
        <v>2.937E-2</v>
      </c>
      <c r="T2667" s="4">
        <v>2.0499999999999998</v>
      </c>
    </row>
    <row r="2668" spans="1:30" x14ac:dyDescent="0.2">
      <c r="A2668" s="3" t="s">
        <v>30</v>
      </c>
      <c r="B2668" s="3" t="s">
        <v>31</v>
      </c>
      <c r="C2668" s="3" t="s">
        <v>6406</v>
      </c>
      <c r="D2668" s="3" t="s">
        <v>6407</v>
      </c>
      <c r="E2668" s="3">
        <v>3.0000000000000001E-3</v>
      </c>
      <c r="F2668" s="3">
        <v>1.5229999999999999</v>
      </c>
      <c r="G2668" s="3">
        <v>13</v>
      </c>
      <c r="H2668" s="3">
        <v>1</v>
      </c>
      <c r="I2668" s="3">
        <v>1</v>
      </c>
      <c r="J2668" s="3">
        <v>1</v>
      </c>
      <c r="K2668" s="3">
        <v>1</v>
      </c>
      <c r="L2668" s="3">
        <v>67</v>
      </c>
      <c r="M2668" s="3">
        <v>7.6</v>
      </c>
      <c r="N2668" s="3">
        <v>10.78</v>
      </c>
      <c r="O2668" s="3">
        <v>0</v>
      </c>
      <c r="P2668" s="3">
        <v>1</v>
      </c>
      <c r="Q2668" s="3" t="s">
        <v>2354</v>
      </c>
      <c r="R2668" s="3" t="s">
        <v>1593</v>
      </c>
      <c r="S2668" s="3" t="s">
        <v>36</v>
      </c>
      <c r="T2668" s="3" t="s">
        <v>6408</v>
      </c>
      <c r="U2668" s="3" t="s">
        <v>6409</v>
      </c>
      <c r="V2668" s="3" t="s">
        <v>6406</v>
      </c>
      <c r="W2668" s="3" t="s">
        <v>6410</v>
      </c>
      <c r="X2668" s="3" t="s">
        <v>6411</v>
      </c>
      <c r="Y2668" s="3" t="s">
        <v>1824</v>
      </c>
      <c r="Z2668" s="3" t="s">
        <v>41</v>
      </c>
      <c r="AA2668" s="3">
        <v>9</v>
      </c>
      <c r="AB2668" s="3" t="s">
        <v>30</v>
      </c>
      <c r="AC2668" s="3">
        <v>1</v>
      </c>
      <c r="AD2668" s="3" t="s">
        <v>41</v>
      </c>
    </row>
    <row r="2669" spans="1:30" hidden="1" outlineLevel="1" collapsed="1" x14ac:dyDescent="0.2">
      <c r="A2669" t="s">
        <v>41</v>
      </c>
      <c r="B2669" s="2" t="s">
        <v>43</v>
      </c>
      <c r="C2669" s="2" t="s">
        <v>44</v>
      </c>
      <c r="D2669" s="2" t="s">
        <v>29</v>
      </c>
      <c r="E2669" s="2" t="s">
        <v>45</v>
      </c>
      <c r="F2669" s="2" t="s">
        <v>46</v>
      </c>
      <c r="G2669" s="2" t="s">
        <v>28</v>
      </c>
      <c r="H2669" s="2" t="s">
        <v>47</v>
      </c>
      <c r="I2669" s="2" t="s">
        <v>8</v>
      </c>
      <c r="J2669" s="2" t="s">
        <v>9</v>
      </c>
      <c r="K2669" s="2" t="s">
        <v>48</v>
      </c>
      <c r="L2669" s="2" t="s">
        <v>49</v>
      </c>
      <c r="M2669" s="2" t="s">
        <v>50</v>
      </c>
      <c r="N2669" s="2" t="s">
        <v>51</v>
      </c>
      <c r="O2669" s="2" t="s">
        <v>52</v>
      </c>
      <c r="P2669" s="2" t="s">
        <v>27</v>
      </c>
      <c r="Q2669" s="2" t="s">
        <v>53</v>
      </c>
      <c r="R2669" s="2" t="s">
        <v>54</v>
      </c>
      <c r="S2669" s="2" t="s">
        <v>55</v>
      </c>
      <c r="T2669" s="2" t="s">
        <v>56</v>
      </c>
    </row>
    <row r="2670" spans="1:30" hidden="1" outlineLevel="1" collapsed="1" x14ac:dyDescent="0.2">
      <c r="A2670" t="s">
        <v>41</v>
      </c>
      <c r="B2670" s="4" t="s">
        <v>30</v>
      </c>
      <c r="C2670" s="4" t="s">
        <v>6412</v>
      </c>
      <c r="D2670" s="4" t="s">
        <v>41</v>
      </c>
      <c r="E2670" s="4">
        <v>4.5034400000000002E-2</v>
      </c>
      <c r="F2670" s="4">
        <v>2.21053E-3</v>
      </c>
      <c r="G2670" s="4">
        <v>1</v>
      </c>
      <c r="H2670" s="4">
        <v>2</v>
      </c>
      <c r="I2670" s="4">
        <v>1</v>
      </c>
      <c r="J2670" s="4">
        <v>1</v>
      </c>
      <c r="K2670" s="4" t="s">
        <v>6406</v>
      </c>
      <c r="L2670" s="4" t="s">
        <v>6413</v>
      </c>
      <c r="M2670" s="4" t="s">
        <v>41</v>
      </c>
      <c r="N2670" s="4">
        <v>0</v>
      </c>
      <c r="O2670" s="4">
        <v>1095.5316800000001</v>
      </c>
      <c r="P2670" s="4" t="s">
        <v>30</v>
      </c>
      <c r="Q2670" s="4" t="s">
        <v>30</v>
      </c>
      <c r="R2670" s="4">
        <v>1.714E-3</v>
      </c>
      <c r="S2670" s="4">
        <v>3.0009999999999998E-2</v>
      </c>
      <c r="T2670" s="4">
        <v>0.73</v>
      </c>
    </row>
    <row r="2671" spans="1:30" x14ac:dyDescent="0.2">
      <c r="A2671" s="3" t="s">
        <v>30</v>
      </c>
      <c r="B2671" s="3" t="s">
        <v>31</v>
      </c>
      <c r="C2671" s="3" t="s">
        <v>6414</v>
      </c>
      <c r="D2671" s="3" t="s">
        <v>6415</v>
      </c>
      <c r="E2671" s="3">
        <v>3.0000000000000001E-3</v>
      </c>
      <c r="F2671" s="3">
        <v>1.5169999999999999</v>
      </c>
      <c r="G2671" s="3">
        <v>11</v>
      </c>
      <c r="H2671" s="3">
        <v>1</v>
      </c>
      <c r="I2671" s="3">
        <v>1</v>
      </c>
      <c r="J2671" s="3">
        <v>1</v>
      </c>
      <c r="K2671" s="3">
        <v>1</v>
      </c>
      <c r="L2671" s="3">
        <v>120</v>
      </c>
      <c r="M2671" s="3">
        <v>13.9</v>
      </c>
      <c r="N2671" s="3">
        <v>10.58</v>
      </c>
      <c r="O2671" s="3">
        <v>0</v>
      </c>
      <c r="P2671" s="3">
        <v>1</v>
      </c>
      <c r="Q2671" s="3" t="s">
        <v>2118</v>
      </c>
      <c r="R2671" s="3" t="s">
        <v>1619</v>
      </c>
      <c r="S2671" s="3" t="s">
        <v>1062</v>
      </c>
      <c r="T2671" s="3" t="s">
        <v>6416</v>
      </c>
      <c r="U2671" s="3" t="s">
        <v>6417</v>
      </c>
      <c r="V2671" s="3" t="s">
        <v>6418</v>
      </c>
      <c r="W2671" s="3" t="s">
        <v>6419</v>
      </c>
      <c r="X2671" s="3" t="s">
        <v>6420</v>
      </c>
      <c r="Y2671" s="3" t="s">
        <v>1599</v>
      </c>
      <c r="Z2671" s="3" t="s">
        <v>41</v>
      </c>
      <c r="AA2671" s="3">
        <v>6</v>
      </c>
      <c r="AB2671" s="3" t="s">
        <v>30</v>
      </c>
      <c r="AC2671" s="3">
        <v>1</v>
      </c>
      <c r="AD2671" s="3" t="s">
        <v>41</v>
      </c>
    </row>
    <row r="2672" spans="1:30" hidden="1" outlineLevel="1" collapsed="1" x14ac:dyDescent="0.2">
      <c r="A2672" t="s">
        <v>41</v>
      </c>
      <c r="B2672" s="2" t="s">
        <v>43</v>
      </c>
      <c r="C2672" s="2" t="s">
        <v>44</v>
      </c>
      <c r="D2672" s="2" t="s">
        <v>29</v>
      </c>
      <c r="E2672" s="2" t="s">
        <v>45</v>
      </c>
      <c r="F2672" s="2" t="s">
        <v>46</v>
      </c>
      <c r="G2672" s="2" t="s">
        <v>28</v>
      </c>
      <c r="H2672" s="2" t="s">
        <v>47</v>
      </c>
      <c r="I2672" s="2" t="s">
        <v>8</v>
      </c>
      <c r="J2672" s="2" t="s">
        <v>9</v>
      </c>
      <c r="K2672" s="2" t="s">
        <v>48</v>
      </c>
      <c r="L2672" s="2" t="s">
        <v>49</v>
      </c>
      <c r="M2672" s="2" t="s">
        <v>50</v>
      </c>
      <c r="N2672" s="2" t="s">
        <v>51</v>
      </c>
      <c r="O2672" s="2" t="s">
        <v>52</v>
      </c>
      <c r="P2672" s="2" t="s">
        <v>27</v>
      </c>
      <c r="Q2672" s="2" t="s">
        <v>53</v>
      </c>
      <c r="R2672" s="2" t="s">
        <v>54</v>
      </c>
      <c r="S2672" s="2" t="s">
        <v>55</v>
      </c>
      <c r="T2672" s="2" t="s">
        <v>56</v>
      </c>
    </row>
    <row r="2673" spans="1:30" hidden="1" outlineLevel="1" collapsed="1" x14ac:dyDescent="0.2">
      <c r="A2673" t="s">
        <v>41</v>
      </c>
      <c r="B2673" s="4" t="s">
        <v>30</v>
      </c>
      <c r="C2673" s="4" t="s">
        <v>6421</v>
      </c>
      <c r="D2673" s="4" t="s">
        <v>41</v>
      </c>
      <c r="E2673" s="4">
        <v>4.5646600000000002E-2</v>
      </c>
      <c r="F2673" s="4">
        <v>2.21053E-3</v>
      </c>
      <c r="G2673" s="4">
        <v>1</v>
      </c>
      <c r="H2673" s="4">
        <v>1</v>
      </c>
      <c r="I2673" s="4">
        <v>1</v>
      </c>
      <c r="J2673" s="4">
        <v>1</v>
      </c>
      <c r="K2673" s="4" t="s">
        <v>6414</v>
      </c>
      <c r="L2673" s="4" t="s">
        <v>6422</v>
      </c>
      <c r="M2673" s="4" t="s">
        <v>41</v>
      </c>
      <c r="N2673" s="4">
        <v>1</v>
      </c>
      <c r="O2673" s="4">
        <v>1451.77404</v>
      </c>
      <c r="P2673" s="4" t="s">
        <v>30</v>
      </c>
      <c r="Q2673" s="4" t="s">
        <v>30</v>
      </c>
      <c r="R2673" s="4">
        <v>1.714E-3</v>
      </c>
      <c r="S2673" s="4">
        <v>3.0439999999999998E-2</v>
      </c>
      <c r="T2673" s="4">
        <v>1.39</v>
      </c>
    </row>
    <row r="2674" spans="1:30" x14ac:dyDescent="0.2">
      <c r="A2674" s="3" t="s">
        <v>30</v>
      </c>
      <c r="B2674" s="3" t="s">
        <v>31</v>
      </c>
      <c r="C2674" s="3" t="s">
        <v>6423</v>
      </c>
      <c r="D2674" s="3" t="s">
        <v>6424</v>
      </c>
      <c r="E2674" s="3">
        <v>3.0000000000000001E-3</v>
      </c>
      <c r="F2674" s="3">
        <v>1.514</v>
      </c>
      <c r="G2674" s="3">
        <v>8</v>
      </c>
      <c r="H2674" s="3">
        <v>1</v>
      </c>
      <c r="I2674" s="3">
        <v>1</v>
      </c>
      <c r="J2674" s="3">
        <v>1</v>
      </c>
      <c r="K2674" s="3">
        <v>1</v>
      </c>
      <c r="L2674" s="3">
        <v>226</v>
      </c>
      <c r="M2674" s="3">
        <v>24.6</v>
      </c>
      <c r="N2674" s="3">
        <v>6.05</v>
      </c>
      <c r="O2674" s="3">
        <v>2.52</v>
      </c>
      <c r="P2674" s="3">
        <v>1</v>
      </c>
      <c r="Q2674" s="3" t="s">
        <v>1377</v>
      </c>
      <c r="R2674" s="3" t="s">
        <v>41</v>
      </c>
      <c r="S2674" s="3" t="s">
        <v>36</v>
      </c>
      <c r="T2674" s="3" t="s">
        <v>6425</v>
      </c>
      <c r="U2674" s="3" t="s">
        <v>6426</v>
      </c>
      <c r="V2674" s="3" t="s">
        <v>6423</v>
      </c>
      <c r="W2674" s="3" t="s">
        <v>6427</v>
      </c>
      <c r="X2674" s="3" t="s">
        <v>6428</v>
      </c>
      <c r="Y2674" s="3" t="s">
        <v>41</v>
      </c>
      <c r="Z2674" s="3" t="s">
        <v>41</v>
      </c>
      <c r="AA2674" s="3">
        <v>0</v>
      </c>
      <c r="AB2674" s="3" t="s">
        <v>30</v>
      </c>
      <c r="AC2674" s="3">
        <v>1</v>
      </c>
      <c r="AD2674" s="3" t="s">
        <v>41</v>
      </c>
    </row>
    <row r="2675" spans="1:30" hidden="1" outlineLevel="1" collapsed="1" x14ac:dyDescent="0.2">
      <c r="A2675" t="s">
        <v>41</v>
      </c>
      <c r="B2675" s="2" t="s">
        <v>43</v>
      </c>
      <c r="C2675" s="2" t="s">
        <v>44</v>
      </c>
      <c r="D2675" s="2" t="s">
        <v>29</v>
      </c>
      <c r="E2675" s="2" t="s">
        <v>45</v>
      </c>
      <c r="F2675" s="2" t="s">
        <v>46</v>
      </c>
      <c r="G2675" s="2" t="s">
        <v>28</v>
      </c>
      <c r="H2675" s="2" t="s">
        <v>47</v>
      </c>
      <c r="I2675" s="2" t="s">
        <v>8</v>
      </c>
      <c r="J2675" s="2" t="s">
        <v>9</v>
      </c>
      <c r="K2675" s="2" t="s">
        <v>48</v>
      </c>
      <c r="L2675" s="2" t="s">
        <v>49</v>
      </c>
      <c r="M2675" s="2" t="s">
        <v>50</v>
      </c>
      <c r="N2675" s="2" t="s">
        <v>51</v>
      </c>
      <c r="O2675" s="2" t="s">
        <v>52</v>
      </c>
      <c r="P2675" s="2" t="s">
        <v>27</v>
      </c>
      <c r="Q2675" s="2" t="s">
        <v>53</v>
      </c>
      <c r="R2675" s="2" t="s">
        <v>54</v>
      </c>
      <c r="S2675" s="2" t="s">
        <v>55</v>
      </c>
      <c r="T2675" s="2" t="s">
        <v>56</v>
      </c>
    </row>
    <row r="2676" spans="1:30" hidden="1" outlineLevel="1" collapsed="1" x14ac:dyDescent="0.2">
      <c r="A2676" t="s">
        <v>41</v>
      </c>
      <c r="B2676" s="4" t="s">
        <v>30</v>
      </c>
      <c r="C2676" s="4" t="s">
        <v>6429</v>
      </c>
      <c r="D2676" s="4" t="s">
        <v>41</v>
      </c>
      <c r="E2676" s="4">
        <v>4.5955700000000002E-2</v>
      </c>
      <c r="F2676" s="4">
        <v>2.21053E-3</v>
      </c>
      <c r="G2676" s="4">
        <v>1</v>
      </c>
      <c r="H2676" s="4">
        <v>1</v>
      </c>
      <c r="I2676" s="4">
        <v>1</v>
      </c>
      <c r="J2676" s="4">
        <v>1</v>
      </c>
      <c r="K2676" s="4" t="s">
        <v>6423</v>
      </c>
      <c r="L2676" s="4" t="s">
        <v>6430</v>
      </c>
      <c r="M2676" s="4" t="s">
        <v>41</v>
      </c>
      <c r="N2676" s="4">
        <v>1</v>
      </c>
      <c r="O2676" s="4">
        <v>1751.9034899999999</v>
      </c>
      <c r="P2676" s="4" t="s">
        <v>30</v>
      </c>
      <c r="Q2676" s="4" t="s">
        <v>30</v>
      </c>
      <c r="R2676" s="4">
        <v>1.714E-3</v>
      </c>
      <c r="S2676" s="4">
        <v>3.0609999999999998E-2</v>
      </c>
      <c r="T2676" s="4">
        <v>2.52</v>
      </c>
    </row>
    <row r="2677" spans="1:30" x14ac:dyDescent="0.2">
      <c r="A2677" s="3" t="s">
        <v>30</v>
      </c>
      <c r="B2677" s="3" t="s">
        <v>31</v>
      </c>
      <c r="C2677" s="3" t="s">
        <v>6431</v>
      </c>
      <c r="D2677" s="3" t="s">
        <v>6432</v>
      </c>
      <c r="E2677" s="3">
        <v>3.0000000000000001E-3</v>
      </c>
      <c r="F2677" s="3">
        <v>1.5109999999999999</v>
      </c>
      <c r="G2677" s="3">
        <v>1</v>
      </c>
      <c r="H2677" s="3">
        <v>1</v>
      </c>
      <c r="I2677" s="3">
        <v>1</v>
      </c>
      <c r="J2677" s="3">
        <v>1</v>
      </c>
      <c r="K2677" s="3">
        <v>1</v>
      </c>
      <c r="L2677" s="3">
        <v>889</v>
      </c>
      <c r="M2677" s="3">
        <v>102.2</v>
      </c>
      <c r="N2677" s="3">
        <v>8.91</v>
      </c>
      <c r="O2677" s="3">
        <v>0</v>
      </c>
      <c r="P2677" s="3">
        <v>1</v>
      </c>
      <c r="Q2677" s="3" t="s">
        <v>4491</v>
      </c>
      <c r="R2677" s="3" t="s">
        <v>1739</v>
      </c>
      <c r="S2677" s="3" t="s">
        <v>36</v>
      </c>
      <c r="T2677" s="3" t="s">
        <v>6433</v>
      </c>
      <c r="U2677" s="3" t="s">
        <v>6434</v>
      </c>
      <c r="V2677" s="3" t="s">
        <v>6431</v>
      </c>
      <c r="W2677" s="3" t="s">
        <v>6435</v>
      </c>
      <c r="X2677" s="3" t="s">
        <v>6436</v>
      </c>
      <c r="Y2677" s="3" t="s">
        <v>41</v>
      </c>
      <c r="Z2677" s="3" t="s">
        <v>41</v>
      </c>
      <c r="AA2677" s="3">
        <v>0</v>
      </c>
      <c r="AB2677" s="3" t="s">
        <v>30</v>
      </c>
      <c r="AC2677" s="3">
        <v>1</v>
      </c>
      <c r="AD2677" s="3" t="s">
        <v>41</v>
      </c>
    </row>
    <row r="2678" spans="1:30" hidden="1" outlineLevel="1" collapsed="1" x14ac:dyDescent="0.2">
      <c r="A2678" t="s">
        <v>41</v>
      </c>
      <c r="B2678" s="2" t="s">
        <v>43</v>
      </c>
      <c r="C2678" s="2" t="s">
        <v>44</v>
      </c>
      <c r="D2678" s="2" t="s">
        <v>29</v>
      </c>
      <c r="E2678" s="2" t="s">
        <v>45</v>
      </c>
      <c r="F2678" s="2" t="s">
        <v>46</v>
      </c>
      <c r="G2678" s="2" t="s">
        <v>28</v>
      </c>
      <c r="H2678" s="2" t="s">
        <v>47</v>
      </c>
      <c r="I2678" s="2" t="s">
        <v>8</v>
      </c>
      <c r="J2678" s="2" t="s">
        <v>9</v>
      </c>
      <c r="K2678" s="2" t="s">
        <v>48</v>
      </c>
      <c r="L2678" s="2" t="s">
        <v>49</v>
      </c>
      <c r="M2678" s="2" t="s">
        <v>50</v>
      </c>
      <c r="N2678" s="2" t="s">
        <v>51</v>
      </c>
      <c r="O2678" s="2" t="s">
        <v>52</v>
      </c>
      <c r="P2678" s="2" t="s">
        <v>27</v>
      </c>
      <c r="Q2678" s="2" t="s">
        <v>53</v>
      </c>
      <c r="R2678" s="2" t="s">
        <v>54</v>
      </c>
      <c r="S2678" s="2" t="s">
        <v>55</v>
      </c>
      <c r="T2678" s="2" t="s">
        <v>56</v>
      </c>
    </row>
    <row r="2679" spans="1:30" hidden="1" outlineLevel="1" collapsed="1" x14ac:dyDescent="0.2">
      <c r="A2679" t="s">
        <v>41</v>
      </c>
      <c r="B2679" s="4" t="s">
        <v>30</v>
      </c>
      <c r="C2679" s="4" t="s">
        <v>6437</v>
      </c>
      <c r="D2679" s="4" t="s">
        <v>41</v>
      </c>
      <c r="E2679" s="4">
        <v>4.5955700000000002E-2</v>
      </c>
      <c r="F2679" s="4">
        <v>2.21053E-3</v>
      </c>
      <c r="G2679" s="4">
        <v>1</v>
      </c>
      <c r="H2679" s="4">
        <v>1</v>
      </c>
      <c r="I2679" s="4">
        <v>1</v>
      </c>
      <c r="J2679" s="4">
        <v>1</v>
      </c>
      <c r="K2679" s="4" t="s">
        <v>6431</v>
      </c>
      <c r="L2679" s="4" t="s">
        <v>6438</v>
      </c>
      <c r="M2679" s="4" t="s">
        <v>41</v>
      </c>
      <c r="N2679" s="4">
        <v>0</v>
      </c>
      <c r="O2679" s="4">
        <v>1584.78773</v>
      </c>
      <c r="P2679" s="4" t="s">
        <v>30</v>
      </c>
      <c r="Q2679" s="4" t="s">
        <v>30</v>
      </c>
      <c r="R2679" s="4">
        <v>1.714E-3</v>
      </c>
      <c r="S2679" s="4">
        <v>3.0810000000000001E-2</v>
      </c>
      <c r="T2679" s="4">
        <v>1.93</v>
      </c>
    </row>
    <row r="2680" spans="1:30" x14ac:dyDescent="0.2">
      <c r="A2680" s="3" t="s">
        <v>30</v>
      </c>
      <c r="B2680" s="3" t="s">
        <v>31</v>
      </c>
      <c r="C2680" s="3" t="s">
        <v>6439</v>
      </c>
      <c r="D2680" s="3" t="s">
        <v>6440</v>
      </c>
      <c r="E2680" s="3">
        <v>3.0000000000000001E-3</v>
      </c>
      <c r="F2680" s="3">
        <v>1.5009999999999999</v>
      </c>
      <c r="G2680" s="3">
        <v>3</v>
      </c>
      <c r="H2680" s="3">
        <v>1</v>
      </c>
      <c r="I2680" s="3">
        <v>1</v>
      </c>
      <c r="J2680" s="3">
        <v>1</v>
      </c>
      <c r="K2680" s="3">
        <v>1</v>
      </c>
      <c r="L2680" s="3">
        <v>557</v>
      </c>
      <c r="M2680" s="3">
        <v>63.5</v>
      </c>
      <c r="N2680" s="3">
        <v>6.58</v>
      </c>
      <c r="O2680" s="3">
        <v>0</v>
      </c>
      <c r="P2680" s="3">
        <v>1</v>
      </c>
      <c r="Q2680" s="3" t="s">
        <v>2118</v>
      </c>
      <c r="R2680" s="3" t="s">
        <v>978</v>
      </c>
      <c r="S2680" s="3" t="s">
        <v>1062</v>
      </c>
      <c r="T2680" s="3" t="s">
        <v>6441</v>
      </c>
      <c r="U2680" s="3" t="s">
        <v>6442</v>
      </c>
      <c r="V2680" s="3" t="s">
        <v>6439</v>
      </c>
      <c r="W2680" s="3" t="s">
        <v>6443</v>
      </c>
      <c r="X2680" s="3" t="s">
        <v>6444</v>
      </c>
      <c r="Y2680" s="3" t="s">
        <v>41</v>
      </c>
      <c r="Z2680" s="3" t="s">
        <v>41</v>
      </c>
      <c r="AA2680" s="3">
        <v>0</v>
      </c>
      <c r="AB2680" s="3" t="s">
        <v>30</v>
      </c>
      <c r="AC2680" s="3">
        <v>1</v>
      </c>
      <c r="AD2680" s="3" t="s">
        <v>41</v>
      </c>
    </row>
    <row r="2681" spans="1:30" hidden="1" outlineLevel="1" collapsed="1" x14ac:dyDescent="0.2">
      <c r="A2681" t="s">
        <v>41</v>
      </c>
      <c r="B2681" s="2" t="s">
        <v>43</v>
      </c>
      <c r="C2681" s="2" t="s">
        <v>44</v>
      </c>
      <c r="D2681" s="2" t="s">
        <v>29</v>
      </c>
      <c r="E2681" s="2" t="s">
        <v>45</v>
      </c>
      <c r="F2681" s="2" t="s">
        <v>46</v>
      </c>
      <c r="G2681" s="2" t="s">
        <v>28</v>
      </c>
      <c r="H2681" s="2" t="s">
        <v>47</v>
      </c>
      <c r="I2681" s="2" t="s">
        <v>8</v>
      </c>
      <c r="J2681" s="2" t="s">
        <v>9</v>
      </c>
      <c r="K2681" s="2" t="s">
        <v>48</v>
      </c>
      <c r="L2681" s="2" t="s">
        <v>49</v>
      </c>
      <c r="M2681" s="2" t="s">
        <v>50</v>
      </c>
      <c r="N2681" s="2" t="s">
        <v>51</v>
      </c>
      <c r="O2681" s="2" t="s">
        <v>52</v>
      </c>
      <c r="P2681" s="2" t="s">
        <v>27</v>
      </c>
      <c r="Q2681" s="2" t="s">
        <v>53</v>
      </c>
      <c r="R2681" s="2" t="s">
        <v>54</v>
      </c>
      <c r="S2681" s="2" t="s">
        <v>55</v>
      </c>
      <c r="T2681" s="2" t="s">
        <v>56</v>
      </c>
    </row>
    <row r="2682" spans="1:30" hidden="1" outlineLevel="1" collapsed="1" x14ac:dyDescent="0.2">
      <c r="A2682" t="s">
        <v>41</v>
      </c>
      <c r="B2682" s="4" t="s">
        <v>30</v>
      </c>
      <c r="C2682" s="4" t="s">
        <v>6445</v>
      </c>
      <c r="D2682" s="4" t="s">
        <v>41</v>
      </c>
      <c r="E2682" s="4">
        <v>4.7212799999999999E-2</v>
      </c>
      <c r="F2682" s="4">
        <v>2.21053E-3</v>
      </c>
      <c r="G2682" s="4">
        <v>1</v>
      </c>
      <c r="H2682" s="4">
        <v>1</v>
      </c>
      <c r="I2682" s="4">
        <v>1</v>
      </c>
      <c r="J2682" s="4">
        <v>1</v>
      </c>
      <c r="K2682" s="4" t="s">
        <v>6439</v>
      </c>
      <c r="L2682" s="4" t="s">
        <v>6446</v>
      </c>
      <c r="M2682" s="4" t="s">
        <v>41</v>
      </c>
      <c r="N2682" s="4">
        <v>2</v>
      </c>
      <c r="O2682" s="4">
        <v>2026.0127600000001</v>
      </c>
      <c r="P2682" s="4" t="s">
        <v>30</v>
      </c>
      <c r="Q2682" s="4" t="s">
        <v>30</v>
      </c>
      <c r="R2682" s="4">
        <v>1.714E-3</v>
      </c>
      <c r="S2682" s="4">
        <v>3.1519999999999999E-2</v>
      </c>
      <c r="T2682" s="4">
        <v>2.34</v>
      </c>
    </row>
    <row r="2683" spans="1:30" x14ac:dyDescent="0.2">
      <c r="A2683" s="3" t="s">
        <v>30</v>
      </c>
      <c r="B2683" s="3" t="s">
        <v>31</v>
      </c>
      <c r="C2683" s="3" t="s">
        <v>6447</v>
      </c>
      <c r="D2683" s="3" t="s">
        <v>6448</v>
      </c>
      <c r="E2683" s="3">
        <v>3.0000000000000001E-3</v>
      </c>
      <c r="F2683" s="3">
        <v>1.484</v>
      </c>
      <c r="G2683" s="3">
        <v>1</v>
      </c>
      <c r="H2683" s="3">
        <v>1</v>
      </c>
      <c r="I2683" s="3">
        <v>1</v>
      </c>
      <c r="J2683" s="3">
        <v>1</v>
      </c>
      <c r="K2683" s="3">
        <v>1</v>
      </c>
      <c r="L2683" s="3">
        <v>1230</v>
      </c>
      <c r="M2683" s="3">
        <v>141.30000000000001</v>
      </c>
      <c r="N2683" s="3">
        <v>5.81</v>
      </c>
      <c r="O2683" s="3">
        <v>0</v>
      </c>
      <c r="P2683" s="3">
        <v>1</v>
      </c>
      <c r="Q2683" s="3" t="s">
        <v>6449</v>
      </c>
      <c r="R2683" s="3" t="s">
        <v>35</v>
      </c>
      <c r="S2683" s="3" t="s">
        <v>1062</v>
      </c>
      <c r="T2683" s="3" t="s">
        <v>5290</v>
      </c>
      <c r="U2683" s="3" t="s">
        <v>6450</v>
      </c>
      <c r="V2683" s="3" t="s">
        <v>6447</v>
      </c>
      <c r="W2683" s="3" t="s">
        <v>6451</v>
      </c>
      <c r="X2683" s="3" t="s">
        <v>6452</v>
      </c>
      <c r="Y2683" s="3" t="s">
        <v>5575</v>
      </c>
      <c r="Z2683" s="3" t="s">
        <v>41</v>
      </c>
      <c r="AA2683" s="3">
        <v>3</v>
      </c>
      <c r="AB2683" s="3" t="s">
        <v>30</v>
      </c>
      <c r="AC2683" s="3">
        <v>1</v>
      </c>
      <c r="AD2683" s="3" t="s">
        <v>41</v>
      </c>
    </row>
    <row r="2684" spans="1:30" hidden="1" outlineLevel="1" collapsed="1" x14ac:dyDescent="0.2">
      <c r="A2684" t="s">
        <v>41</v>
      </c>
      <c r="B2684" s="2" t="s">
        <v>43</v>
      </c>
      <c r="C2684" s="2" t="s">
        <v>44</v>
      </c>
      <c r="D2684" s="2" t="s">
        <v>29</v>
      </c>
      <c r="E2684" s="2" t="s">
        <v>45</v>
      </c>
      <c r="F2684" s="2" t="s">
        <v>46</v>
      </c>
      <c r="G2684" s="2" t="s">
        <v>28</v>
      </c>
      <c r="H2684" s="2" t="s">
        <v>47</v>
      </c>
      <c r="I2684" s="2" t="s">
        <v>8</v>
      </c>
      <c r="J2684" s="2" t="s">
        <v>9</v>
      </c>
      <c r="K2684" s="2" t="s">
        <v>48</v>
      </c>
      <c r="L2684" s="2" t="s">
        <v>49</v>
      </c>
      <c r="M2684" s="2" t="s">
        <v>50</v>
      </c>
      <c r="N2684" s="2" t="s">
        <v>51</v>
      </c>
      <c r="O2684" s="2" t="s">
        <v>52</v>
      </c>
      <c r="P2684" s="2" t="s">
        <v>27</v>
      </c>
      <c r="Q2684" s="2" t="s">
        <v>53</v>
      </c>
      <c r="R2684" s="2" t="s">
        <v>54</v>
      </c>
      <c r="S2684" s="2" t="s">
        <v>55</v>
      </c>
      <c r="T2684" s="2" t="s">
        <v>56</v>
      </c>
    </row>
    <row r="2685" spans="1:30" hidden="1" outlineLevel="1" collapsed="1" x14ac:dyDescent="0.2">
      <c r="A2685" t="s">
        <v>41</v>
      </c>
      <c r="B2685" s="4" t="s">
        <v>30</v>
      </c>
      <c r="C2685" s="4" t="s">
        <v>6453</v>
      </c>
      <c r="D2685" s="4" t="s">
        <v>41</v>
      </c>
      <c r="E2685" s="4">
        <v>4.88315E-2</v>
      </c>
      <c r="F2685" s="4">
        <v>2.21053E-3</v>
      </c>
      <c r="G2685" s="4">
        <v>1</v>
      </c>
      <c r="H2685" s="4">
        <v>1</v>
      </c>
      <c r="I2685" s="4">
        <v>1</v>
      </c>
      <c r="J2685" s="4">
        <v>1</v>
      </c>
      <c r="K2685" s="4" t="s">
        <v>6447</v>
      </c>
      <c r="L2685" s="4" t="s">
        <v>6454</v>
      </c>
      <c r="M2685" s="4" t="s">
        <v>41</v>
      </c>
      <c r="N2685" s="4">
        <v>1</v>
      </c>
      <c r="O2685" s="4">
        <v>1443.7702899999999</v>
      </c>
      <c r="P2685" s="4" t="s">
        <v>30</v>
      </c>
      <c r="Q2685" s="4" t="s">
        <v>30</v>
      </c>
      <c r="R2685" s="4">
        <v>1.714E-3</v>
      </c>
      <c r="S2685" s="4">
        <v>3.279E-2</v>
      </c>
      <c r="T2685" s="4">
        <v>1.61</v>
      </c>
    </row>
    <row r="2686" spans="1:30" x14ac:dyDescent="0.2">
      <c r="A2686" s="3" t="s">
        <v>30</v>
      </c>
      <c r="B2686" s="3" t="s">
        <v>31</v>
      </c>
      <c r="C2686" s="3" t="s">
        <v>6455</v>
      </c>
      <c r="D2686" s="3" t="s">
        <v>6456</v>
      </c>
      <c r="E2686" s="3">
        <v>3.0000000000000001E-3</v>
      </c>
      <c r="F2686" s="3">
        <v>1.482</v>
      </c>
      <c r="G2686" s="3">
        <v>4</v>
      </c>
      <c r="H2686" s="3">
        <v>1</v>
      </c>
      <c r="I2686" s="3">
        <v>1</v>
      </c>
      <c r="J2686" s="3">
        <v>1</v>
      </c>
      <c r="K2686" s="3">
        <v>1</v>
      </c>
      <c r="L2686" s="3">
        <v>252</v>
      </c>
      <c r="M2686" s="3">
        <v>28.5</v>
      </c>
      <c r="N2686" s="3">
        <v>5.92</v>
      </c>
      <c r="O2686" s="3">
        <v>1.72</v>
      </c>
      <c r="P2686" s="3">
        <v>1</v>
      </c>
      <c r="Q2686" s="3" t="s">
        <v>41</v>
      </c>
      <c r="R2686" s="3" t="s">
        <v>3581</v>
      </c>
      <c r="S2686" s="3" t="s">
        <v>41</v>
      </c>
      <c r="T2686" s="3" t="s">
        <v>6457</v>
      </c>
      <c r="U2686" s="3" t="s">
        <v>6458</v>
      </c>
      <c r="V2686" s="3" t="s">
        <v>6455</v>
      </c>
      <c r="W2686" s="3" t="s">
        <v>6459</v>
      </c>
      <c r="X2686" s="3" t="s">
        <v>6460</v>
      </c>
      <c r="Y2686" s="3" t="s">
        <v>41</v>
      </c>
      <c r="Z2686" s="3" t="s">
        <v>41</v>
      </c>
      <c r="AA2686" s="3">
        <v>0</v>
      </c>
      <c r="AB2686" s="3" t="s">
        <v>30</v>
      </c>
      <c r="AC2686" s="3">
        <v>1</v>
      </c>
      <c r="AD2686" s="3" t="s">
        <v>41</v>
      </c>
    </row>
    <row r="2687" spans="1:30" hidden="1" outlineLevel="1" collapsed="1" x14ac:dyDescent="0.2">
      <c r="A2687" t="s">
        <v>41</v>
      </c>
      <c r="B2687" s="2" t="s">
        <v>43</v>
      </c>
      <c r="C2687" s="2" t="s">
        <v>44</v>
      </c>
      <c r="D2687" s="2" t="s">
        <v>29</v>
      </c>
      <c r="E2687" s="2" t="s">
        <v>45</v>
      </c>
      <c r="F2687" s="2" t="s">
        <v>46</v>
      </c>
      <c r="G2687" s="2" t="s">
        <v>28</v>
      </c>
      <c r="H2687" s="2" t="s">
        <v>47</v>
      </c>
      <c r="I2687" s="2" t="s">
        <v>8</v>
      </c>
      <c r="J2687" s="2" t="s">
        <v>9</v>
      </c>
      <c r="K2687" s="2" t="s">
        <v>48</v>
      </c>
      <c r="L2687" s="2" t="s">
        <v>49</v>
      </c>
      <c r="M2687" s="2" t="s">
        <v>50</v>
      </c>
      <c r="N2687" s="2" t="s">
        <v>51</v>
      </c>
      <c r="O2687" s="2" t="s">
        <v>52</v>
      </c>
      <c r="P2687" s="2" t="s">
        <v>27</v>
      </c>
      <c r="Q2687" s="2" t="s">
        <v>53</v>
      </c>
      <c r="R2687" s="2" t="s">
        <v>54</v>
      </c>
      <c r="S2687" s="2" t="s">
        <v>55</v>
      </c>
      <c r="T2687" s="2" t="s">
        <v>56</v>
      </c>
    </row>
    <row r="2688" spans="1:30" hidden="1" outlineLevel="1" collapsed="1" x14ac:dyDescent="0.2">
      <c r="A2688" t="s">
        <v>41</v>
      </c>
      <c r="B2688" s="4" t="s">
        <v>30</v>
      </c>
      <c r="C2688" s="4" t="s">
        <v>6461</v>
      </c>
      <c r="D2688" s="4" t="s">
        <v>41</v>
      </c>
      <c r="E2688" s="4">
        <v>4.91616E-2</v>
      </c>
      <c r="F2688" s="4">
        <v>2.21053E-3</v>
      </c>
      <c r="G2688" s="4">
        <v>1</v>
      </c>
      <c r="H2688" s="4">
        <v>1</v>
      </c>
      <c r="I2688" s="4">
        <v>1</v>
      </c>
      <c r="J2688" s="4">
        <v>1</v>
      </c>
      <c r="K2688" s="4" t="s">
        <v>6455</v>
      </c>
      <c r="L2688" s="4" t="s">
        <v>6462</v>
      </c>
      <c r="M2688" s="4" t="s">
        <v>41</v>
      </c>
      <c r="N2688" s="4">
        <v>0</v>
      </c>
      <c r="O2688" s="4">
        <v>943.52071999999998</v>
      </c>
      <c r="P2688" s="4" t="s">
        <v>30</v>
      </c>
      <c r="Q2688" s="4" t="s">
        <v>30</v>
      </c>
      <c r="R2688" s="4">
        <v>1.714E-3</v>
      </c>
      <c r="S2688" s="4">
        <v>3.2980000000000002E-2</v>
      </c>
      <c r="T2688" s="4">
        <v>1.72</v>
      </c>
    </row>
    <row r="2689" spans="1:30" x14ac:dyDescent="0.2">
      <c r="A2689" s="3" t="s">
        <v>30</v>
      </c>
      <c r="B2689" s="3" t="s">
        <v>31</v>
      </c>
      <c r="C2689" s="3" t="s">
        <v>6463</v>
      </c>
      <c r="D2689" s="3" t="s">
        <v>6464</v>
      </c>
      <c r="E2689" s="3">
        <v>3.0000000000000001E-3</v>
      </c>
      <c r="F2689" s="3">
        <v>1.4810000000000001</v>
      </c>
      <c r="G2689" s="3">
        <v>3</v>
      </c>
      <c r="H2689" s="3">
        <v>1</v>
      </c>
      <c r="I2689" s="3">
        <v>1</v>
      </c>
      <c r="J2689" s="3">
        <v>1</v>
      </c>
      <c r="K2689" s="3">
        <v>1</v>
      </c>
      <c r="L2689" s="3">
        <v>668</v>
      </c>
      <c r="M2689" s="3">
        <v>77.3</v>
      </c>
      <c r="N2689" s="3">
        <v>9.66</v>
      </c>
      <c r="O2689" s="3">
        <v>0</v>
      </c>
      <c r="P2689" s="3">
        <v>1</v>
      </c>
      <c r="Q2689" s="3" t="s">
        <v>3327</v>
      </c>
      <c r="R2689" s="3" t="s">
        <v>35</v>
      </c>
      <c r="S2689" s="3" t="s">
        <v>36</v>
      </c>
      <c r="T2689" s="3" t="s">
        <v>6465</v>
      </c>
      <c r="U2689" s="3" t="s">
        <v>6466</v>
      </c>
      <c r="V2689" s="3" t="s">
        <v>6463</v>
      </c>
      <c r="W2689" s="3" t="s">
        <v>6467</v>
      </c>
      <c r="X2689" s="3" t="s">
        <v>6468</v>
      </c>
      <c r="Y2689" s="3" t="s">
        <v>41</v>
      </c>
      <c r="Z2689" s="3" t="s">
        <v>41</v>
      </c>
      <c r="AA2689" s="3">
        <v>0</v>
      </c>
      <c r="AB2689" s="3" t="s">
        <v>30</v>
      </c>
      <c r="AC2689" s="3">
        <v>1</v>
      </c>
      <c r="AD2689" s="3" t="s">
        <v>41</v>
      </c>
    </row>
    <row r="2690" spans="1:30" hidden="1" outlineLevel="1" collapsed="1" x14ac:dyDescent="0.2">
      <c r="A2690" t="s">
        <v>41</v>
      </c>
      <c r="B2690" s="2" t="s">
        <v>43</v>
      </c>
      <c r="C2690" s="2" t="s">
        <v>44</v>
      </c>
      <c r="D2690" s="2" t="s">
        <v>29</v>
      </c>
      <c r="E2690" s="2" t="s">
        <v>45</v>
      </c>
      <c r="F2690" s="2" t="s">
        <v>46</v>
      </c>
      <c r="G2690" s="2" t="s">
        <v>28</v>
      </c>
      <c r="H2690" s="2" t="s">
        <v>47</v>
      </c>
      <c r="I2690" s="2" t="s">
        <v>8</v>
      </c>
      <c r="J2690" s="2" t="s">
        <v>9</v>
      </c>
      <c r="K2690" s="2" t="s">
        <v>48</v>
      </c>
      <c r="L2690" s="2" t="s">
        <v>49</v>
      </c>
      <c r="M2690" s="2" t="s">
        <v>50</v>
      </c>
      <c r="N2690" s="2" t="s">
        <v>51</v>
      </c>
      <c r="O2690" s="2" t="s">
        <v>52</v>
      </c>
      <c r="P2690" s="2" t="s">
        <v>27</v>
      </c>
      <c r="Q2690" s="2" t="s">
        <v>53</v>
      </c>
      <c r="R2690" s="2" t="s">
        <v>54</v>
      </c>
      <c r="S2690" s="2" t="s">
        <v>55</v>
      </c>
      <c r="T2690" s="2" t="s">
        <v>56</v>
      </c>
    </row>
    <row r="2691" spans="1:30" hidden="1" outlineLevel="1" collapsed="1" x14ac:dyDescent="0.2">
      <c r="A2691" t="s">
        <v>41</v>
      </c>
      <c r="B2691" s="4" t="s">
        <v>30</v>
      </c>
      <c r="C2691" s="4" t="s">
        <v>6469</v>
      </c>
      <c r="D2691" s="4" t="s">
        <v>41</v>
      </c>
      <c r="E2691" s="4">
        <v>4.91616E-2</v>
      </c>
      <c r="F2691" s="4">
        <v>2.21053E-3</v>
      </c>
      <c r="G2691" s="4">
        <v>1</v>
      </c>
      <c r="H2691" s="4">
        <v>1</v>
      </c>
      <c r="I2691" s="4">
        <v>1</v>
      </c>
      <c r="J2691" s="4">
        <v>1</v>
      </c>
      <c r="K2691" s="4" t="s">
        <v>6463</v>
      </c>
      <c r="L2691" s="4" t="s">
        <v>6470</v>
      </c>
      <c r="M2691" s="4" t="s">
        <v>41</v>
      </c>
      <c r="N2691" s="4">
        <v>0</v>
      </c>
      <c r="O2691" s="4">
        <v>2016.98325</v>
      </c>
      <c r="P2691" s="4" t="s">
        <v>30</v>
      </c>
      <c r="Q2691" s="4" t="s">
        <v>30</v>
      </c>
      <c r="R2691" s="4">
        <v>1.714E-3</v>
      </c>
      <c r="S2691" s="4">
        <v>3.3009999999999998E-2</v>
      </c>
      <c r="T2691" s="4">
        <v>1.24</v>
      </c>
    </row>
    <row r="2692" spans="1:30" x14ac:dyDescent="0.2">
      <c r="A2692" s="3" t="s">
        <v>30</v>
      </c>
      <c r="B2692" s="3" t="s">
        <v>31</v>
      </c>
      <c r="C2692" s="3" t="s">
        <v>6471</v>
      </c>
      <c r="D2692" s="3" t="s">
        <v>6472</v>
      </c>
      <c r="E2692" s="3">
        <v>3.0000000000000001E-3</v>
      </c>
      <c r="F2692" s="3">
        <v>1.48</v>
      </c>
      <c r="G2692" s="3">
        <v>5</v>
      </c>
      <c r="H2692" s="3">
        <v>1</v>
      </c>
      <c r="I2692" s="3">
        <v>1</v>
      </c>
      <c r="J2692" s="3">
        <v>1</v>
      </c>
      <c r="K2692" s="3">
        <v>1</v>
      </c>
      <c r="L2692" s="3">
        <v>376</v>
      </c>
      <c r="M2692" s="3">
        <v>42.5</v>
      </c>
      <c r="N2692" s="3">
        <v>8.7799999999999994</v>
      </c>
      <c r="O2692" s="3">
        <v>0</v>
      </c>
      <c r="P2692" s="3">
        <v>1</v>
      </c>
      <c r="Q2692" s="3" t="s">
        <v>2118</v>
      </c>
      <c r="R2692" s="3" t="s">
        <v>1160</v>
      </c>
      <c r="S2692" s="3" t="s">
        <v>1062</v>
      </c>
      <c r="T2692" s="3" t="s">
        <v>3046</v>
      </c>
      <c r="U2692" s="3" t="s">
        <v>6473</v>
      </c>
      <c r="V2692" s="3" t="s">
        <v>6471</v>
      </c>
      <c r="W2692" s="3" t="s">
        <v>6474</v>
      </c>
      <c r="X2692" s="3" t="s">
        <v>6475</v>
      </c>
      <c r="Y2692" s="3" t="s">
        <v>41</v>
      </c>
      <c r="Z2692" s="3" t="s">
        <v>41</v>
      </c>
      <c r="AA2692" s="3">
        <v>0</v>
      </c>
      <c r="AB2692" s="3" t="s">
        <v>30</v>
      </c>
      <c r="AC2692" s="3">
        <v>1</v>
      </c>
      <c r="AD2692" s="3" t="s">
        <v>41</v>
      </c>
    </row>
    <row r="2693" spans="1:30" hidden="1" outlineLevel="1" collapsed="1" x14ac:dyDescent="0.2">
      <c r="A2693" t="s">
        <v>41</v>
      </c>
      <c r="B2693" s="2" t="s">
        <v>43</v>
      </c>
      <c r="C2693" s="2" t="s">
        <v>44</v>
      </c>
      <c r="D2693" s="2" t="s">
        <v>29</v>
      </c>
      <c r="E2693" s="2" t="s">
        <v>45</v>
      </c>
      <c r="F2693" s="2" t="s">
        <v>46</v>
      </c>
      <c r="G2693" s="2" t="s">
        <v>28</v>
      </c>
      <c r="H2693" s="2" t="s">
        <v>47</v>
      </c>
      <c r="I2693" s="2" t="s">
        <v>8</v>
      </c>
      <c r="J2693" s="2" t="s">
        <v>9</v>
      </c>
      <c r="K2693" s="2" t="s">
        <v>48</v>
      </c>
      <c r="L2693" s="2" t="s">
        <v>49</v>
      </c>
      <c r="M2693" s="2" t="s">
        <v>50</v>
      </c>
      <c r="N2693" s="2" t="s">
        <v>51</v>
      </c>
      <c r="O2693" s="2" t="s">
        <v>52</v>
      </c>
      <c r="P2693" s="2" t="s">
        <v>27</v>
      </c>
      <c r="Q2693" s="2" t="s">
        <v>53</v>
      </c>
      <c r="R2693" s="2" t="s">
        <v>54</v>
      </c>
      <c r="S2693" s="2" t="s">
        <v>55</v>
      </c>
      <c r="T2693" s="2" t="s">
        <v>56</v>
      </c>
    </row>
    <row r="2694" spans="1:30" hidden="1" outlineLevel="1" collapsed="1" x14ac:dyDescent="0.2">
      <c r="A2694" t="s">
        <v>41</v>
      </c>
      <c r="B2694" s="4" t="s">
        <v>30</v>
      </c>
      <c r="C2694" s="4" t="s">
        <v>6476</v>
      </c>
      <c r="D2694" s="4" t="s">
        <v>41</v>
      </c>
      <c r="E2694" s="4">
        <v>4.91616E-2</v>
      </c>
      <c r="F2694" s="4">
        <v>2.21053E-3</v>
      </c>
      <c r="G2694" s="4">
        <v>1</v>
      </c>
      <c r="H2694" s="4">
        <v>1</v>
      </c>
      <c r="I2694" s="4">
        <v>1</v>
      </c>
      <c r="J2694" s="4">
        <v>1</v>
      </c>
      <c r="K2694" s="4" t="s">
        <v>6471</v>
      </c>
      <c r="L2694" s="4" t="s">
        <v>6477</v>
      </c>
      <c r="M2694" s="4" t="s">
        <v>41</v>
      </c>
      <c r="N2694" s="4">
        <v>2</v>
      </c>
      <c r="O2694" s="4">
        <v>1853.8974599999999</v>
      </c>
      <c r="P2694" s="4" t="s">
        <v>30</v>
      </c>
      <c r="Q2694" s="4" t="s">
        <v>30</v>
      </c>
      <c r="R2694" s="4">
        <v>1.714E-3</v>
      </c>
      <c r="S2694" s="4">
        <v>3.3110000000000001E-2</v>
      </c>
      <c r="T2694" s="4">
        <v>1.65</v>
      </c>
    </row>
    <row r="2695" spans="1:30" x14ac:dyDescent="0.2">
      <c r="A2695" s="3" t="s">
        <v>30</v>
      </c>
      <c r="B2695" s="3" t="s">
        <v>31</v>
      </c>
      <c r="C2695" s="3" t="s">
        <v>6478</v>
      </c>
      <c r="D2695" s="3" t="s">
        <v>6479</v>
      </c>
      <c r="E2695" s="3">
        <v>3.0000000000000001E-3</v>
      </c>
      <c r="F2695" s="3">
        <v>1.48</v>
      </c>
      <c r="G2695" s="3">
        <v>2</v>
      </c>
      <c r="H2695" s="3">
        <v>1</v>
      </c>
      <c r="I2695" s="3">
        <v>1</v>
      </c>
      <c r="J2695" s="3">
        <v>1</v>
      </c>
      <c r="K2695" s="3">
        <v>1</v>
      </c>
      <c r="L2695" s="3">
        <v>507</v>
      </c>
      <c r="M2695" s="3">
        <v>58.3</v>
      </c>
      <c r="N2695" s="3">
        <v>5.87</v>
      </c>
      <c r="O2695" s="3">
        <v>0</v>
      </c>
      <c r="P2695" s="3">
        <v>1</v>
      </c>
      <c r="Q2695" s="3" t="s">
        <v>3327</v>
      </c>
      <c r="R2695" s="3" t="s">
        <v>520</v>
      </c>
      <c r="S2695" s="3" t="s">
        <v>374</v>
      </c>
      <c r="T2695" s="3" t="s">
        <v>2259</v>
      </c>
      <c r="U2695" s="3" t="s">
        <v>6480</v>
      </c>
      <c r="V2695" s="3" t="s">
        <v>6478</v>
      </c>
      <c r="W2695" s="3" t="s">
        <v>6481</v>
      </c>
      <c r="X2695" s="3" t="s">
        <v>6482</v>
      </c>
      <c r="Y2695" s="3" t="s">
        <v>2957</v>
      </c>
      <c r="Z2695" s="3" t="s">
        <v>5164</v>
      </c>
      <c r="AA2695" s="3">
        <v>3</v>
      </c>
      <c r="AB2695" s="3" t="s">
        <v>30</v>
      </c>
      <c r="AC2695" s="3">
        <v>1</v>
      </c>
      <c r="AD2695" s="3" t="s">
        <v>41</v>
      </c>
    </row>
    <row r="2696" spans="1:30" hidden="1" outlineLevel="1" collapsed="1" x14ac:dyDescent="0.2">
      <c r="A2696" t="s">
        <v>41</v>
      </c>
      <c r="B2696" s="2" t="s">
        <v>43</v>
      </c>
      <c r="C2696" s="2" t="s">
        <v>44</v>
      </c>
      <c r="D2696" s="2" t="s">
        <v>29</v>
      </c>
      <c r="E2696" s="2" t="s">
        <v>45</v>
      </c>
      <c r="F2696" s="2" t="s">
        <v>46</v>
      </c>
      <c r="G2696" s="2" t="s">
        <v>28</v>
      </c>
      <c r="H2696" s="2" t="s">
        <v>47</v>
      </c>
      <c r="I2696" s="2" t="s">
        <v>8</v>
      </c>
      <c r="J2696" s="2" t="s">
        <v>9</v>
      </c>
      <c r="K2696" s="2" t="s">
        <v>48</v>
      </c>
      <c r="L2696" s="2" t="s">
        <v>49</v>
      </c>
      <c r="M2696" s="2" t="s">
        <v>50</v>
      </c>
      <c r="N2696" s="2" t="s">
        <v>51</v>
      </c>
      <c r="O2696" s="2" t="s">
        <v>52</v>
      </c>
      <c r="P2696" s="2" t="s">
        <v>27</v>
      </c>
      <c r="Q2696" s="2" t="s">
        <v>53</v>
      </c>
      <c r="R2696" s="2" t="s">
        <v>54</v>
      </c>
      <c r="S2696" s="2" t="s">
        <v>55</v>
      </c>
      <c r="T2696" s="2" t="s">
        <v>56</v>
      </c>
    </row>
    <row r="2697" spans="1:30" hidden="1" outlineLevel="1" collapsed="1" x14ac:dyDescent="0.2">
      <c r="A2697" t="s">
        <v>41</v>
      </c>
      <c r="B2697" s="4" t="s">
        <v>30</v>
      </c>
      <c r="C2697" s="4" t="s">
        <v>6483</v>
      </c>
      <c r="D2697" s="4" t="s">
        <v>6484</v>
      </c>
      <c r="E2697" s="4">
        <v>4.91616E-2</v>
      </c>
      <c r="F2697" s="4">
        <v>2.21053E-3</v>
      </c>
      <c r="G2697" s="4">
        <v>1</v>
      </c>
      <c r="H2697" s="4">
        <v>1</v>
      </c>
      <c r="I2697" s="4">
        <v>1</v>
      </c>
      <c r="J2697" s="4">
        <v>1</v>
      </c>
      <c r="K2697" s="4" t="s">
        <v>6478</v>
      </c>
      <c r="L2697" s="4" t="s">
        <v>6485</v>
      </c>
      <c r="M2697" s="4" t="s">
        <v>41</v>
      </c>
      <c r="N2697" s="4">
        <v>0</v>
      </c>
      <c r="O2697" s="4">
        <v>1491.62898</v>
      </c>
      <c r="P2697" s="4" t="s">
        <v>30</v>
      </c>
      <c r="Q2697" s="4" t="s">
        <v>30</v>
      </c>
      <c r="R2697" s="4">
        <v>1.714E-3</v>
      </c>
      <c r="S2697" s="4">
        <v>3.3119999999999997E-2</v>
      </c>
      <c r="T2697" s="4">
        <v>1.71</v>
      </c>
    </row>
    <row r="2698" spans="1:30" x14ac:dyDescent="0.2">
      <c r="A2698" s="3" t="s">
        <v>30</v>
      </c>
      <c r="B2698" s="3" t="s">
        <v>31</v>
      </c>
      <c r="C2698" s="3" t="s">
        <v>6486</v>
      </c>
      <c r="D2698" s="3" t="s">
        <v>6487</v>
      </c>
      <c r="E2698" s="3">
        <v>3.0000000000000001E-3</v>
      </c>
      <c r="F2698" s="3">
        <v>1.4790000000000001</v>
      </c>
      <c r="G2698" s="3">
        <v>2</v>
      </c>
      <c r="H2698" s="3">
        <v>1</v>
      </c>
      <c r="I2698" s="3">
        <v>1</v>
      </c>
      <c r="J2698" s="3">
        <v>1</v>
      </c>
      <c r="K2698" s="3">
        <v>1</v>
      </c>
      <c r="L2698" s="3">
        <v>1142</v>
      </c>
      <c r="M2698" s="3">
        <v>129.80000000000001</v>
      </c>
      <c r="N2698" s="3">
        <v>9.1999999999999993</v>
      </c>
      <c r="O2698" s="3">
        <v>0</v>
      </c>
      <c r="P2698" s="3">
        <v>1</v>
      </c>
      <c r="Q2698" s="3" t="s">
        <v>373</v>
      </c>
      <c r="R2698" s="3" t="s">
        <v>520</v>
      </c>
      <c r="S2698" s="3" t="s">
        <v>374</v>
      </c>
      <c r="T2698" s="3" t="s">
        <v>6488</v>
      </c>
      <c r="U2698" s="3" t="s">
        <v>6489</v>
      </c>
      <c r="V2698" s="3" t="s">
        <v>6486</v>
      </c>
      <c r="W2698" s="3" t="s">
        <v>6490</v>
      </c>
      <c r="X2698" s="3" t="s">
        <v>6491</v>
      </c>
      <c r="Y2698" s="3" t="s">
        <v>41</v>
      </c>
      <c r="Z2698" s="3" t="s">
        <v>41</v>
      </c>
      <c r="AA2698" s="3">
        <v>0</v>
      </c>
      <c r="AB2698" s="3" t="s">
        <v>30</v>
      </c>
      <c r="AC2698" s="3">
        <v>1</v>
      </c>
      <c r="AD2698" s="3" t="s">
        <v>41</v>
      </c>
    </row>
    <row r="2699" spans="1:30" hidden="1" outlineLevel="1" collapsed="1" x14ac:dyDescent="0.2">
      <c r="A2699" t="s">
        <v>41</v>
      </c>
      <c r="B2699" s="2" t="s">
        <v>43</v>
      </c>
      <c r="C2699" s="2" t="s">
        <v>44</v>
      </c>
      <c r="D2699" s="2" t="s">
        <v>29</v>
      </c>
      <c r="E2699" s="2" t="s">
        <v>45</v>
      </c>
      <c r="F2699" s="2" t="s">
        <v>46</v>
      </c>
      <c r="G2699" s="2" t="s">
        <v>28</v>
      </c>
      <c r="H2699" s="2" t="s">
        <v>47</v>
      </c>
      <c r="I2699" s="2" t="s">
        <v>8</v>
      </c>
      <c r="J2699" s="2" t="s">
        <v>9</v>
      </c>
      <c r="K2699" s="2" t="s">
        <v>48</v>
      </c>
      <c r="L2699" s="2" t="s">
        <v>49</v>
      </c>
      <c r="M2699" s="2" t="s">
        <v>50</v>
      </c>
      <c r="N2699" s="2" t="s">
        <v>51</v>
      </c>
      <c r="O2699" s="2" t="s">
        <v>52</v>
      </c>
      <c r="P2699" s="2" t="s">
        <v>27</v>
      </c>
      <c r="Q2699" s="2" t="s">
        <v>53</v>
      </c>
      <c r="R2699" s="2" t="s">
        <v>54</v>
      </c>
      <c r="S2699" s="2" t="s">
        <v>55</v>
      </c>
      <c r="T2699" s="2" t="s">
        <v>56</v>
      </c>
    </row>
    <row r="2700" spans="1:30" hidden="1" outlineLevel="1" collapsed="1" x14ac:dyDescent="0.2">
      <c r="A2700" t="s">
        <v>41</v>
      </c>
      <c r="B2700" s="4" t="s">
        <v>30</v>
      </c>
      <c r="C2700" s="4" t="s">
        <v>6492</v>
      </c>
      <c r="D2700" s="4" t="s">
        <v>41</v>
      </c>
      <c r="E2700" s="4">
        <v>4.91616E-2</v>
      </c>
      <c r="F2700" s="4">
        <v>2.21053E-3</v>
      </c>
      <c r="G2700" s="4">
        <v>1</v>
      </c>
      <c r="H2700" s="4">
        <v>1</v>
      </c>
      <c r="I2700" s="4">
        <v>1</v>
      </c>
      <c r="J2700" s="4">
        <v>1</v>
      </c>
      <c r="K2700" s="4" t="s">
        <v>6486</v>
      </c>
      <c r="L2700" s="4" t="s">
        <v>6493</v>
      </c>
      <c r="M2700" s="4" t="s">
        <v>41</v>
      </c>
      <c r="N2700" s="4">
        <v>1</v>
      </c>
      <c r="O2700" s="4">
        <v>2176.0476399999998</v>
      </c>
      <c r="P2700" s="4" t="s">
        <v>30</v>
      </c>
      <c r="Q2700" s="4" t="s">
        <v>30</v>
      </c>
      <c r="R2700" s="4">
        <v>1.714E-3</v>
      </c>
      <c r="S2700" s="4">
        <v>3.3169999999999998E-2</v>
      </c>
      <c r="T2700" s="4">
        <v>1.44</v>
      </c>
    </row>
    <row r="2701" spans="1:30" x14ac:dyDescent="0.2">
      <c r="A2701" s="3" t="s">
        <v>30</v>
      </c>
      <c r="B2701" s="3" t="s">
        <v>31</v>
      </c>
      <c r="C2701" s="3" t="s">
        <v>6494</v>
      </c>
      <c r="D2701" s="3" t="s">
        <v>6495</v>
      </c>
      <c r="E2701" s="3">
        <v>3.0000000000000001E-3</v>
      </c>
      <c r="F2701" s="3">
        <v>1.4750000000000001</v>
      </c>
      <c r="G2701" s="3">
        <v>1</v>
      </c>
      <c r="H2701" s="3">
        <v>1</v>
      </c>
      <c r="I2701" s="3">
        <v>1</v>
      </c>
      <c r="J2701" s="3">
        <v>1</v>
      </c>
      <c r="K2701" s="3">
        <v>1</v>
      </c>
      <c r="L2701" s="3">
        <v>1091</v>
      </c>
      <c r="M2701" s="3">
        <v>120.3</v>
      </c>
      <c r="N2701" s="3">
        <v>5.57</v>
      </c>
      <c r="O2701" s="3">
        <v>0</v>
      </c>
      <c r="P2701" s="3">
        <v>1</v>
      </c>
      <c r="Q2701" s="3" t="s">
        <v>6496</v>
      </c>
      <c r="R2701" s="3" t="s">
        <v>2011</v>
      </c>
      <c r="S2701" s="3" t="s">
        <v>1491</v>
      </c>
      <c r="T2701" s="3" t="s">
        <v>6497</v>
      </c>
      <c r="U2701" s="3" t="s">
        <v>6498</v>
      </c>
      <c r="V2701" s="3" t="s">
        <v>6494</v>
      </c>
      <c r="W2701" s="3" t="s">
        <v>6499</v>
      </c>
      <c r="X2701" s="3" t="s">
        <v>6500</v>
      </c>
      <c r="Y2701" s="3" t="s">
        <v>41</v>
      </c>
      <c r="Z2701" s="3" t="s">
        <v>41</v>
      </c>
      <c r="AA2701" s="3">
        <v>0</v>
      </c>
      <c r="AB2701" s="3" t="s">
        <v>30</v>
      </c>
      <c r="AC2701" s="3">
        <v>1</v>
      </c>
      <c r="AD2701" s="3" t="s">
        <v>41</v>
      </c>
    </row>
    <row r="2702" spans="1:30" hidden="1" outlineLevel="1" collapsed="1" x14ac:dyDescent="0.2">
      <c r="A2702" t="s">
        <v>41</v>
      </c>
      <c r="B2702" s="2" t="s">
        <v>43</v>
      </c>
      <c r="C2702" s="2" t="s">
        <v>44</v>
      </c>
      <c r="D2702" s="2" t="s">
        <v>29</v>
      </c>
      <c r="E2702" s="2" t="s">
        <v>45</v>
      </c>
      <c r="F2702" s="2" t="s">
        <v>46</v>
      </c>
      <c r="G2702" s="2" t="s">
        <v>28</v>
      </c>
      <c r="H2702" s="2" t="s">
        <v>47</v>
      </c>
      <c r="I2702" s="2" t="s">
        <v>8</v>
      </c>
      <c r="J2702" s="2" t="s">
        <v>9</v>
      </c>
      <c r="K2702" s="2" t="s">
        <v>48</v>
      </c>
      <c r="L2702" s="2" t="s">
        <v>49</v>
      </c>
      <c r="M2702" s="2" t="s">
        <v>50</v>
      </c>
      <c r="N2702" s="2" t="s">
        <v>51</v>
      </c>
      <c r="O2702" s="2" t="s">
        <v>52</v>
      </c>
      <c r="P2702" s="2" t="s">
        <v>27</v>
      </c>
      <c r="Q2702" s="2" t="s">
        <v>53</v>
      </c>
      <c r="R2702" s="2" t="s">
        <v>54</v>
      </c>
      <c r="S2702" s="2" t="s">
        <v>55</v>
      </c>
      <c r="T2702" s="2" t="s">
        <v>56</v>
      </c>
    </row>
    <row r="2703" spans="1:30" hidden="1" outlineLevel="1" collapsed="1" x14ac:dyDescent="0.2">
      <c r="A2703" t="s">
        <v>41</v>
      </c>
      <c r="B2703" s="4" t="s">
        <v>30</v>
      </c>
      <c r="C2703" s="4" t="s">
        <v>6501</v>
      </c>
      <c r="D2703" s="4" t="s">
        <v>715</v>
      </c>
      <c r="E2703" s="4">
        <v>4.9828499999999998E-2</v>
      </c>
      <c r="F2703" s="4">
        <v>2.21053E-3</v>
      </c>
      <c r="G2703" s="4">
        <v>1</v>
      </c>
      <c r="H2703" s="4">
        <v>1</v>
      </c>
      <c r="I2703" s="4">
        <v>1</v>
      </c>
      <c r="J2703" s="4">
        <v>1</v>
      </c>
      <c r="K2703" s="4" t="s">
        <v>6494</v>
      </c>
      <c r="L2703" s="4" t="s">
        <v>6502</v>
      </c>
      <c r="M2703" s="4" t="s">
        <v>41</v>
      </c>
      <c r="N2703" s="4">
        <v>0</v>
      </c>
      <c r="O2703" s="4">
        <v>1728.75675</v>
      </c>
      <c r="P2703" s="4" t="s">
        <v>30</v>
      </c>
      <c r="Q2703" s="4" t="s">
        <v>30</v>
      </c>
      <c r="R2703" s="4">
        <v>1.714E-3</v>
      </c>
      <c r="S2703" s="4">
        <v>3.3489999999999999E-2</v>
      </c>
      <c r="T2703" s="4">
        <v>1.31</v>
      </c>
    </row>
    <row r="2704" spans="1:30" x14ac:dyDescent="0.2">
      <c r="A2704" s="3" t="s">
        <v>30</v>
      </c>
      <c r="B2704" s="3" t="s">
        <v>31</v>
      </c>
      <c r="C2704" s="3" t="s">
        <v>6503</v>
      </c>
      <c r="D2704" s="3" t="s">
        <v>6504</v>
      </c>
      <c r="E2704" s="3">
        <v>5.0000000000000001E-3</v>
      </c>
      <c r="F2704" s="3">
        <v>1.464</v>
      </c>
      <c r="G2704" s="3">
        <v>13</v>
      </c>
      <c r="H2704" s="3">
        <v>1</v>
      </c>
      <c r="I2704" s="3">
        <v>1</v>
      </c>
      <c r="J2704" s="3">
        <v>1</v>
      </c>
      <c r="K2704" s="3">
        <v>1</v>
      </c>
      <c r="L2704" s="3">
        <v>105</v>
      </c>
      <c r="M2704" s="3">
        <v>11.4</v>
      </c>
      <c r="N2704" s="3">
        <v>9.8000000000000007</v>
      </c>
      <c r="O2704" s="3">
        <v>2.64</v>
      </c>
      <c r="P2704" s="3">
        <v>1</v>
      </c>
      <c r="Q2704" s="3" t="s">
        <v>2555</v>
      </c>
      <c r="R2704" s="3" t="s">
        <v>1619</v>
      </c>
      <c r="S2704" s="3" t="s">
        <v>1062</v>
      </c>
      <c r="T2704" s="3" t="s">
        <v>2119</v>
      </c>
      <c r="U2704" s="3" t="s">
        <v>6505</v>
      </c>
      <c r="V2704" s="3" t="s">
        <v>6503</v>
      </c>
      <c r="W2704" s="3" t="s">
        <v>6506</v>
      </c>
      <c r="X2704" s="3" t="s">
        <v>6507</v>
      </c>
      <c r="Y2704" s="3" t="s">
        <v>1599</v>
      </c>
      <c r="Z2704" s="3" t="s">
        <v>41</v>
      </c>
      <c r="AA2704" s="3">
        <v>6</v>
      </c>
      <c r="AB2704" s="3" t="s">
        <v>30</v>
      </c>
      <c r="AC2704" s="3">
        <v>1</v>
      </c>
      <c r="AD2704" s="3" t="s">
        <v>41</v>
      </c>
    </row>
    <row r="2705" spans="1:30" hidden="1" outlineLevel="1" collapsed="1" x14ac:dyDescent="0.2">
      <c r="A2705" t="s">
        <v>41</v>
      </c>
      <c r="B2705" s="2" t="s">
        <v>43</v>
      </c>
      <c r="C2705" s="2" t="s">
        <v>44</v>
      </c>
      <c r="D2705" s="2" t="s">
        <v>29</v>
      </c>
      <c r="E2705" s="2" t="s">
        <v>45</v>
      </c>
      <c r="F2705" s="2" t="s">
        <v>46</v>
      </c>
      <c r="G2705" s="2" t="s">
        <v>28</v>
      </c>
      <c r="H2705" s="2" t="s">
        <v>47</v>
      </c>
      <c r="I2705" s="2" t="s">
        <v>8</v>
      </c>
      <c r="J2705" s="2" t="s">
        <v>9</v>
      </c>
      <c r="K2705" s="2" t="s">
        <v>48</v>
      </c>
      <c r="L2705" s="2" t="s">
        <v>49</v>
      </c>
      <c r="M2705" s="2" t="s">
        <v>50</v>
      </c>
      <c r="N2705" s="2" t="s">
        <v>51</v>
      </c>
      <c r="O2705" s="2" t="s">
        <v>52</v>
      </c>
      <c r="P2705" s="2" t="s">
        <v>27</v>
      </c>
      <c r="Q2705" s="2" t="s">
        <v>53</v>
      </c>
      <c r="R2705" s="2" t="s">
        <v>54</v>
      </c>
      <c r="S2705" s="2" t="s">
        <v>55</v>
      </c>
      <c r="T2705" s="2" t="s">
        <v>56</v>
      </c>
    </row>
    <row r="2706" spans="1:30" hidden="1" outlineLevel="1" collapsed="1" x14ac:dyDescent="0.2">
      <c r="A2706" t="s">
        <v>41</v>
      </c>
      <c r="B2706" s="4" t="s">
        <v>30</v>
      </c>
      <c r="C2706" s="4" t="s">
        <v>6508</v>
      </c>
      <c r="D2706" s="4" t="s">
        <v>41</v>
      </c>
      <c r="E2706" s="4">
        <v>5.0845399999999999E-2</v>
      </c>
      <c r="F2706" s="4">
        <v>2.9190499999999999E-3</v>
      </c>
      <c r="G2706" s="4">
        <v>1</v>
      </c>
      <c r="H2706" s="4">
        <v>1</v>
      </c>
      <c r="I2706" s="4">
        <v>1</v>
      </c>
      <c r="J2706" s="4">
        <v>1</v>
      </c>
      <c r="K2706" s="4" t="s">
        <v>6503</v>
      </c>
      <c r="L2706" s="4" t="s">
        <v>6509</v>
      </c>
      <c r="M2706" s="4" t="s">
        <v>41</v>
      </c>
      <c r="N2706" s="4">
        <v>1</v>
      </c>
      <c r="O2706" s="4">
        <v>1508.95227</v>
      </c>
      <c r="P2706" s="4" t="s">
        <v>30</v>
      </c>
      <c r="Q2706" s="4" t="s">
        <v>30</v>
      </c>
      <c r="R2706" s="4">
        <v>2.251E-3</v>
      </c>
      <c r="S2706" s="4">
        <v>3.4389999999999997E-2</v>
      </c>
      <c r="T2706" s="4">
        <v>2.64</v>
      </c>
    </row>
    <row r="2707" spans="1:30" x14ac:dyDescent="0.2">
      <c r="A2707" s="3" t="s">
        <v>30</v>
      </c>
      <c r="B2707" s="3" t="s">
        <v>31</v>
      </c>
      <c r="C2707" s="3" t="s">
        <v>6510</v>
      </c>
      <c r="D2707" s="3" t="s">
        <v>6511</v>
      </c>
      <c r="E2707" s="3">
        <v>5.0000000000000001E-3</v>
      </c>
      <c r="F2707" s="3">
        <v>1.462</v>
      </c>
      <c r="G2707" s="3">
        <v>1</v>
      </c>
      <c r="H2707" s="3">
        <v>1</v>
      </c>
      <c r="I2707" s="3">
        <v>1</v>
      </c>
      <c r="J2707" s="3">
        <v>1</v>
      </c>
      <c r="K2707" s="3">
        <v>1</v>
      </c>
      <c r="L2707" s="3">
        <v>1098</v>
      </c>
      <c r="M2707" s="3">
        <v>125</v>
      </c>
      <c r="N2707" s="3">
        <v>4.49</v>
      </c>
      <c r="O2707" s="3">
        <v>1.63</v>
      </c>
      <c r="P2707" s="3">
        <v>1</v>
      </c>
      <c r="Q2707" s="3" t="s">
        <v>41</v>
      </c>
      <c r="R2707" s="3" t="s">
        <v>41</v>
      </c>
      <c r="S2707" s="3" t="s">
        <v>41</v>
      </c>
      <c r="T2707" s="3" t="s">
        <v>41</v>
      </c>
      <c r="U2707" s="3" t="s">
        <v>41</v>
      </c>
      <c r="V2707" s="3" t="s">
        <v>6510</v>
      </c>
      <c r="W2707" s="3" t="s">
        <v>41</v>
      </c>
      <c r="X2707" s="3" t="s">
        <v>41</v>
      </c>
      <c r="Y2707" s="3" t="s">
        <v>41</v>
      </c>
      <c r="Z2707" s="3" t="s">
        <v>41</v>
      </c>
      <c r="AA2707" s="3">
        <v>0</v>
      </c>
      <c r="AB2707" s="3" t="s">
        <v>30</v>
      </c>
      <c r="AC2707" s="3">
        <v>1</v>
      </c>
      <c r="AD2707" s="3" t="s">
        <v>41</v>
      </c>
    </row>
    <row r="2708" spans="1:30" hidden="1" outlineLevel="1" collapsed="1" x14ac:dyDescent="0.2">
      <c r="A2708" t="s">
        <v>41</v>
      </c>
      <c r="B2708" s="2" t="s">
        <v>43</v>
      </c>
      <c r="C2708" s="2" t="s">
        <v>44</v>
      </c>
      <c r="D2708" s="2" t="s">
        <v>29</v>
      </c>
      <c r="E2708" s="2" t="s">
        <v>45</v>
      </c>
      <c r="F2708" s="2" t="s">
        <v>46</v>
      </c>
      <c r="G2708" s="2" t="s">
        <v>28</v>
      </c>
      <c r="H2708" s="2" t="s">
        <v>47</v>
      </c>
      <c r="I2708" s="2" t="s">
        <v>8</v>
      </c>
      <c r="J2708" s="2" t="s">
        <v>9</v>
      </c>
      <c r="K2708" s="2" t="s">
        <v>48</v>
      </c>
      <c r="L2708" s="2" t="s">
        <v>49</v>
      </c>
      <c r="M2708" s="2" t="s">
        <v>50</v>
      </c>
      <c r="N2708" s="2" t="s">
        <v>51</v>
      </c>
      <c r="O2708" s="2" t="s">
        <v>52</v>
      </c>
      <c r="P2708" s="2" t="s">
        <v>27</v>
      </c>
      <c r="Q2708" s="2" t="s">
        <v>53</v>
      </c>
      <c r="R2708" s="2" t="s">
        <v>54</v>
      </c>
      <c r="S2708" s="2" t="s">
        <v>55</v>
      </c>
      <c r="T2708" s="2" t="s">
        <v>56</v>
      </c>
    </row>
    <row r="2709" spans="1:30" hidden="1" outlineLevel="1" collapsed="1" x14ac:dyDescent="0.2">
      <c r="A2709" t="s">
        <v>41</v>
      </c>
      <c r="B2709" s="4" t="s">
        <v>30</v>
      </c>
      <c r="C2709" s="4" t="s">
        <v>6512</v>
      </c>
      <c r="D2709" s="4" t="s">
        <v>41</v>
      </c>
      <c r="E2709" s="4">
        <v>5.11888E-2</v>
      </c>
      <c r="F2709" s="4">
        <v>2.9190499999999999E-3</v>
      </c>
      <c r="G2709" s="4">
        <v>1</v>
      </c>
      <c r="H2709" s="4">
        <v>1</v>
      </c>
      <c r="I2709" s="4">
        <v>1</v>
      </c>
      <c r="J2709" s="4">
        <v>1</v>
      </c>
      <c r="K2709" s="4" t="s">
        <v>6510</v>
      </c>
      <c r="L2709" s="4" t="s">
        <v>6513</v>
      </c>
      <c r="M2709" s="4" t="s">
        <v>41</v>
      </c>
      <c r="N2709" s="4">
        <v>0</v>
      </c>
      <c r="O2709" s="4">
        <v>1456.6954499999999</v>
      </c>
      <c r="P2709" s="4" t="s">
        <v>30</v>
      </c>
      <c r="Q2709" s="4" t="s">
        <v>30</v>
      </c>
      <c r="R2709" s="4">
        <v>2.251E-3</v>
      </c>
      <c r="S2709" s="4">
        <v>3.4529999999999998E-2</v>
      </c>
      <c r="T2709" s="4">
        <v>1.63</v>
      </c>
    </row>
    <row r="2710" spans="1:30" x14ac:dyDescent="0.2">
      <c r="A2710" s="3" t="s">
        <v>30</v>
      </c>
      <c r="B2710" s="3" t="s">
        <v>31</v>
      </c>
      <c r="C2710" s="3" t="s">
        <v>6514</v>
      </c>
      <c r="D2710" s="3" t="s">
        <v>6515</v>
      </c>
      <c r="E2710" s="3">
        <v>5.0000000000000001E-3</v>
      </c>
      <c r="F2710" s="3">
        <v>1.4610000000000001</v>
      </c>
      <c r="G2710" s="3">
        <v>3</v>
      </c>
      <c r="H2710" s="3">
        <v>1</v>
      </c>
      <c r="I2710" s="3">
        <v>1</v>
      </c>
      <c r="J2710" s="3">
        <v>1</v>
      </c>
      <c r="K2710" s="3">
        <v>1</v>
      </c>
      <c r="L2710" s="3">
        <v>470</v>
      </c>
      <c r="M2710" s="3">
        <v>54.6</v>
      </c>
      <c r="N2710" s="3">
        <v>9.19</v>
      </c>
      <c r="O2710" s="3">
        <v>0</v>
      </c>
      <c r="P2710" s="3">
        <v>1</v>
      </c>
      <c r="Q2710" s="3" t="s">
        <v>6516</v>
      </c>
      <c r="R2710" s="3" t="s">
        <v>5969</v>
      </c>
      <c r="S2710" s="3" t="s">
        <v>1766</v>
      </c>
      <c r="T2710" s="3" t="s">
        <v>41</v>
      </c>
      <c r="U2710" s="3" t="s">
        <v>6517</v>
      </c>
      <c r="V2710" s="3" t="s">
        <v>6514</v>
      </c>
      <c r="W2710" s="3" t="s">
        <v>6518</v>
      </c>
      <c r="X2710" s="3" t="s">
        <v>6519</v>
      </c>
      <c r="Y2710" s="3" t="s">
        <v>41</v>
      </c>
      <c r="Z2710" s="3" t="s">
        <v>41</v>
      </c>
      <c r="AA2710" s="3">
        <v>0</v>
      </c>
      <c r="AB2710" s="3" t="s">
        <v>30</v>
      </c>
      <c r="AC2710" s="3">
        <v>1</v>
      </c>
      <c r="AD2710" s="3" t="s">
        <v>41</v>
      </c>
    </row>
    <row r="2711" spans="1:30" hidden="1" outlineLevel="1" collapsed="1" x14ac:dyDescent="0.2">
      <c r="A2711" t="s">
        <v>41</v>
      </c>
      <c r="B2711" s="2" t="s">
        <v>43</v>
      </c>
      <c r="C2711" s="2" t="s">
        <v>44</v>
      </c>
      <c r="D2711" s="2" t="s">
        <v>29</v>
      </c>
      <c r="E2711" s="2" t="s">
        <v>45</v>
      </c>
      <c r="F2711" s="2" t="s">
        <v>46</v>
      </c>
      <c r="G2711" s="2" t="s">
        <v>28</v>
      </c>
      <c r="H2711" s="2" t="s">
        <v>47</v>
      </c>
      <c r="I2711" s="2" t="s">
        <v>8</v>
      </c>
      <c r="J2711" s="2" t="s">
        <v>9</v>
      </c>
      <c r="K2711" s="2" t="s">
        <v>48</v>
      </c>
      <c r="L2711" s="2" t="s">
        <v>49</v>
      </c>
      <c r="M2711" s="2" t="s">
        <v>50</v>
      </c>
      <c r="N2711" s="2" t="s">
        <v>51</v>
      </c>
      <c r="O2711" s="2" t="s">
        <v>52</v>
      </c>
      <c r="P2711" s="2" t="s">
        <v>27</v>
      </c>
      <c r="Q2711" s="2" t="s">
        <v>53</v>
      </c>
      <c r="R2711" s="2" t="s">
        <v>54</v>
      </c>
      <c r="S2711" s="2" t="s">
        <v>55</v>
      </c>
      <c r="T2711" s="2" t="s">
        <v>56</v>
      </c>
    </row>
    <row r="2712" spans="1:30" hidden="1" outlineLevel="1" collapsed="1" x14ac:dyDescent="0.2">
      <c r="A2712" t="s">
        <v>41</v>
      </c>
      <c r="B2712" s="4" t="s">
        <v>30</v>
      </c>
      <c r="C2712" s="4" t="s">
        <v>6520</v>
      </c>
      <c r="D2712" s="4" t="s">
        <v>41</v>
      </c>
      <c r="E2712" s="4">
        <v>5.11888E-2</v>
      </c>
      <c r="F2712" s="4">
        <v>2.9190499999999999E-3</v>
      </c>
      <c r="G2712" s="4">
        <v>1</v>
      </c>
      <c r="H2712" s="4">
        <v>1</v>
      </c>
      <c r="I2712" s="4">
        <v>1</v>
      </c>
      <c r="J2712" s="4">
        <v>1</v>
      </c>
      <c r="K2712" s="4" t="s">
        <v>6514</v>
      </c>
      <c r="L2712" s="4" t="s">
        <v>6521</v>
      </c>
      <c r="M2712" s="4" t="s">
        <v>41</v>
      </c>
      <c r="N2712" s="4">
        <v>1</v>
      </c>
      <c r="O2712" s="4">
        <v>1396.8409899999999</v>
      </c>
      <c r="P2712" s="4" t="s">
        <v>30</v>
      </c>
      <c r="Q2712" s="4" t="s">
        <v>30</v>
      </c>
      <c r="R2712" s="4">
        <v>2.251E-3</v>
      </c>
      <c r="S2712" s="4">
        <v>3.4610000000000002E-2</v>
      </c>
      <c r="T2712" s="4">
        <v>1.34</v>
      </c>
    </row>
    <row r="2713" spans="1:30" x14ac:dyDescent="0.2">
      <c r="A2713" s="3" t="s">
        <v>30</v>
      </c>
      <c r="B2713" s="3" t="s">
        <v>31</v>
      </c>
      <c r="C2713" s="3" t="s">
        <v>6522</v>
      </c>
      <c r="D2713" s="3" t="s">
        <v>6523</v>
      </c>
      <c r="E2713" s="3">
        <v>5.0000000000000001E-3</v>
      </c>
      <c r="F2713" s="3">
        <v>1.46</v>
      </c>
      <c r="G2713" s="3">
        <v>2</v>
      </c>
      <c r="H2713" s="3">
        <v>1</v>
      </c>
      <c r="I2713" s="3">
        <v>1</v>
      </c>
      <c r="J2713" s="3">
        <v>1</v>
      </c>
      <c r="K2713" s="3">
        <v>1</v>
      </c>
      <c r="L2713" s="3">
        <v>672</v>
      </c>
      <c r="M2713" s="3">
        <v>74.3</v>
      </c>
      <c r="N2713" s="3">
        <v>5.74</v>
      </c>
      <c r="O2713" s="3">
        <v>1.66</v>
      </c>
      <c r="P2713" s="3">
        <v>1</v>
      </c>
      <c r="Q2713" s="3" t="s">
        <v>41</v>
      </c>
      <c r="R2713" s="3" t="s">
        <v>41</v>
      </c>
      <c r="S2713" s="3" t="s">
        <v>41</v>
      </c>
      <c r="T2713" s="3" t="s">
        <v>41</v>
      </c>
      <c r="U2713" s="3" t="s">
        <v>41</v>
      </c>
      <c r="V2713" s="3" t="s">
        <v>6522</v>
      </c>
      <c r="W2713" s="3" t="s">
        <v>6524</v>
      </c>
      <c r="X2713" s="3" t="s">
        <v>6525</v>
      </c>
      <c r="Y2713" s="3" t="s">
        <v>41</v>
      </c>
      <c r="Z2713" s="3" t="s">
        <v>41</v>
      </c>
      <c r="AA2713" s="3">
        <v>0</v>
      </c>
      <c r="AB2713" s="3" t="s">
        <v>30</v>
      </c>
      <c r="AC2713" s="3">
        <v>1</v>
      </c>
      <c r="AD2713" s="3" t="s">
        <v>41</v>
      </c>
    </row>
    <row r="2714" spans="1:30" hidden="1" outlineLevel="1" collapsed="1" x14ac:dyDescent="0.2">
      <c r="A2714" t="s">
        <v>41</v>
      </c>
      <c r="B2714" s="2" t="s">
        <v>43</v>
      </c>
      <c r="C2714" s="2" t="s">
        <v>44</v>
      </c>
      <c r="D2714" s="2" t="s">
        <v>29</v>
      </c>
      <c r="E2714" s="2" t="s">
        <v>45</v>
      </c>
      <c r="F2714" s="2" t="s">
        <v>46</v>
      </c>
      <c r="G2714" s="2" t="s">
        <v>28</v>
      </c>
      <c r="H2714" s="2" t="s">
        <v>47</v>
      </c>
      <c r="I2714" s="2" t="s">
        <v>8</v>
      </c>
      <c r="J2714" s="2" t="s">
        <v>9</v>
      </c>
      <c r="K2714" s="2" t="s">
        <v>48</v>
      </c>
      <c r="L2714" s="2" t="s">
        <v>49</v>
      </c>
      <c r="M2714" s="2" t="s">
        <v>50</v>
      </c>
      <c r="N2714" s="2" t="s">
        <v>51</v>
      </c>
      <c r="O2714" s="2" t="s">
        <v>52</v>
      </c>
      <c r="P2714" s="2" t="s">
        <v>27</v>
      </c>
      <c r="Q2714" s="2" t="s">
        <v>53</v>
      </c>
      <c r="R2714" s="2" t="s">
        <v>54</v>
      </c>
      <c r="S2714" s="2" t="s">
        <v>55</v>
      </c>
      <c r="T2714" s="2" t="s">
        <v>56</v>
      </c>
    </row>
    <row r="2715" spans="1:30" hidden="1" outlineLevel="1" collapsed="1" x14ac:dyDescent="0.2">
      <c r="A2715" t="s">
        <v>41</v>
      </c>
      <c r="B2715" s="4" t="s">
        <v>30</v>
      </c>
      <c r="C2715" s="4" t="s">
        <v>6526</v>
      </c>
      <c r="D2715" s="4" t="s">
        <v>41</v>
      </c>
      <c r="E2715" s="4">
        <v>5.1534499999999997E-2</v>
      </c>
      <c r="F2715" s="4">
        <v>2.9190499999999999E-3</v>
      </c>
      <c r="G2715" s="4">
        <v>1</v>
      </c>
      <c r="H2715" s="4">
        <v>1</v>
      </c>
      <c r="I2715" s="4">
        <v>1</v>
      </c>
      <c r="J2715" s="4">
        <v>1</v>
      </c>
      <c r="K2715" s="4" t="s">
        <v>6522</v>
      </c>
      <c r="L2715" s="4" t="s">
        <v>6527</v>
      </c>
      <c r="M2715" s="4" t="s">
        <v>41</v>
      </c>
      <c r="N2715" s="4">
        <v>0</v>
      </c>
      <c r="O2715" s="4">
        <v>1431.6750500000001</v>
      </c>
      <c r="P2715" s="4" t="s">
        <v>30</v>
      </c>
      <c r="Q2715" s="4" t="s">
        <v>30</v>
      </c>
      <c r="R2715" s="4">
        <v>2.251E-3</v>
      </c>
      <c r="S2715" s="4">
        <v>3.4689999999999999E-2</v>
      </c>
      <c r="T2715" s="4">
        <v>1.66</v>
      </c>
    </row>
    <row r="2716" spans="1:30" x14ac:dyDescent="0.2">
      <c r="A2716" s="3" t="s">
        <v>30</v>
      </c>
      <c r="B2716" s="3" t="s">
        <v>31</v>
      </c>
      <c r="C2716" s="3" t="s">
        <v>6528</v>
      </c>
      <c r="D2716" s="3" t="s">
        <v>6529</v>
      </c>
      <c r="E2716" s="3">
        <v>5.0000000000000001E-3</v>
      </c>
      <c r="F2716" s="3">
        <v>1.4570000000000001</v>
      </c>
      <c r="G2716" s="3">
        <v>6</v>
      </c>
      <c r="H2716" s="3">
        <v>1</v>
      </c>
      <c r="I2716" s="3">
        <v>1</v>
      </c>
      <c r="J2716" s="3">
        <v>1</v>
      </c>
      <c r="K2716" s="3">
        <v>1</v>
      </c>
      <c r="L2716" s="3">
        <v>193</v>
      </c>
      <c r="M2716" s="3">
        <v>22.1</v>
      </c>
      <c r="N2716" s="3">
        <v>5.0599999999999996</v>
      </c>
      <c r="O2716" s="3">
        <v>1.81</v>
      </c>
      <c r="P2716" s="3">
        <v>1</v>
      </c>
      <c r="Q2716" s="3" t="s">
        <v>2633</v>
      </c>
      <c r="R2716" s="3" t="s">
        <v>2518</v>
      </c>
      <c r="S2716" s="3" t="s">
        <v>41</v>
      </c>
      <c r="T2716" s="3" t="s">
        <v>5412</v>
      </c>
      <c r="U2716" s="3" t="s">
        <v>6530</v>
      </c>
      <c r="V2716" s="3" t="s">
        <v>6528</v>
      </c>
      <c r="W2716" s="3" t="s">
        <v>6531</v>
      </c>
      <c r="X2716" s="3" t="s">
        <v>6532</v>
      </c>
      <c r="Y2716" s="3" t="s">
        <v>6533</v>
      </c>
      <c r="Z2716" s="3" t="s">
        <v>41</v>
      </c>
      <c r="AA2716" s="3">
        <v>2</v>
      </c>
      <c r="AB2716" s="3" t="s">
        <v>30</v>
      </c>
      <c r="AC2716" s="3">
        <v>1</v>
      </c>
      <c r="AD2716" s="3" t="s">
        <v>41</v>
      </c>
    </row>
    <row r="2717" spans="1:30" hidden="1" outlineLevel="1" collapsed="1" x14ac:dyDescent="0.2">
      <c r="A2717" t="s">
        <v>41</v>
      </c>
      <c r="B2717" s="2" t="s">
        <v>43</v>
      </c>
      <c r="C2717" s="2" t="s">
        <v>44</v>
      </c>
      <c r="D2717" s="2" t="s">
        <v>29</v>
      </c>
      <c r="E2717" s="2" t="s">
        <v>45</v>
      </c>
      <c r="F2717" s="2" t="s">
        <v>46</v>
      </c>
      <c r="G2717" s="2" t="s">
        <v>28</v>
      </c>
      <c r="H2717" s="2" t="s">
        <v>47</v>
      </c>
      <c r="I2717" s="2" t="s">
        <v>8</v>
      </c>
      <c r="J2717" s="2" t="s">
        <v>9</v>
      </c>
      <c r="K2717" s="2" t="s">
        <v>48</v>
      </c>
      <c r="L2717" s="2" t="s">
        <v>49</v>
      </c>
      <c r="M2717" s="2" t="s">
        <v>50</v>
      </c>
      <c r="N2717" s="2" t="s">
        <v>51</v>
      </c>
      <c r="O2717" s="2" t="s">
        <v>52</v>
      </c>
      <c r="P2717" s="2" t="s">
        <v>27</v>
      </c>
      <c r="Q2717" s="2" t="s">
        <v>53</v>
      </c>
      <c r="R2717" s="2" t="s">
        <v>54</v>
      </c>
      <c r="S2717" s="2" t="s">
        <v>55</v>
      </c>
      <c r="T2717" s="2" t="s">
        <v>56</v>
      </c>
    </row>
    <row r="2718" spans="1:30" hidden="1" outlineLevel="1" collapsed="1" x14ac:dyDescent="0.2">
      <c r="A2718" t="s">
        <v>41</v>
      </c>
      <c r="B2718" s="4" t="s">
        <v>30</v>
      </c>
      <c r="C2718" s="4" t="s">
        <v>6534</v>
      </c>
      <c r="D2718" s="4" t="s">
        <v>41</v>
      </c>
      <c r="E2718" s="4">
        <v>5.1534499999999997E-2</v>
      </c>
      <c r="F2718" s="4">
        <v>2.9190499999999999E-3</v>
      </c>
      <c r="G2718" s="4">
        <v>1</v>
      </c>
      <c r="H2718" s="4">
        <v>1</v>
      </c>
      <c r="I2718" s="4">
        <v>1</v>
      </c>
      <c r="J2718" s="4">
        <v>1</v>
      </c>
      <c r="K2718" s="4" t="s">
        <v>6528</v>
      </c>
      <c r="L2718" s="4" t="s">
        <v>6535</v>
      </c>
      <c r="M2718" s="4" t="s">
        <v>41</v>
      </c>
      <c r="N2718" s="4">
        <v>1</v>
      </c>
      <c r="O2718" s="4">
        <v>1241.66236</v>
      </c>
      <c r="P2718" s="4" t="s">
        <v>30</v>
      </c>
      <c r="Q2718" s="4" t="s">
        <v>30</v>
      </c>
      <c r="R2718" s="4">
        <v>2.251E-3</v>
      </c>
      <c r="S2718" s="4">
        <v>3.4889999999999997E-2</v>
      </c>
      <c r="T2718" s="4">
        <v>1.81</v>
      </c>
    </row>
    <row r="2719" spans="1:30" x14ac:dyDescent="0.2">
      <c r="A2719" s="3" t="s">
        <v>30</v>
      </c>
      <c r="B2719" s="3" t="s">
        <v>31</v>
      </c>
      <c r="C2719" s="3" t="s">
        <v>6536</v>
      </c>
      <c r="D2719" s="3" t="s">
        <v>6537</v>
      </c>
      <c r="E2719" s="3">
        <v>8.0000000000000002E-3</v>
      </c>
      <c r="F2719" s="3">
        <v>1.4410000000000001</v>
      </c>
      <c r="G2719" s="3">
        <v>7</v>
      </c>
      <c r="H2719" s="3">
        <v>1</v>
      </c>
      <c r="I2719" s="3">
        <v>1</v>
      </c>
      <c r="J2719" s="3">
        <v>1</v>
      </c>
      <c r="K2719" s="3">
        <v>1</v>
      </c>
      <c r="L2719" s="3">
        <v>106</v>
      </c>
      <c r="M2719" s="3">
        <v>12.2</v>
      </c>
      <c r="N2719" s="3">
        <v>10.59</v>
      </c>
      <c r="O2719" s="3">
        <v>1.79</v>
      </c>
      <c r="P2719" s="3">
        <v>1</v>
      </c>
      <c r="Q2719" s="3" t="s">
        <v>1343</v>
      </c>
      <c r="R2719" s="3" t="s">
        <v>1593</v>
      </c>
      <c r="S2719" s="3" t="s">
        <v>36</v>
      </c>
      <c r="T2719" s="3" t="s">
        <v>6538</v>
      </c>
      <c r="U2719" s="3" t="s">
        <v>6539</v>
      </c>
      <c r="V2719" s="3" t="s">
        <v>6540</v>
      </c>
      <c r="W2719" s="3" t="s">
        <v>6541</v>
      </c>
      <c r="X2719" s="3" t="s">
        <v>6542</v>
      </c>
      <c r="Y2719" s="3" t="s">
        <v>1599</v>
      </c>
      <c r="Z2719" s="3" t="s">
        <v>41</v>
      </c>
      <c r="AA2719" s="3">
        <v>6</v>
      </c>
      <c r="AB2719" s="3" t="s">
        <v>30</v>
      </c>
      <c r="AC2719" s="3">
        <v>1</v>
      </c>
      <c r="AD2719" s="3" t="s">
        <v>41</v>
      </c>
    </row>
    <row r="2720" spans="1:30" hidden="1" outlineLevel="1" collapsed="1" x14ac:dyDescent="0.2">
      <c r="A2720" t="s">
        <v>41</v>
      </c>
      <c r="B2720" s="2" t="s">
        <v>43</v>
      </c>
      <c r="C2720" s="2" t="s">
        <v>44</v>
      </c>
      <c r="D2720" s="2" t="s">
        <v>29</v>
      </c>
      <c r="E2720" s="2" t="s">
        <v>45</v>
      </c>
      <c r="F2720" s="2" t="s">
        <v>46</v>
      </c>
      <c r="G2720" s="2" t="s">
        <v>28</v>
      </c>
      <c r="H2720" s="2" t="s">
        <v>47</v>
      </c>
      <c r="I2720" s="2" t="s">
        <v>8</v>
      </c>
      <c r="J2720" s="2" t="s">
        <v>9</v>
      </c>
      <c r="K2720" s="2" t="s">
        <v>48</v>
      </c>
      <c r="L2720" s="2" t="s">
        <v>49</v>
      </c>
      <c r="M2720" s="2" t="s">
        <v>50</v>
      </c>
      <c r="N2720" s="2" t="s">
        <v>51</v>
      </c>
      <c r="O2720" s="2" t="s">
        <v>52</v>
      </c>
      <c r="P2720" s="2" t="s">
        <v>27</v>
      </c>
      <c r="Q2720" s="2" t="s">
        <v>53</v>
      </c>
      <c r="R2720" s="2" t="s">
        <v>54</v>
      </c>
      <c r="S2720" s="2" t="s">
        <v>55</v>
      </c>
      <c r="T2720" s="2" t="s">
        <v>56</v>
      </c>
    </row>
    <row r="2721" spans="1:30" hidden="1" outlineLevel="1" collapsed="1" x14ac:dyDescent="0.2">
      <c r="A2721" t="s">
        <v>41</v>
      </c>
      <c r="B2721" s="4" t="s">
        <v>30</v>
      </c>
      <c r="C2721" s="4" t="s">
        <v>6543</v>
      </c>
      <c r="D2721" s="4" t="s">
        <v>41</v>
      </c>
      <c r="E2721" s="4">
        <v>5.3297200000000003E-2</v>
      </c>
      <c r="F2721" s="4">
        <v>3.95853E-3</v>
      </c>
      <c r="G2721" s="4">
        <v>1</v>
      </c>
      <c r="H2721" s="4">
        <v>1</v>
      </c>
      <c r="I2721" s="4">
        <v>1</v>
      </c>
      <c r="J2721" s="4">
        <v>1</v>
      </c>
      <c r="K2721" s="4" t="s">
        <v>6536</v>
      </c>
      <c r="L2721" s="4" t="s">
        <v>6544</v>
      </c>
      <c r="M2721" s="4" t="s">
        <v>41</v>
      </c>
      <c r="N2721" s="4">
        <v>1</v>
      </c>
      <c r="O2721" s="4">
        <v>829.52540999999997</v>
      </c>
      <c r="P2721" s="4" t="s">
        <v>30</v>
      </c>
      <c r="Q2721" s="4" t="s">
        <v>30</v>
      </c>
      <c r="R2721" s="4">
        <v>3.026E-3</v>
      </c>
      <c r="S2721" s="4">
        <v>3.6209999999999999E-2</v>
      </c>
      <c r="T2721" s="4">
        <v>1.79</v>
      </c>
    </row>
    <row r="2722" spans="1:30" x14ac:dyDescent="0.2">
      <c r="A2722" s="3" t="s">
        <v>30</v>
      </c>
      <c r="B2722" s="3" t="s">
        <v>31</v>
      </c>
      <c r="C2722" s="3" t="s">
        <v>6545</v>
      </c>
      <c r="D2722" s="3" t="s">
        <v>6546</v>
      </c>
      <c r="E2722" s="3">
        <v>8.0000000000000002E-3</v>
      </c>
      <c r="F2722" s="3">
        <v>1.4410000000000001</v>
      </c>
      <c r="G2722" s="3">
        <v>3</v>
      </c>
      <c r="H2722" s="3">
        <v>1</v>
      </c>
      <c r="I2722" s="3">
        <v>1</v>
      </c>
      <c r="J2722" s="3">
        <v>1</v>
      </c>
      <c r="K2722" s="3">
        <v>1</v>
      </c>
      <c r="L2722" s="3">
        <v>412</v>
      </c>
      <c r="M2722" s="3">
        <v>46.4</v>
      </c>
      <c r="N2722" s="3">
        <v>9.17</v>
      </c>
      <c r="O2722" s="3">
        <v>0</v>
      </c>
      <c r="P2722" s="3">
        <v>1</v>
      </c>
      <c r="Q2722" s="3" t="s">
        <v>2887</v>
      </c>
      <c r="R2722" s="3" t="s">
        <v>1423</v>
      </c>
      <c r="S2722" s="3" t="s">
        <v>1062</v>
      </c>
      <c r="T2722" s="3" t="s">
        <v>6547</v>
      </c>
      <c r="U2722" s="3" t="s">
        <v>6548</v>
      </c>
      <c r="V2722" s="3" t="s">
        <v>6545</v>
      </c>
      <c r="W2722" s="3" t="s">
        <v>6549</v>
      </c>
      <c r="X2722" s="3" t="s">
        <v>6550</v>
      </c>
      <c r="Y2722" s="3" t="s">
        <v>41</v>
      </c>
      <c r="Z2722" s="3" t="s">
        <v>41</v>
      </c>
      <c r="AA2722" s="3">
        <v>0</v>
      </c>
      <c r="AB2722" s="3" t="s">
        <v>30</v>
      </c>
      <c r="AC2722" s="3">
        <v>1</v>
      </c>
      <c r="AD2722" s="3" t="s">
        <v>41</v>
      </c>
    </row>
    <row r="2723" spans="1:30" hidden="1" outlineLevel="1" collapsed="1" x14ac:dyDescent="0.2">
      <c r="A2723" t="s">
        <v>41</v>
      </c>
      <c r="B2723" s="2" t="s">
        <v>43</v>
      </c>
      <c r="C2723" s="2" t="s">
        <v>44</v>
      </c>
      <c r="D2723" s="2" t="s">
        <v>29</v>
      </c>
      <c r="E2723" s="2" t="s">
        <v>45</v>
      </c>
      <c r="F2723" s="2" t="s">
        <v>46</v>
      </c>
      <c r="G2723" s="2" t="s">
        <v>28</v>
      </c>
      <c r="H2723" s="2" t="s">
        <v>47</v>
      </c>
      <c r="I2723" s="2" t="s">
        <v>8</v>
      </c>
      <c r="J2723" s="2" t="s">
        <v>9</v>
      </c>
      <c r="K2723" s="2" t="s">
        <v>48</v>
      </c>
      <c r="L2723" s="2" t="s">
        <v>49</v>
      </c>
      <c r="M2723" s="2" t="s">
        <v>50</v>
      </c>
      <c r="N2723" s="2" t="s">
        <v>51</v>
      </c>
      <c r="O2723" s="2" t="s">
        <v>52</v>
      </c>
      <c r="P2723" s="2" t="s">
        <v>27</v>
      </c>
      <c r="Q2723" s="2" t="s">
        <v>53</v>
      </c>
      <c r="R2723" s="2" t="s">
        <v>54</v>
      </c>
      <c r="S2723" s="2" t="s">
        <v>55</v>
      </c>
      <c r="T2723" s="2" t="s">
        <v>56</v>
      </c>
    </row>
    <row r="2724" spans="1:30" hidden="1" outlineLevel="1" collapsed="1" x14ac:dyDescent="0.2">
      <c r="A2724" t="s">
        <v>41</v>
      </c>
      <c r="B2724" s="4" t="s">
        <v>30</v>
      </c>
      <c r="C2724" s="4" t="s">
        <v>6551</v>
      </c>
      <c r="D2724" s="4" t="s">
        <v>715</v>
      </c>
      <c r="E2724" s="4">
        <v>5.3656700000000002E-2</v>
      </c>
      <c r="F2724" s="4">
        <v>3.95853E-3</v>
      </c>
      <c r="G2724" s="4">
        <v>1</v>
      </c>
      <c r="H2724" s="4">
        <v>1</v>
      </c>
      <c r="I2724" s="4">
        <v>1</v>
      </c>
      <c r="J2724" s="4">
        <v>1</v>
      </c>
      <c r="K2724" s="4" t="s">
        <v>6545</v>
      </c>
      <c r="L2724" s="4" t="s">
        <v>6552</v>
      </c>
      <c r="M2724" s="4" t="s">
        <v>41</v>
      </c>
      <c r="N2724" s="4">
        <v>0</v>
      </c>
      <c r="O2724" s="4">
        <v>1201.62453</v>
      </c>
      <c r="P2724" s="4" t="s">
        <v>30</v>
      </c>
      <c r="Q2724" s="4" t="s">
        <v>30</v>
      </c>
      <c r="R2724" s="4">
        <v>3.026E-3</v>
      </c>
      <c r="S2724" s="4">
        <v>3.6260000000000001E-2</v>
      </c>
      <c r="T2724" s="4">
        <v>1.47</v>
      </c>
    </row>
    <row r="2725" spans="1:30" x14ac:dyDescent="0.2">
      <c r="A2725" s="3" t="s">
        <v>30</v>
      </c>
      <c r="B2725" s="3" t="s">
        <v>31</v>
      </c>
      <c r="C2725" s="3" t="s">
        <v>6553</v>
      </c>
      <c r="D2725" s="3" t="s">
        <v>6554</v>
      </c>
      <c r="E2725" s="3">
        <v>8.0000000000000002E-3</v>
      </c>
      <c r="F2725" s="3">
        <v>1.4350000000000001</v>
      </c>
      <c r="G2725" s="3">
        <v>4</v>
      </c>
      <c r="H2725" s="3">
        <v>1</v>
      </c>
      <c r="I2725" s="3">
        <v>1</v>
      </c>
      <c r="J2725" s="3">
        <v>1</v>
      </c>
      <c r="K2725" s="3">
        <v>1</v>
      </c>
      <c r="L2725" s="3">
        <v>309</v>
      </c>
      <c r="M2725" s="3">
        <v>34</v>
      </c>
      <c r="N2725" s="3">
        <v>8.1199999999999992</v>
      </c>
      <c r="O2725" s="3">
        <v>0</v>
      </c>
      <c r="P2725" s="3">
        <v>1</v>
      </c>
      <c r="Q2725" s="3" t="s">
        <v>2633</v>
      </c>
      <c r="R2725" s="3" t="s">
        <v>4457</v>
      </c>
      <c r="S2725" s="3" t="s">
        <v>1491</v>
      </c>
      <c r="T2725" s="3" t="s">
        <v>6555</v>
      </c>
      <c r="U2725" s="3" t="s">
        <v>6556</v>
      </c>
      <c r="V2725" s="3" t="s">
        <v>6553</v>
      </c>
      <c r="W2725" s="3" t="s">
        <v>6557</v>
      </c>
      <c r="X2725" s="3" t="s">
        <v>6558</v>
      </c>
      <c r="Y2725" s="3" t="s">
        <v>6559</v>
      </c>
      <c r="Z2725" s="3" t="s">
        <v>41</v>
      </c>
      <c r="AA2725" s="3">
        <v>1</v>
      </c>
      <c r="AB2725" s="3" t="s">
        <v>30</v>
      </c>
      <c r="AC2725" s="3">
        <v>1</v>
      </c>
      <c r="AD2725" s="3" t="s">
        <v>41</v>
      </c>
    </row>
    <row r="2726" spans="1:30" hidden="1" outlineLevel="1" collapsed="1" x14ac:dyDescent="0.2">
      <c r="A2726" t="s">
        <v>41</v>
      </c>
      <c r="B2726" s="2" t="s">
        <v>43</v>
      </c>
      <c r="C2726" s="2" t="s">
        <v>44</v>
      </c>
      <c r="D2726" s="2" t="s">
        <v>29</v>
      </c>
      <c r="E2726" s="2" t="s">
        <v>45</v>
      </c>
      <c r="F2726" s="2" t="s">
        <v>46</v>
      </c>
      <c r="G2726" s="2" t="s">
        <v>28</v>
      </c>
      <c r="H2726" s="2" t="s">
        <v>47</v>
      </c>
      <c r="I2726" s="2" t="s">
        <v>8</v>
      </c>
      <c r="J2726" s="2" t="s">
        <v>9</v>
      </c>
      <c r="K2726" s="2" t="s">
        <v>48</v>
      </c>
      <c r="L2726" s="2" t="s">
        <v>49</v>
      </c>
      <c r="M2726" s="2" t="s">
        <v>50</v>
      </c>
      <c r="N2726" s="2" t="s">
        <v>51</v>
      </c>
      <c r="O2726" s="2" t="s">
        <v>52</v>
      </c>
      <c r="P2726" s="2" t="s">
        <v>27</v>
      </c>
      <c r="Q2726" s="2" t="s">
        <v>53</v>
      </c>
      <c r="R2726" s="2" t="s">
        <v>54</v>
      </c>
      <c r="S2726" s="2" t="s">
        <v>55</v>
      </c>
      <c r="T2726" s="2" t="s">
        <v>56</v>
      </c>
    </row>
    <row r="2727" spans="1:30" hidden="1" outlineLevel="1" collapsed="1" x14ac:dyDescent="0.2">
      <c r="A2727" t="s">
        <v>41</v>
      </c>
      <c r="B2727" s="4" t="s">
        <v>30</v>
      </c>
      <c r="C2727" s="4" t="s">
        <v>6560</v>
      </c>
      <c r="D2727" s="4" t="s">
        <v>41</v>
      </c>
      <c r="E2727" s="4">
        <v>5.40186E-2</v>
      </c>
      <c r="F2727" s="4">
        <v>3.95853E-3</v>
      </c>
      <c r="G2727" s="4">
        <v>1</v>
      </c>
      <c r="H2727" s="4">
        <v>1</v>
      </c>
      <c r="I2727" s="4">
        <v>1</v>
      </c>
      <c r="J2727" s="4">
        <v>1</v>
      </c>
      <c r="K2727" s="4" t="s">
        <v>6553</v>
      </c>
      <c r="L2727" s="4" t="s">
        <v>6561</v>
      </c>
      <c r="M2727" s="4" t="s">
        <v>41</v>
      </c>
      <c r="N2727" s="4">
        <v>0</v>
      </c>
      <c r="O2727" s="4">
        <v>1440.74413</v>
      </c>
      <c r="P2727" s="4" t="s">
        <v>30</v>
      </c>
      <c r="Q2727" s="4" t="s">
        <v>30</v>
      </c>
      <c r="R2727" s="4">
        <v>3.026E-3</v>
      </c>
      <c r="S2727" s="4">
        <v>3.6749999999999998E-2</v>
      </c>
      <c r="T2727" s="4">
        <v>1.69</v>
      </c>
    </row>
    <row r="2728" spans="1:30" x14ac:dyDescent="0.2">
      <c r="A2728" s="3" t="s">
        <v>30</v>
      </c>
      <c r="B2728" s="3" t="s">
        <v>31</v>
      </c>
      <c r="C2728" s="3" t="s">
        <v>6562</v>
      </c>
      <c r="D2728" s="3" t="s">
        <v>6563</v>
      </c>
      <c r="E2728" s="3">
        <v>8.0000000000000002E-3</v>
      </c>
      <c r="F2728" s="3">
        <v>1.431</v>
      </c>
      <c r="G2728" s="3">
        <v>3</v>
      </c>
      <c r="H2728" s="3">
        <v>1</v>
      </c>
      <c r="I2728" s="3">
        <v>1</v>
      </c>
      <c r="J2728" s="3">
        <v>1</v>
      </c>
      <c r="K2728" s="3">
        <v>1</v>
      </c>
      <c r="L2728" s="3">
        <v>435</v>
      </c>
      <c r="M2728" s="3">
        <v>49.1</v>
      </c>
      <c r="N2728" s="3">
        <v>4.92</v>
      </c>
      <c r="O2728" s="3">
        <v>0</v>
      </c>
      <c r="P2728" s="3">
        <v>1</v>
      </c>
      <c r="Q2728" s="3" t="s">
        <v>2887</v>
      </c>
      <c r="R2728" s="3" t="s">
        <v>35</v>
      </c>
      <c r="S2728" s="3" t="s">
        <v>1062</v>
      </c>
      <c r="T2728" s="3" t="s">
        <v>6564</v>
      </c>
      <c r="U2728" s="3" t="s">
        <v>6565</v>
      </c>
      <c r="V2728" s="3" t="s">
        <v>6562</v>
      </c>
      <c r="W2728" s="3" t="s">
        <v>6566</v>
      </c>
      <c r="X2728" s="3" t="s">
        <v>6567</v>
      </c>
      <c r="Y2728" s="3" t="s">
        <v>41</v>
      </c>
      <c r="Z2728" s="3" t="s">
        <v>41</v>
      </c>
      <c r="AA2728" s="3">
        <v>0</v>
      </c>
      <c r="AB2728" s="3" t="s">
        <v>30</v>
      </c>
      <c r="AC2728" s="3">
        <v>1</v>
      </c>
      <c r="AD2728" s="3" t="s">
        <v>41</v>
      </c>
    </row>
    <row r="2729" spans="1:30" hidden="1" outlineLevel="1" collapsed="1" x14ac:dyDescent="0.2">
      <c r="A2729" t="s">
        <v>41</v>
      </c>
      <c r="B2729" s="2" t="s">
        <v>43</v>
      </c>
      <c r="C2729" s="2" t="s">
        <v>44</v>
      </c>
      <c r="D2729" s="2" t="s">
        <v>29</v>
      </c>
      <c r="E2729" s="2" t="s">
        <v>45</v>
      </c>
      <c r="F2729" s="2" t="s">
        <v>46</v>
      </c>
      <c r="G2729" s="2" t="s">
        <v>28</v>
      </c>
      <c r="H2729" s="2" t="s">
        <v>47</v>
      </c>
      <c r="I2729" s="2" t="s">
        <v>8</v>
      </c>
      <c r="J2729" s="2" t="s">
        <v>9</v>
      </c>
      <c r="K2729" s="2" t="s">
        <v>48</v>
      </c>
      <c r="L2729" s="2" t="s">
        <v>49</v>
      </c>
      <c r="M2729" s="2" t="s">
        <v>50</v>
      </c>
      <c r="N2729" s="2" t="s">
        <v>51</v>
      </c>
      <c r="O2729" s="2" t="s">
        <v>52</v>
      </c>
      <c r="P2729" s="2" t="s">
        <v>27</v>
      </c>
      <c r="Q2729" s="2" t="s">
        <v>53</v>
      </c>
      <c r="R2729" s="2" t="s">
        <v>54</v>
      </c>
      <c r="S2729" s="2" t="s">
        <v>55</v>
      </c>
      <c r="T2729" s="2" t="s">
        <v>56</v>
      </c>
    </row>
    <row r="2730" spans="1:30" hidden="1" outlineLevel="1" collapsed="1" x14ac:dyDescent="0.2">
      <c r="A2730" t="s">
        <v>41</v>
      </c>
      <c r="B2730" s="4" t="s">
        <v>30</v>
      </c>
      <c r="C2730" s="4" t="s">
        <v>6568</v>
      </c>
      <c r="D2730" s="4" t="s">
        <v>41</v>
      </c>
      <c r="E2730" s="4">
        <v>5.4382800000000002E-2</v>
      </c>
      <c r="F2730" s="4">
        <v>3.95853E-3</v>
      </c>
      <c r="G2730" s="4">
        <v>1</v>
      </c>
      <c r="H2730" s="4">
        <v>1</v>
      </c>
      <c r="I2730" s="4">
        <v>1</v>
      </c>
      <c r="J2730" s="4">
        <v>1</v>
      </c>
      <c r="K2730" s="4" t="s">
        <v>6562</v>
      </c>
      <c r="L2730" s="4" t="s">
        <v>6569</v>
      </c>
      <c r="M2730" s="4" t="s">
        <v>41</v>
      </c>
      <c r="N2730" s="4">
        <v>1</v>
      </c>
      <c r="O2730" s="4">
        <v>1276.63141</v>
      </c>
      <c r="P2730" s="4" t="s">
        <v>30</v>
      </c>
      <c r="Q2730" s="4" t="s">
        <v>30</v>
      </c>
      <c r="R2730" s="4">
        <v>3.026E-3</v>
      </c>
      <c r="S2730" s="4">
        <v>3.705E-2</v>
      </c>
      <c r="T2730" s="4">
        <v>1.38</v>
      </c>
    </row>
    <row r="2731" spans="1:30" x14ac:dyDescent="0.2">
      <c r="A2731" s="3" t="s">
        <v>30</v>
      </c>
      <c r="B2731" s="3" t="s">
        <v>31</v>
      </c>
      <c r="C2731" s="3" t="s">
        <v>6570</v>
      </c>
      <c r="D2731" s="3" t="s">
        <v>6571</v>
      </c>
      <c r="E2731" s="3">
        <v>8.0000000000000002E-3</v>
      </c>
      <c r="F2731" s="3">
        <v>1.425</v>
      </c>
      <c r="G2731" s="3">
        <v>2</v>
      </c>
      <c r="H2731" s="3">
        <v>1</v>
      </c>
      <c r="I2731" s="3">
        <v>1</v>
      </c>
      <c r="J2731" s="3">
        <v>1</v>
      </c>
      <c r="K2731" s="3">
        <v>1</v>
      </c>
      <c r="L2731" s="3">
        <v>684</v>
      </c>
      <c r="M2731" s="3">
        <v>78.8</v>
      </c>
      <c r="N2731" s="3">
        <v>8.7799999999999994</v>
      </c>
      <c r="O2731" s="3">
        <v>0</v>
      </c>
      <c r="P2731" s="3">
        <v>1</v>
      </c>
      <c r="Q2731" s="3" t="s">
        <v>1512</v>
      </c>
      <c r="R2731" s="3" t="s">
        <v>1739</v>
      </c>
      <c r="S2731" s="3" t="s">
        <v>36</v>
      </c>
      <c r="T2731" s="3" t="s">
        <v>6572</v>
      </c>
      <c r="U2731" s="3" t="s">
        <v>6573</v>
      </c>
      <c r="V2731" s="3" t="s">
        <v>6570</v>
      </c>
      <c r="W2731" s="3" t="s">
        <v>6574</v>
      </c>
      <c r="X2731" s="3" t="s">
        <v>6575</v>
      </c>
      <c r="Y2731" s="3" t="s">
        <v>41</v>
      </c>
      <c r="Z2731" s="3" t="s">
        <v>41</v>
      </c>
      <c r="AA2731" s="3">
        <v>0</v>
      </c>
      <c r="AB2731" s="3" t="s">
        <v>30</v>
      </c>
      <c r="AC2731" s="3">
        <v>1</v>
      </c>
      <c r="AD2731" s="3" t="s">
        <v>41</v>
      </c>
    </row>
    <row r="2732" spans="1:30" hidden="1" outlineLevel="1" collapsed="1" x14ac:dyDescent="0.2">
      <c r="A2732" t="s">
        <v>41</v>
      </c>
      <c r="B2732" s="2" t="s">
        <v>43</v>
      </c>
      <c r="C2732" s="2" t="s">
        <v>44</v>
      </c>
      <c r="D2732" s="2" t="s">
        <v>29</v>
      </c>
      <c r="E2732" s="2" t="s">
        <v>45</v>
      </c>
      <c r="F2732" s="2" t="s">
        <v>46</v>
      </c>
      <c r="G2732" s="2" t="s">
        <v>28</v>
      </c>
      <c r="H2732" s="2" t="s">
        <v>47</v>
      </c>
      <c r="I2732" s="2" t="s">
        <v>8</v>
      </c>
      <c r="J2732" s="2" t="s">
        <v>9</v>
      </c>
      <c r="K2732" s="2" t="s">
        <v>48</v>
      </c>
      <c r="L2732" s="2" t="s">
        <v>49</v>
      </c>
      <c r="M2732" s="2" t="s">
        <v>50</v>
      </c>
      <c r="N2732" s="2" t="s">
        <v>51</v>
      </c>
      <c r="O2732" s="2" t="s">
        <v>52</v>
      </c>
      <c r="P2732" s="2" t="s">
        <v>27</v>
      </c>
      <c r="Q2732" s="2" t="s">
        <v>53</v>
      </c>
      <c r="R2732" s="2" t="s">
        <v>54</v>
      </c>
      <c r="S2732" s="2" t="s">
        <v>55</v>
      </c>
      <c r="T2732" s="2" t="s">
        <v>56</v>
      </c>
    </row>
    <row r="2733" spans="1:30" hidden="1" outlineLevel="1" collapsed="1" x14ac:dyDescent="0.2">
      <c r="A2733" t="s">
        <v>41</v>
      </c>
      <c r="B2733" s="4" t="s">
        <v>30</v>
      </c>
      <c r="C2733" s="4" t="s">
        <v>6576</v>
      </c>
      <c r="D2733" s="4" t="s">
        <v>41</v>
      </c>
      <c r="E2733" s="4">
        <v>5.5118500000000001E-2</v>
      </c>
      <c r="F2733" s="4">
        <v>3.95853E-3</v>
      </c>
      <c r="G2733" s="4">
        <v>1</v>
      </c>
      <c r="H2733" s="4">
        <v>1</v>
      </c>
      <c r="I2733" s="4">
        <v>1</v>
      </c>
      <c r="J2733" s="4">
        <v>1</v>
      </c>
      <c r="K2733" s="4" t="s">
        <v>6570</v>
      </c>
      <c r="L2733" s="4" t="s">
        <v>6577</v>
      </c>
      <c r="M2733" s="4" t="s">
        <v>41</v>
      </c>
      <c r="N2733" s="4">
        <v>2</v>
      </c>
      <c r="O2733" s="4">
        <v>1892.0640100000001</v>
      </c>
      <c r="P2733" s="4" t="s">
        <v>30</v>
      </c>
      <c r="Q2733" s="4" t="s">
        <v>30</v>
      </c>
      <c r="R2733" s="4">
        <v>3.026E-3</v>
      </c>
      <c r="S2733" s="4">
        <v>3.7580000000000002E-2</v>
      </c>
      <c r="T2733" s="4">
        <v>1.85</v>
      </c>
    </row>
    <row r="2734" spans="1:30" x14ac:dyDescent="0.2">
      <c r="A2734" s="3" t="s">
        <v>30</v>
      </c>
      <c r="B2734" s="3" t="s">
        <v>31</v>
      </c>
      <c r="C2734" s="3" t="s">
        <v>6578</v>
      </c>
      <c r="D2734" s="3" t="s">
        <v>6579</v>
      </c>
      <c r="E2734" s="3">
        <v>8.0000000000000002E-3</v>
      </c>
      <c r="F2734" s="3">
        <v>1.413</v>
      </c>
      <c r="G2734" s="3">
        <v>2</v>
      </c>
      <c r="H2734" s="3">
        <v>1</v>
      </c>
      <c r="I2734" s="3">
        <v>1</v>
      </c>
      <c r="J2734" s="3">
        <v>1</v>
      </c>
      <c r="K2734" s="3">
        <v>1</v>
      </c>
      <c r="L2734" s="3">
        <v>892</v>
      </c>
      <c r="M2734" s="3">
        <v>100.5</v>
      </c>
      <c r="N2734" s="3">
        <v>5.0599999999999996</v>
      </c>
      <c r="O2734" s="3">
        <v>2.06</v>
      </c>
      <c r="P2734" s="3">
        <v>1</v>
      </c>
      <c r="Q2734" s="3" t="s">
        <v>6580</v>
      </c>
      <c r="R2734" s="3" t="s">
        <v>1305</v>
      </c>
      <c r="S2734" s="3" t="s">
        <v>281</v>
      </c>
      <c r="T2734" s="3" t="s">
        <v>41</v>
      </c>
      <c r="U2734" s="3" t="s">
        <v>6581</v>
      </c>
      <c r="V2734" s="3" t="s">
        <v>6578</v>
      </c>
      <c r="W2734" s="3" t="s">
        <v>6582</v>
      </c>
      <c r="X2734" s="3" t="s">
        <v>6583</v>
      </c>
      <c r="Y2734" s="3" t="s">
        <v>5365</v>
      </c>
      <c r="Z2734" s="3" t="s">
        <v>41</v>
      </c>
      <c r="AA2734" s="3">
        <v>1</v>
      </c>
      <c r="AB2734" s="3" t="s">
        <v>30</v>
      </c>
      <c r="AC2734" s="3">
        <v>1</v>
      </c>
      <c r="AD2734" s="3" t="s">
        <v>41</v>
      </c>
    </row>
    <row r="2735" spans="1:30" hidden="1" outlineLevel="1" collapsed="1" x14ac:dyDescent="0.2">
      <c r="A2735" t="s">
        <v>41</v>
      </c>
      <c r="B2735" s="2" t="s">
        <v>43</v>
      </c>
      <c r="C2735" s="2" t="s">
        <v>44</v>
      </c>
      <c r="D2735" s="2" t="s">
        <v>29</v>
      </c>
      <c r="E2735" s="2" t="s">
        <v>45</v>
      </c>
      <c r="F2735" s="2" t="s">
        <v>46</v>
      </c>
      <c r="G2735" s="2" t="s">
        <v>28</v>
      </c>
      <c r="H2735" s="2" t="s">
        <v>47</v>
      </c>
      <c r="I2735" s="2" t="s">
        <v>8</v>
      </c>
      <c r="J2735" s="2" t="s">
        <v>9</v>
      </c>
      <c r="K2735" s="2" t="s">
        <v>48</v>
      </c>
      <c r="L2735" s="2" t="s">
        <v>49</v>
      </c>
      <c r="M2735" s="2" t="s">
        <v>50</v>
      </c>
      <c r="N2735" s="2" t="s">
        <v>51</v>
      </c>
      <c r="O2735" s="2" t="s">
        <v>52</v>
      </c>
      <c r="P2735" s="2" t="s">
        <v>27</v>
      </c>
      <c r="Q2735" s="2" t="s">
        <v>53</v>
      </c>
      <c r="R2735" s="2" t="s">
        <v>54</v>
      </c>
      <c r="S2735" s="2" t="s">
        <v>55</v>
      </c>
      <c r="T2735" s="2" t="s">
        <v>56</v>
      </c>
    </row>
    <row r="2736" spans="1:30" hidden="1" outlineLevel="1" collapsed="1" x14ac:dyDescent="0.2">
      <c r="A2736" t="s">
        <v>41</v>
      </c>
      <c r="B2736" s="4" t="s">
        <v>30</v>
      </c>
      <c r="C2736" s="4" t="s">
        <v>6584</v>
      </c>
      <c r="D2736" s="4" t="s">
        <v>41</v>
      </c>
      <c r="E2736" s="4">
        <v>5.66189E-2</v>
      </c>
      <c r="F2736" s="4">
        <v>3.95853E-3</v>
      </c>
      <c r="G2736" s="4">
        <v>1</v>
      </c>
      <c r="H2736" s="4">
        <v>1</v>
      </c>
      <c r="I2736" s="4">
        <v>1</v>
      </c>
      <c r="J2736" s="4">
        <v>1</v>
      </c>
      <c r="K2736" s="4" t="s">
        <v>6578</v>
      </c>
      <c r="L2736" s="4" t="s">
        <v>6585</v>
      </c>
      <c r="M2736" s="4" t="s">
        <v>41</v>
      </c>
      <c r="N2736" s="4">
        <v>0</v>
      </c>
      <c r="O2736" s="4">
        <v>1563.73191</v>
      </c>
      <c r="P2736" s="4" t="s">
        <v>30</v>
      </c>
      <c r="Q2736" s="4" t="s">
        <v>30</v>
      </c>
      <c r="R2736" s="4">
        <v>3.026E-3</v>
      </c>
      <c r="S2736" s="4">
        <v>3.8609999999999998E-2</v>
      </c>
      <c r="T2736" s="4">
        <v>2.06</v>
      </c>
    </row>
    <row r="2737" spans="1:30" x14ac:dyDescent="0.2">
      <c r="A2737" s="3" t="s">
        <v>30</v>
      </c>
      <c r="B2737" s="3" t="s">
        <v>31</v>
      </c>
      <c r="C2737" s="3" t="s">
        <v>6586</v>
      </c>
      <c r="D2737" s="3" t="s">
        <v>6587</v>
      </c>
      <c r="E2737" s="3">
        <v>8.0000000000000002E-3</v>
      </c>
      <c r="F2737" s="3">
        <v>1.397</v>
      </c>
      <c r="G2737" s="3">
        <v>2</v>
      </c>
      <c r="H2737" s="3">
        <v>1</v>
      </c>
      <c r="I2737" s="3">
        <v>1</v>
      </c>
      <c r="J2737" s="3">
        <v>1</v>
      </c>
      <c r="K2737" s="3">
        <v>1</v>
      </c>
      <c r="L2737" s="3">
        <v>375</v>
      </c>
      <c r="M2737" s="3">
        <v>43.1</v>
      </c>
      <c r="N2737" s="3">
        <v>8.65</v>
      </c>
      <c r="O2737" s="3">
        <v>0</v>
      </c>
      <c r="P2737" s="3">
        <v>1</v>
      </c>
      <c r="Q2737" s="3" t="s">
        <v>6588</v>
      </c>
      <c r="R2737" s="3" t="s">
        <v>453</v>
      </c>
      <c r="S2737" s="3" t="s">
        <v>6589</v>
      </c>
      <c r="T2737" s="3" t="s">
        <v>2259</v>
      </c>
      <c r="U2737" s="3" t="s">
        <v>6590</v>
      </c>
      <c r="V2737" s="3" t="s">
        <v>6586</v>
      </c>
      <c r="W2737" s="3" t="s">
        <v>6591</v>
      </c>
      <c r="X2737" s="3" t="s">
        <v>6592</v>
      </c>
      <c r="Y2737" s="3" t="s">
        <v>1495</v>
      </c>
      <c r="Z2737" s="3" t="s">
        <v>41</v>
      </c>
      <c r="AA2737" s="3">
        <v>1</v>
      </c>
      <c r="AB2737" s="3" t="s">
        <v>30</v>
      </c>
      <c r="AC2737" s="3">
        <v>1</v>
      </c>
      <c r="AD2737" s="3" t="s">
        <v>41</v>
      </c>
    </row>
    <row r="2738" spans="1:30" hidden="1" outlineLevel="1" collapsed="1" x14ac:dyDescent="0.2">
      <c r="A2738" t="s">
        <v>41</v>
      </c>
      <c r="B2738" s="2" t="s">
        <v>43</v>
      </c>
      <c r="C2738" s="2" t="s">
        <v>44</v>
      </c>
      <c r="D2738" s="2" t="s">
        <v>29</v>
      </c>
      <c r="E2738" s="2" t="s">
        <v>45</v>
      </c>
      <c r="F2738" s="2" t="s">
        <v>46</v>
      </c>
      <c r="G2738" s="2" t="s">
        <v>28</v>
      </c>
      <c r="H2738" s="2" t="s">
        <v>47</v>
      </c>
      <c r="I2738" s="2" t="s">
        <v>8</v>
      </c>
      <c r="J2738" s="2" t="s">
        <v>9</v>
      </c>
      <c r="K2738" s="2" t="s">
        <v>48</v>
      </c>
      <c r="L2738" s="2" t="s">
        <v>49</v>
      </c>
      <c r="M2738" s="2" t="s">
        <v>50</v>
      </c>
      <c r="N2738" s="2" t="s">
        <v>51</v>
      </c>
      <c r="O2738" s="2" t="s">
        <v>52</v>
      </c>
      <c r="P2738" s="2" t="s">
        <v>27</v>
      </c>
      <c r="Q2738" s="2" t="s">
        <v>53</v>
      </c>
      <c r="R2738" s="2" t="s">
        <v>54</v>
      </c>
      <c r="S2738" s="2" t="s">
        <v>55</v>
      </c>
      <c r="T2738" s="2" t="s">
        <v>56</v>
      </c>
    </row>
    <row r="2739" spans="1:30" hidden="1" outlineLevel="1" collapsed="1" x14ac:dyDescent="0.2">
      <c r="A2739" t="s">
        <v>41</v>
      </c>
      <c r="B2739" s="4" t="s">
        <v>30</v>
      </c>
      <c r="C2739" s="4" t="s">
        <v>6593</v>
      </c>
      <c r="D2739" s="4" t="s">
        <v>41</v>
      </c>
      <c r="E2739" s="4">
        <v>5.8550100000000001E-2</v>
      </c>
      <c r="F2739" s="4">
        <v>3.95853E-3</v>
      </c>
      <c r="G2739" s="4">
        <v>1</v>
      </c>
      <c r="H2739" s="4">
        <v>1</v>
      </c>
      <c r="I2739" s="4">
        <v>1</v>
      </c>
      <c r="J2739" s="4">
        <v>1</v>
      </c>
      <c r="K2739" s="4" t="s">
        <v>6586</v>
      </c>
      <c r="L2739" s="4" t="s">
        <v>6594</v>
      </c>
      <c r="M2739" s="4" t="s">
        <v>41</v>
      </c>
      <c r="N2739" s="4">
        <v>0</v>
      </c>
      <c r="O2739" s="4">
        <v>1145.6313299999999</v>
      </c>
      <c r="P2739" s="4" t="s">
        <v>30</v>
      </c>
      <c r="Q2739" s="4" t="s">
        <v>30</v>
      </c>
      <c r="R2739" s="4">
        <v>3.026E-3</v>
      </c>
      <c r="S2739" s="4">
        <v>4.0129999999999999E-2</v>
      </c>
      <c r="T2739" s="4">
        <v>1.23</v>
      </c>
    </row>
    <row r="2740" spans="1:30" x14ac:dyDescent="0.2">
      <c r="A2740" s="3" t="s">
        <v>30</v>
      </c>
      <c r="B2740" s="3" t="s">
        <v>31</v>
      </c>
      <c r="C2740" s="3" t="s">
        <v>6595</v>
      </c>
      <c r="D2740" s="3" t="s">
        <v>6596</v>
      </c>
      <c r="E2740" s="3">
        <v>8.0000000000000002E-3</v>
      </c>
      <c r="F2740" s="3">
        <v>1.3919999999999999</v>
      </c>
      <c r="G2740" s="3">
        <v>1</v>
      </c>
      <c r="H2740" s="3">
        <v>1</v>
      </c>
      <c r="I2740" s="3">
        <v>1</v>
      </c>
      <c r="J2740" s="3">
        <v>1</v>
      </c>
      <c r="K2740" s="3">
        <v>1</v>
      </c>
      <c r="L2740" s="3">
        <v>1132</v>
      </c>
      <c r="M2740" s="3">
        <v>128.69999999999999</v>
      </c>
      <c r="N2740" s="3">
        <v>5.14</v>
      </c>
      <c r="O2740" s="3">
        <v>0</v>
      </c>
      <c r="P2740" s="3">
        <v>1</v>
      </c>
      <c r="Q2740" s="3" t="s">
        <v>1512</v>
      </c>
      <c r="R2740" s="3" t="s">
        <v>1739</v>
      </c>
      <c r="S2740" s="3" t="s">
        <v>36</v>
      </c>
      <c r="T2740" s="3" t="s">
        <v>6597</v>
      </c>
      <c r="U2740" s="3" t="s">
        <v>6598</v>
      </c>
      <c r="V2740" s="3" t="s">
        <v>6595</v>
      </c>
      <c r="W2740" s="3" t="s">
        <v>6599</v>
      </c>
      <c r="X2740" s="3" t="s">
        <v>6600</v>
      </c>
      <c r="Y2740" s="3" t="s">
        <v>41</v>
      </c>
      <c r="Z2740" s="3" t="s">
        <v>41</v>
      </c>
      <c r="AA2740" s="3">
        <v>0</v>
      </c>
      <c r="AB2740" s="3" t="s">
        <v>30</v>
      </c>
      <c r="AC2740" s="3">
        <v>1</v>
      </c>
      <c r="AD2740" s="3" t="s">
        <v>41</v>
      </c>
    </row>
    <row r="2741" spans="1:30" hidden="1" outlineLevel="1" collapsed="1" x14ac:dyDescent="0.2">
      <c r="A2741" t="s">
        <v>41</v>
      </c>
      <c r="B2741" s="2" t="s">
        <v>43</v>
      </c>
      <c r="C2741" s="2" t="s">
        <v>44</v>
      </c>
      <c r="D2741" s="2" t="s">
        <v>29</v>
      </c>
      <c r="E2741" s="2" t="s">
        <v>45</v>
      </c>
      <c r="F2741" s="2" t="s">
        <v>46</v>
      </c>
      <c r="G2741" s="2" t="s">
        <v>28</v>
      </c>
      <c r="H2741" s="2" t="s">
        <v>47</v>
      </c>
      <c r="I2741" s="2" t="s">
        <v>8</v>
      </c>
      <c r="J2741" s="2" t="s">
        <v>9</v>
      </c>
      <c r="K2741" s="2" t="s">
        <v>48</v>
      </c>
      <c r="L2741" s="2" t="s">
        <v>49</v>
      </c>
      <c r="M2741" s="2" t="s">
        <v>50</v>
      </c>
      <c r="N2741" s="2" t="s">
        <v>51</v>
      </c>
      <c r="O2741" s="2" t="s">
        <v>52</v>
      </c>
      <c r="P2741" s="2" t="s">
        <v>27</v>
      </c>
      <c r="Q2741" s="2" t="s">
        <v>53</v>
      </c>
      <c r="R2741" s="2" t="s">
        <v>54</v>
      </c>
      <c r="S2741" s="2" t="s">
        <v>55</v>
      </c>
      <c r="T2741" s="2" t="s">
        <v>56</v>
      </c>
    </row>
    <row r="2742" spans="1:30" hidden="1" outlineLevel="1" collapsed="1" x14ac:dyDescent="0.2">
      <c r="A2742" t="s">
        <v>41</v>
      </c>
      <c r="B2742" s="4" t="s">
        <v>30</v>
      </c>
      <c r="C2742" s="4" t="s">
        <v>6601</v>
      </c>
      <c r="D2742" s="4" t="s">
        <v>41</v>
      </c>
      <c r="E2742" s="4">
        <v>5.9340400000000001E-2</v>
      </c>
      <c r="F2742" s="4">
        <v>3.95853E-3</v>
      </c>
      <c r="G2742" s="4">
        <v>1</v>
      </c>
      <c r="H2742" s="4">
        <v>1</v>
      </c>
      <c r="I2742" s="4">
        <v>1</v>
      </c>
      <c r="J2742" s="4">
        <v>1</v>
      </c>
      <c r="K2742" s="4" t="s">
        <v>6595</v>
      </c>
      <c r="L2742" s="4" t="s">
        <v>6602</v>
      </c>
      <c r="M2742" s="4" t="s">
        <v>41</v>
      </c>
      <c r="N2742" s="4">
        <v>1</v>
      </c>
      <c r="O2742" s="4">
        <v>1656.91668</v>
      </c>
      <c r="P2742" s="4" t="s">
        <v>30</v>
      </c>
      <c r="Q2742" s="4" t="s">
        <v>30</v>
      </c>
      <c r="R2742" s="4">
        <v>3.026E-3</v>
      </c>
      <c r="S2742" s="4">
        <v>4.0590000000000001E-2</v>
      </c>
      <c r="T2742" s="4">
        <v>1.61</v>
      </c>
    </row>
    <row r="2743" spans="1:30" x14ac:dyDescent="0.2">
      <c r="A2743" s="3" t="s">
        <v>30</v>
      </c>
      <c r="B2743" s="3" t="s">
        <v>31</v>
      </c>
      <c r="C2743" s="3" t="s">
        <v>6603</v>
      </c>
      <c r="D2743" s="3" t="s">
        <v>6604</v>
      </c>
      <c r="E2743" s="3">
        <v>8.0000000000000002E-3</v>
      </c>
      <c r="F2743" s="3">
        <v>1.39</v>
      </c>
      <c r="G2743" s="3">
        <v>5</v>
      </c>
      <c r="H2743" s="3">
        <v>1</v>
      </c>
      <c r="I2743" s="3">
        <v>1</v>
      </c>
      <c r="J2743" s="3">
        <v>1</v>
      </c>
      <c r="K2743" s="3">
        <v>1</v>
      </c>
      <c r="L2743" s="3">
        <v>297</v>
      </c>
      <c r="M2743" s="3">
        <v>33</v>
      </c>
      <c r="N2743" s="3">
        <v>5.73</v>
      </c>
      <c r="O2743" s="3">
        <v>2.33</v>
      </c>
      <c r="P2743" s="3">
        <v>1</v>
      </c>
      <c r="Q2743" s="3" t="s">
        <v>3846</v>
      </c>
      <c r="R2743" s="3" t="s">
        <v>6605</v>
      </c>
      <c r="S2743" s="3" t="s">
        <v>36</v>
      </c>
      <c r="T2743" s="3" t="s">
        <v>1670</v>
      </c>
      <c r="U2743" s="3" t="s">
        <v>6606</v>
      </c>
      <c r="V2743" s="3" t="s">
        <v>6603</v>
      </c>
      <c r="W2743" s="3" t="s">
        <v>6607</v>
      </c>
      <c r="X2743" s="3" t="s">
        <v>6608</v>
      </c>
      <c r="Y2743" s="3" t="s">
        <v>6609</v>
      </c>
      <c r="Z2743" s="3" t="s">
        <v>41</v>
      </c>
      <c r="AA2743" s="3">
        <v>6</v>
      </c>
      <c r="AB2743" s="3" t="s">
        <v>30</v>
      </c>
      <c r="AC2743" s="3">
        <v>1</v>
      </c>
      <c r="AD2743" s="3" t="s">
        <v>41</v>
      </c>
    </row>
    <row r="2744" spans="1:30" hidden="1" outlineLevel="1" collapsed="1" x14ac:dyDescent="0.2">
      <c r="A2744" t="s">
        <v>41</v>
      </c>
      <c r="B2744" s="2" t="s">
        <v>43</v>
      </c>
      <c r="C2744" s="2" t="s">
        <v>44</v>
      </c>
      <c r="D2744" s="2" t="s">
        <v>29</v>
      </c>
      <c r="E2744" s="2" t="s">
        <v>45</v>
      </c>
      <c r="F2744" s="2" t="s">
        <v>46</v>
      </c>
      <c r="G2744" s="2" t="s">
        <v>28</v>
      </c>
      <c r="H2744" s="2" t="s">
        <v>47</v>
      </c>
      <c r="I2744" s="2" t="s">
        <v>8</v>
      </c>
      <c r="J2744" s="2" t="s">
        <v>9</v>
      </c>
      <c r="K2744" s="2" t="s">
        <v>48</v>
      </c>
      <c r="L2744" s="2" t="s">
        <v>49</v>
      </c>
      <c r="M2744" s="2" t="s">
        <v>50</v>
      </c>
      <c r="N2744" s="2" t="s">
        <v>51</v>
      </c>
      <c r="O2744" s="2" t="s">
        <v>52</v>
      </c>
      <c r="P2744" s="2" t="s">
        <v>27</v>
      </c>
      <c r="Q2744" s="2" t="s">
        <v>53</v>
      </c>
      <c r="R2744" s="2" t="s">
        <v>54</v>
      </c>
      <c r="S2744" s="2" t="s">
        <v>55</v>
      </c>
      <c r="T2744" s="2" t="s">
        <v>56</v>
      </c>
    </row>
    <row r="2745" spans="1:30" hidden="1" outlineLevel="1" collapsed="1" x14ac:dyDescent="0.2">
      <c r="A2745" t="s">
        <v>41</v>
      </c>
      <c r="B2745" s="4" t="s">
        <v>30</v>
      </c>
      <c r="C2745" s="4" t="s">
        <v>6610</v>
      </c>
      <c r="D2745" s="4" t="s">
        <v>41</v>
      </c>
      <c r="E2745" s="4">
        <v>5.9340400000000001E-2</v>
      </c>
      <c r="F2745" s="4">
        <v>3.95853E-3</v>
      </c>
      <c r="G2745" s="4">
        <v>1</v>
      </c>
      <c r="H2745" s="4">
        <v>1</v>
      </c>
      <c r="I2745" s="4">
        <v>1</v>
      </c>
      <c r="J2745" s="4">
        <v>1</v>
      </c>
      <c r="K2745" s="4" t="s">
        <v>6603</v>
      </c>
      <c r="L2745" s="4" t="s">
        <v>6611</v>
      </c>
      <c r="M2745" s="4" t="s">
        <v>41</v>
      </c>
      <c r="N2745" s="4">
        <v>1</v>
      </c>
      <c r="O2745" s="4">
        <v>1722.80819</v>
      </c>
      <c r="P2745" s="4" t="s">
        <v>30</v>
      </c>
      <c r="Q2745" s="4" t="s">
        <v>30</v>
      </c>
      <c r="R2745" s="4">
        <v>3.026E-3</v>
      </c>
      <c r="S2745" s="4">
        <v>4.0750000000000001E-2</v>
      </c>
      <c r="T2745" s="4">
        <v>2.33</v>
      </c>
    </row>
    <row r="2746" spans="1:30" x14ac:dyDescent="0.2">
      <c r="A2746" s="3" t="s">
        <v>30</v>
      </c>
      <c r="B2746" s="3" t="s">
        <v>31</v>
      </c>
      <c r="C2746" s="3" t="s">
        <v>6612</v>
      </c>
      <c r="D2746" s="3" t="s">
        <v>6613</v>
      </c>
      <c r="E2746" s="3">
        <v>8.0000000000000002E-3</v>
      </c>
      <c r="F2746" s="3">
        <v>1.38</v>
      </c>
      <c r="G2746" s="3">
        <v>1</v>
      </c>
      <c r="H2746" s="3">
        <v>1</v>
      </c>
      <c r="I2746" s="3">
        <v>1</v>
      </c>
      <c r="J2746" s="3">
        <v>1</v>
      </c>
      <c r="K2746" s="3">
        <v>1</v>
      </c>
      <c r="L2746" s="3">
        <v>640</v>
      </c>
      <c r="M2746" s="3">
        <v>70.2</v>
      </c>
      <c r="N2746" s="3">
        <v>7.5</v>
      </c>
      <c r="O2746" s="3">
        <v>0</v>
      </c>
      <c r="P2746" s="3">
        <v>1</v>
      </c>
      <c r="Q2746" s="3" t="s">
        <v>1377</v>
      </c>
      <c r="R2746" s="3" t="s">
        <v>3581</v>
      </c>
      <c r="S2746" s="3" t="s">
        <v>36</v>
      </c>
      <c r="T2746" s="3" t="s">
        <v>6614</v>
      </c>
      <c r="U2746" s="3" t="s">
        <v>6615</v>
      </c>
      <c r="V2746" s="3" t="s">
        <v>6612</v>
      </c>
      <c r="W2746" s="3" t="s">
        <v>6616</v>
      </c>
      <c r="X2746" s="3" t="s">
        <v>6617</v>
      </c>
      <c r="Y2746" s="3" t="s">
        <v>4236</v>
      </c>
      <c r="Z2746" s="3" t="s">
        <v>4237</v>
      </c>
      <c r="AA2746" s="3">
        <v>3</v>
      </c>
      <c r="AB2746" s="3" t="s">
        <v>30</v>
      </c>
      <c r="AC2746" s="3">
        <v>1</v>
      </c>
      <c r="AD2746" s="3" t="s">
        <v>41</v>
      </c>
    </row>
    <row r="2747" spans="1:30" hidden="1" outlineLevel="1" collapsed="1" x14ac:dyDescent="0.2">
      <c r="A2747" t="s">
        <v>41</v>
      </c>
      <c r="B2747" s="2" t="s">
        <v>43</v>
      </c>
      <c r="C2747" s="2" t="s">
        <v>44</v>
      </c>
      <c r="D2747" s="2" t="s">
        <v>29</v>
      </c>
      <c r="E2747" s="2" t="s">
        <v>45</v>
      </c>
      <c r="F2747" s="2" t="s">
        <v>46</v>
      </c>
      <c r="G2747" s="2" t="s">
        <v>28</v>
      </c>
      <c r="H2747" s="2" t="s">
        <v>47</v>
      </c>
      <c r="I2747" s="2" t="s">
        <v>8</v>
      </c>
      <c r="J2747" s="2" t="s">
        <v>9</v>
      </c>
      <c r="K2747" s="2" t="s">
        <v>48</v>
      </c>
      <c r="L2747" s="2" t="s">
        <v>49</v>
      </c>
      <c r="M2747" s="2" t="s">
        <v>50</v>
      </c>
      <c r="N2747" s="2" t="s">
        <v>51</v>
      </c>
      <c r="O2747" s="2" t="s">
        <v>52</v>
      </c>
      <c r="P2747" s="2" t="s">
        <v>27</v>
      </c>
      <c r="Q2747" s="2" t="s">
        <v>53</v>
      </c>
      <c r="R2747" s="2" t="s">
        <v>54</v>
      </c>
      <c r="S2747" s="2" t="s">
        <v>55</v>
      </c>
      <c r="T2747" s="2" t="s">
        <v>56</v>
      </c>
    </row>
    <row r="2748" spans="1:30" hidden="1" outlineLevel="1" collapsed="1" x14ac:dyDescent="0.2">
      <c r="A2748" t="s">
        <v>41</v>
      </c>
      <c r="B2748" s="4" t="s">
        <v>30</v>
      </c>
      <c r="C2748" s="4" t="s">
        <v>6618</v>
      </c>
      <c r="D2748" s="4" t="s">
        <v>41</v>
      </c>
      <c r="E2748" s="4">
        <v>6.0951999999999999E-2</v>
      </c>
      <c r="F2748" s="4">
        <v>3.95853E-3</v>
      </c>
      <c r="G2748" s="4">
        <v>1</v>
      </c>
      <c r="H2748" s="4">
        <v>2</v>
      </c>
      <c r="I2748" s="4">
        <v>1</v>
      </c>
      <c r="J2748" s="4">
        <v>1</v>
      </c>
      <c r="K2748" s="4" t="s">
        <v>6612</v>
      </c>
      <c r="L2748" s="4" t="s">
        <v>6619</v>
      </c>
      <c r="M2748" s="4" t="s">
        <v>41</v>
      </c>
      <c r="N2748" s="4">
        <v>0</v>
      </c>
      <c r="O2748" s="4">
        <v>833.45495000000005</v>
      </c>
      <c r="P2748" s="4" t="s">
        <v>30</v>
      </c>
      <c r="Q2748" s="4" t="s">
        <v>30</v>
      </c>
      <c r="R2748" s="4">
        <v>3.026E-3</v>
      </c>
      <c r="S2748" s="4">
        <v>4.172E-2</v>
      </c>
      <c r="T2748" s="4">
        <v>1.01</v>
      </c>
    </row>
    <row r="2749" spans="1:30" x14ac:dyDescent="0.2">
      <c r="A2749" s="3" t="s">
        <v>30</v>
      </c>
      <c r="B2749" s="3" t="s">
        <v>31</v>
      </c>
      <c r="C2749" s="3" t="s">
        <v>6620</v>
      </c>
      <c r="D2749" s="3" t="s">
        <v>6621</v>
      </c>
      <c r="E2749" s="3">
        <v>8.0000000000000002E-3</v>
      </c>
      <c r="F2749" s="3">
        <v>1.379</v>
      </c>
      <c r="G2749" s="3">
        <v>2</v>
      </c>
      <c r="H2749" s="3">
        <v>1</v>
      </c>
      <c r="I2749" s="3">
        <v>1</v>
      </c>
      <c r="J2749" s="3">
        <v>1</v>
      </c>
      <c r="K2749" s="3">
        <v>1</v>
      </c>
      <c r="L2749" s="3">
        <v>1314</v>
      </c>
      <c r="M2749" s="3">
        <v>147.80000000000001</v>
      </c>
      <c r="N2749" s="3">
        <v>8.76</v>
      </c>
      <c r="O2749" s="3">
        <v>2.0699999999999998</v>
      </c>
      <c r="P2749" s="3">
        <v>1</v>
      </c>
      <c r="Q2749" s="3" t="s">
        <v>3614</v>
      </c>
      <c r="R2749" s="3" t="s">
        <v>35</v>
      </c>
      <c r="S2749" s="3" t="s">
        <v>1062</v>
      </c>
      <c r="T2749" s="3" t="s">
        <v>6622</v>
      </c>
      <c r="U2749" s="3" t="s">
        <v>6623</v>
      </c>
      <c r="V2749" s="3" t="s">
        <v>6620</v>
      </c>
      <c r="W2749" s="3" t="s">
        <v>6624</v>
      </c>
      <c r="X2749" s="3" t="s">
        <v>6625</v>
      </c>
      <c r="Y2749" s="3" t="s">
        <v>6068</v>
      </c>
      <c r="Z2749" s="3" t="s">
        <v>41</v>
      </c>
      <c r="AA2749" s="3">
        <v>1</v>
      </c>
      <c r="AB2749" s="3" t="s">
        <v>30</v>
      </c>
      <c r="AC2749" s="3">
        <v>1</v>
      </c>
      <c r="AD2749" s="3" t="s">
        <v>41</v>
      </c>
    </row>
    <row r="2750" spans="1:30" hidden="1" outlineLevel="1" collapsed="1" x14ac:dyDescent="0.2">
      <c r="A2750" t="s">
        <v>41</v>
      </c>
      <c r="B2750" s="2" t="s">
        <v>43</v>
      </c>
      <c r="C2750" s="2" t="s">
        <v>44</v>
      </c>
      <c r="D2750" s="2" t="s">
        <v>29</v>
      </c>
      <c r="E2750" s="2" t="s">
        <v>45</v>
      </c>
      <c r="F2750" s="2" t="s">
        <v>46</v>
      </c>
      <c r="G2750" s="2" t="s">
        <v>28</v>
      </c>
      <c r="H2750" s="2" t="s">
        <v>47</v>
      </c>
      <c r="I2750" s="2" t="s">
        <v>8</v>
      </c>
      <c r="J2750" s="2" t="s">
        <v>9</v>
      </c>
      <c r="K2750" s="2" t="s">
        <v>48</v>
      </c>
      <c r="L2750" s="2" t="s">
        <v>49</v>
      </c>
      <c r="M2750" s="2" t="s">
        <v>50</v>
      </c>
      <c r="N2750" s="2" t="s">
        <v>51</v>
      </c>
      <c r="O2750" s="2" t="s">
        <v>52</v>
      </c>
      <c r="P2750" s="2" t="s">
        <v>27</v>
      </c>
      <c r="Q2750" s="2" t="s">
        <v>53</v>
      </c>
      <c r="R2750" s="2" t="s">
        <v>54</v>
      </c>
      <c r="S2750" s="2" t="s">
        <v>55</v>
      </c>
      <c r="T2750" s="2" t="s">
        <v>56</v>
      </c>
    </row>
    <row r="2751" spans="1:30" hidden="1" outlineLevel="1" collapsed="1" x14ac:dyDescent="0.2">
      <c r="A2751" t="s">
        <v>41</v>
      </c>
      <c r="B2751" s="4" t="s">
        <v>30</v>
      </c>
      <c r="C2751" s="4" t="s">
        <v>6626</v>
      </c>
      <c r="D2751" s="4" t="s">
        <v>41</v>
      </c>
      <c r="E2751" s="4">
        <v>6.0951999999999999E-2</v>
      </c>
      <c r="F2751" s="4">
        <v>3.95853E-3</v>
      </c>
      <c r="G2751" s="4">
        <v>1</v>
      </c>
      <c r="H2751" s="4">
        <v>1</v>
      </c>
      <c r="I2751" s="4">
        <v>1</v>
      </c>
      <c r="J2751" s="4">
        <v>1</v>
      </c>
      <c r="K2751" s="4" t="s">
        <v>6620</v>
      </c>
      <c r="L2751" s="4" t="s">
        <v>6627</v>
      </c>
      <c r="M2751" s="4" t="s">
        <v>41</v>
      </c>
      <c r="N2751" s="4">
        <v>0</v>
      </c>
      <c r="O2751" s="4">
        <v>2661.1011899999999</v>
      </c>
      <c r="P2751" s="4" t="s">
        <v>30</v>
      </c>
      <c r="Q2751" s="4" t="s">
        <v>30</v>
      </c>
      <c r="R2751" s="4">
        <v>3.026E-3</v>
      </c>
      <c r="S2751" s="4">
        <v>4.1770000000000002E-2</v>
      </c>
      <c r="T2751" s="4">
        <v>2.0699999999999998</v>
      </c>
    </row>
    <row r="2752" spans="1:30" x14ac:dyDescent="0.2">
      <c r="A2752" s="3" t="s">
        <v>30</v>
      </c>
      <c r="B2752" s="3" t="s">
        <v>31</v>
      </c>
      <c r="C2752" s="3" t="s">
        <v>6628</v>
      </c>
      <c r="D2752" s="3" t="s">
        <v>6629</v>
      </c>
      <c r="E2752" s="3">
        <v>8.0000000000000002E-3</v>
      </c>
      <c r="F2752" s="3">
        <v>1.377</v>
      </c>
      <c r="G2752" s="3">
        <v>3</v>
      </c>
      <c r="H2752" s="3">
        <v>1</v>
      </c>
      <c r="I2752" s="3">
        <v>1</v>
      </c>
      <c r="J2752" s="3">
        <v>1</v>
      </c>
      <c r="K2752" s="3">
        <v>1</v>
      </c>
      <c r="L2752" s="3">
        <v>344</v>
      </c>
      <c r="M2752" s="3">
        <v>39.6</v>
      </c>
      <c r="N2752" s="3">
        <v>9</v>
      </c>
      <c r="O2752" s="3">
        <v>0</v>
      </c>
      <c r="P2752" s="3">
        <v>1</v>
      </c>
      <c r="Q2752" s="3" t="s">
        <v>1765</v>
      </c>
      <c r="R2752" s="3" t="s">
        <v>1739</v>
      </c>
      <c r="S2752" s="3" t="s">
        <v>1766</v>
      </c>
      <c r="T2752" s="3" t="s">
        <v>6234</v>
      </c>
      <c r="U2752" s="3" t="s">
        <v>6630</v>
      </c>
      <c r="V2752" s="3" t="s">
        <v>6628</v>
      </c>
      <c r="W2752" s="3" t="s">
        <v>6631</v>
      </c>
      <c r="X2752" s="3" t="s">
        <v>6632</v>
      </c>
      <c r="Y2752" s="3" t="s">
        <v>41</v>
      </c>
      <c r="Z2752" s="3" t="s">
        <v>41</v>
      </c>
      <c r="AA2752" s="3">
        <v>0</v>
      </c>
      <c r="AB2752" s="3" t="s">
        <v>30</v>
      </c>
      <c r="AC2752" s="3">
        <v>1</v>
      </c>
      <c r="AD2752" s="3" t="s">
        <v>41</v>
      </c>
    </row>
    <row r="2753" spans="1:30" hidden="1" outlineLevel="1" collapsed="1" x14ac:dyDescent="0.2">
      <c r="A2753" t="s">
        <v>41</v>
      </c>
      <c r="B2753" s="2" t="s">
        <v>43</v>
      </c>
      <c r="C2753" s="2" t="s">
        <v>44</v>
      </c>
      <c r="D2753" s="2" t="s">
        <v>29</v>
      </c>
      <c r="E2753" s="2" t="s">
        <v>45</v>
      </c>
      <c r="F2753" s="2" t="s">
        <v>46</v>
      </c>
      <c r="G2753" s="2" t="s">
        <v>28</v>
      </c>
      <c r="H2753" s="2" t="s">
        <v>47</v>
      </c>
      <c r="I2753" s="2" t="s">
        <v>8</v>
      </c>
      <c r="J2753" s="2" t="s">
        <v>9</v>
      </c>
      <c r="K2753" s="2" t="s">
        <v>48</v>
      </c>
      <c r="L2753" s="2" t="s">
        <v>49</v>
      </c>
      <c r="M2753" s="2" t="s">
        <v>50</v>
      </c>
      <c r="N2753" s="2" t="s">
        <v>51</v>
      </c>
      <c r="O2753" s="2" t="s">
        <v>52</v>
      </c>
      <c r="P2753" s="2" t="s">
        <v>27</v>
      </c>
      <c r="Q2753" s="2" t="s">
        <v>53</v>
      </c>
      <c r="R2753" s="2" t="s">
        <v>54</v>
      </c>
      <c r="S2753" s="2" t="s">
        <v>55</v>
      </c>
      <c r="T2753" s="2" t="s">
        <v>56</v>
      </c>
    </row>
    <row r="2754" spans="1:30" hidden="1" outlineLevel="1" collapsed="1" x14ac:dyDescent="0.2">
      <c r="A2754" t="s">
        <v>41</v>
      </c>
      <c r="B2754" s="4" t="s">
        <v>30</v>
      </c>
      <c r="C2754" s="4" t="s">
        <v>6633</v>
      </c>
      <c r="D2754" s="4" t="s">
        <v>41</v>
      </c>
      <c r="E2754" s="4">
        <v>6.1361400000000003E-2</v>
      </c>
      <c r="F2754" s="4">
        <v>3.95853E-3</v>
      </c>
      <c r="G2754" s="4">
        <v>1</v>
      </c>
      <c r="H2754" s="4">
        <v>1</v>
      </c>
      <c r="I2754" s="4">
        <v>1</v>
      </c>
      <c r="J2754" s="4">
        <v>1</v>
      </c>
      <c r="K2754" s="4" t="s">
        <v>6628</v>
      </c>
      <c r="L2754" s="4" t="s">
        <v>6634</v>
      </c>
      <c r="M2754" s="4" t="s">
        <v>41</v>
      </c>
      <c r="N2754" s="4">
        <v>0</v>
      </c>
      <c r="O2754" s="4">
        <v>1025.59897</v>
      </c>
      <c r="P2754" s="4" t="s">
        <v>30</v>
      </c>
      <c r="Q2754" s="4" t="s">
        <v>30</v>
      </c>
      <c r="R2754" s="4">
        <v>3.026E-3</v>
      </c>
      <c r="S2754" s="4">
        <v>4.1980000000000003E-2</v>
      </c>
      <c r="T2754" s="4">
        <v>0.68</v>
      </c>
    </row>
    <row r="2755" spans="1:30" x14ac:dyDescent="0.2">
      <c r="A2755" s="3" t="s">
        <v>30</v>
      </c>
      <c r="B2755" s="3" t="s">
        <v>31</v>
      </c>
      <c r="C2755" s="3" t="s">
        <v>6635</v>
      </c>
      <c r="D2755" s="3" t="s">
        <v>6636</v>
      </c>
      <c r="E2755" s="3">
        <v>8.0000000000000002E-3</v>
      </c>
      <c r="F2755" s="3">
        <v>1.371</v>
      </c>
      <c r="G2755" s="3">
        <v>2</v>
      </c>
      <c r="H2755" s="3">
        <v>1</v>
      </c>
      <c r="I2755" s="3">
        <v>1</v>
      </c>
      <c r="J2755" s="3">
        <v>1</v>
      </c>
      <c r="K2755" s="3">
        <v>1</v>
      </c>
      <c r="L2755" s="3">
        <v>546</v>
      </c>
      <c r="M2755" s="3">
        <v>60.6</v>
      </c>
      <c r="N2755" s="3">
        <v>5.2</v>
      </c>
      <c r="O2755" s="3">
        <v>0</v>
      </c>
      <c r="P2755" s="3">
        <v>1</v>
      </c>
      <c r="Q2755" s="3" t="s">
        <v>2010</v>
      </c>
      <c r="R2755" s="3" t="s">
        <v>4467</v>
      </c>
      <c r="S2755" s="3" t="s">
        <v>41</v>
      </c>
      <c r="T2755" s="3" t="s">
        <v>6637</v>
      </c>
      <c r="U2755" s="3" t="s">
        <v>6638</v>
      </c>
      <c r="V2755" s="3" t="s">
        <v>6635</v>
      </c>
      <c r="W2755" s="3" t="s">
        <v>6639</v>
      </c>
      <c r="X2755" s="3" t="s">
        <v>6640</v>
      </c>
      <c r="Y2755" s="3" t="s">
        <v>4161</v>
      </c>
      <c r="Z2755" s="3" t="s">
        <v>41</v>
      </c>
      <c r="AA2755" s="3">
        <v>2</v>
      </c>
      <c r="AB2755" s="3" t="s">
        <v>30</v>
      </c>
      <c r="AC2755" s="3">
        <v>1</v>
      </c>
      <c r="AD2755" s="3" t="s">
        <v>41</v>
      </c>
    </row>
    <row r="2756" spans="1:30" hidden="1" outlineLevel="1" collapsed="1" x14ac:dyDescent="0.2">
      <c r="A2756" t="s">
        <v>41</v>
      </c>
      <c r="B2756" s="2" t="s">
        <v>43</v>
      </c>
      <c r="C2756" s="2" t="s">
        <v>44</v>
      </c>
      <c r="D2756" s="2" t="s">
        <v>29</v>
      </c>
      <c r="E2756" s="2" t="s">
        <v>45</v>
      </c>
      <c r="F2756" s="2" t="s">
        <v>46</v>
      </c>
      <c r="G2756" s="2" t="s">
        <v>28</v>
      </c>
      <c r="H2756" s="2" t="s">
        <v>47</v>
      </c>
      <c r="I2756" s="2" t="s">
        <v>8</v>
      </c>
      <c r="J2756" s="2" t="s">
        <v>9</v>
      </c>
      <c r="K2756" s="2" t="s">
        <v>48</v>
      </c>
      <c r="L2756" s="2" t="s">
        <v>49</v>
      </c>
      <c r="M2756" s="2" t="s">
        <v>50</v>
      </c>
      <c r="N2756" s="2" t="s">
        <v>51</v>
      </c>
      <c r="O2756" s="2" t="s">
        <v>52</v>
      </c>
      <c r="P2756" s="2" t="s">
        <v>27</v>
      </c>
      <c r="Q2756" s="2" t="s">
        <v>53</v>
      </c>
      <c r="R2756" s="2" t="s">
        <v>54</v>
      </c>
      <c r="S2756" s="2" t="s">
        <v>55</v>
      </c>
      <c r="T2756" s="2" t="s">
        <v>56</v>
      </c>
    </row>
    <row r="2757" spans="1:30" hidden="1" outlineLevel="1" collapsed="1" x14ac:dyDescent="0.2">
      <c r="A2757" t="s">
        <v>41</v>
      </c>
      <c r="B2757" s="4" t="s">
        <v>30</v>
      </c>
      <c r="C2757" s="4" t="s">
        <v>6641</v>
      </c>
      <c r="D2757" s="4" t="s">
        <v>41</v>
      </c>
      <c r="E2757" s="4">
        <v>6.1773500000000002E-2</v>
      </c>
      <c r="F2757" s="4">
        <v>3.95853E-3</v>
      </c>
      <c r="G2757" s="4">
        <v>1</v>
      </c>
      <c r="H2757" s="4">
        <v>1</v>
      </c>
      <c r="I2757" s="4">
        <v>1</v>
      </c>
      <c r="J2757" s="4">
        <v>1</v>
      </c>
      <c r="K2757" s="4" t="s">
        <v>6635</v>
      </c>
      <c r="L2757" s="4" t="s">
        <v>6642</v>
      </c>
      <c r="M2757" s="4" t="s">
        <v>41</v>
      </c>
      <c r="N2757" s="4">
        <v>1</v>
      </c>
      <c r="O2757" s="4">
        <v>1218.5960700000001</v>
      </c>
      <c r="P2757" s="4" t="s">
        <v>30</v>
      </c>
      <c r="Q2757" s="4" t="s">
        <v>30</v>
      </c>
      <c r="R2757" s="4">
        <v>3.026E-3</v>
      </c>
      <c r="S2757" s="4">
        <v>4.2569999999999997E-2</v>
      </c>
      <c r="T2757" s="4">
        <v>1.57</v>
      </c>
    </row>
    <row r="2758" spans="1:30" x14ac:dyDescent="0.2">
      <c r="A2758" s="3" t="s">
        <v>30</v>
      </c>
      <c r="B2758" s="3" t="s">
        <v>31</v>
      </c>
      <c r="C2758" s="3" t="s">
        <v>6643</v>
      </c>
      <c r="D2758" s="3" t="s">
        <v>6644</v>
      </c>
      <c r="E2758" s="3">
        <v>8.0000000000000002E-3</v>
      </c>
      <c r="F2758" s="3">
        <v>1.3640000000000001</v>
      </c>
      <c r="G2758" s="3">
        <v>2</v>
      </c>
      <c r="H2758" s="3">
        <v>1</v>
      </c>
      <c r="I2758" s="3">
        <v>1</v>
      </c>
      <c r="J2758" s="3">
        <v>1</v>
      </c>
      <c r="K2758" s="3">
        <v>1</v>
      </c>
      <c r="L2758" s="3">
        <v>493</v>
      </c>
      <c r="M2758" s="3">
        <v>55.1</v>
      </c>
      <c r="N2758" s="3">
        <v>8.25</v>
      </c>
      <c r="O2758" s="3">
        <v>1.8</v>
      </c>
      <c r="P2758" s="3">
        <v>1</v>
      </c>
      <c r="Q2758" s="3" t="s">
        <v>2684</v>
      </c>
      <c r="R2758" s="3" t="s">
        <v>4467</v>
      </c>
      <c r="S2758" s="3" t="s">
        <v>2985</v>
      </c>
      <c r="T2758" s="3" t="s">
        <v>6645</v>
      </c>
      <c r="U2758" s="3" t="s">
        <v>6646</v>
      </c>
      <c r="V2758" s="3" t="s">
        <v>6643</v>
      </c>
      <c r="W2758" s="3" t="s">
        <v>6647</v>
      </c>
      <c r="X2758" s="3" t="s">
        <v>6648</v>
      </c>
      <c r="Y2758" s="3" t="s">
        <v>4161</v>
      </c>
      <c r="Z2758" s="3" t="s">
        <v>41</v>
      </c>
      <c r="AA2758" s="3">
        <v>2</v>
      </c>
      <c r="AB2758" s="3" t="s">
        <v>30</v>
      </c>
      <c r="AC2758" s="3">
        <v>1</v>
      </c>
      <c r="AD2758" s="3" t="s">
        <v>41</v>
      </c>
    </row>
    <row r="2759" spans="1:30" hidden="1" outlineLevel="1" collapsed="1" x14ac:dyDescent="0.2">
      <c r="A2759" t="s">
        <v>41</v>
      </c>
      <c r="B2759" s="2" t="s">
        <v>43</v>
      </c>
      <c r="C2759" s="2" t="s">
        <v>44</v>
      </c>
      <c r="D2759" s="2" t="s">
        <v>29</v>
      </c>
      <c r="E2759" s="2" t="s">
        <v>45</v>
      </c>
      <c r="F2759" s="2" t="s">
        <v>46</v>
      </c>
      <c r="G2759" s="2" t="s">
        <v>28</v>
      </c>
      <c r="H2759" s="2" t="s">
        <v>47</v>
      </c>
      <c r="I2759" s="2" t="s">
        <v>8</v>
      </c>
      <c r="J2759" s="2" t="s">
        <v>9</v>
      </c>
      <c r="K2759" s="2" t="s">
        <v>48</v>
      </c>
      <c r="L2759" s="2" t="s">
        <v>49</v>
      </c>
      <c r="M2759" s="2" t="s">
        <v>50</v>
      </c>
      <c r="N2759" s="2" t="s">
        <v>51</v>
      </c>
      <c r="O2759" s="2" t="s">
        <v>52</v>
      </c>
      <c r="P2759" s="2" t="s">
        <v>27</v>
      </c>
      <c r="Q2759" s="2" t="s">
        <v>53</v>
      </c>
      <c r="R2759" s="2" t="s">
        <v>54</v>
      </c>
      <c r="S2759" s="2" t="s">
        <v>55</v>
      </c>
      <c r="T2759" s="2" t="s">
        <v>56</v>
      </c>
    </row>
    <row r="2760" spans="1:30" hidden="1" outlineLevel="1" collapsed="1" x14ac:dyDescent="0.2">
      <c r="A2760" t="s">
        <v>41</v>
      </c>
      <c r="B2760" s="4" t="s">
        <v>30</v>
      </c>
      <c r="C2760" s="4" t="s">
        <v>6649</v>
      </c>
      <c r="D2760" s="4" t="s">
        <v>41</v>
      </c>
      <c r="E2760" s="4">
        <v>6.3025999999999999E-2</v>
      </c>
      <c r="F2760" s="4">
        <v>3.95853E-3</v>
      </c>
      <c r="G2760" s="4">
        <v>1</v>
      </c>
      <c r="H2760" s="4">
        <v>1</v>
      </c>
      <c r="I2760" s="4">
        <v>1</v>
      </c>
      <c r="J2760" s="4">
        <v>1</v>
      </c>
      <c r="K2760" s="4" t="s">
        <v>6643</v>
      </c>
      <c r="L2760" s="4" t="s">
        <v>6650</v>
      </c>
      <c r="M2760" s="4" t="s">
        <v>41</v>
      </c>
      <c r="N2760" s="4">
        <v>0</v>
      </c>
      <c r="O2760" s="4">
        <v>1093.5636500000001</v>
      </c>
      <c r="P2760" s="4" t="s">
        <v>30</v>
      </c>
      <c r="Q2760" s="4" t="s">
        <v>30</v>
      </c>
      <c r="R2760" s="4">
        <v>3.026E-3</v>
      </c>
      <c r="S2760" s="4">
        <v>4.3279999999999999E-2</v>
      </c>
      <c r="T2760" s="4">
        <v>1.8</v>
      </c>
    </row>
    <row r="2761" spans="1:30" x14ac:dyDescent="0.2">
      <c r="A2761" s="3" t="s">
        <v>30</v>
      </c>
      <c r="B2761" s="3" t="s">
        <v>31</v>
      </c>
      <c r="C2761" s="3" t="s">
        <v>6651</v>
      </c>
      <c r="D2761" s="3" t="s">
        <v>6652</v>
      </c>
      <c r="E2761" s="3">
        <v>8.0000000000000002E-3</v>
      </c>
      <c r="F2761" s="3">
        <v>1.3460000000000001</v>
      </c>
      <c r="G2761" s="3">
        <v>2</v>
      </c>
      <c r="H2761" s="3">
        <v>1</v>
      </c>
      <c r="I2761" s="3">
        <v>1</v>
      </c>
      <c r="J2761" s="3">
        <v>1</v>
      </c>
      <c r="K2761" s="3">
        <v>1</v>
      </c>
      <c r="L2761" s="3">
        <v>542</v>
      </c>
      <c r="M2761" s="3">
        <v>60.4</v>
      </c>
      <c r="N2761" s="3">
        <v>4.91</v>
      </c>
      <c r="O2761" s="3">
        <v>1.64</v>
      </c>
      <c r="P2761" s="3">
        <v>1</v>
      </c>
      <c r="Q2761" s="3" t="s">
        <v>2010</v>
      </c>
      <c r="R2761" s="3" t="s">
        <v>978</v>
      </c>
      <c r="S2761" s="3" t="s">
        <v>36</v>
      </c>
      <c r="T2761" s="3" t="s">
        <v>6653</v>
      </c>
      <c r="U2761" s="3" t="s">
        <v>6654</v>
      </c>
      <c r="V2761" s="3" t="s">
        <v>6651</v>
      </c>
      <c r="W2761" s="3" t="s">
        <v>6655</v>
      </c>
      <c r="X2761" s="3" t="s">
        <v>6656</v>
      </c>
      <c r="Y2761" s="3" t="s">
        <v>41</v>
      </c>
      <c r="Z2761" s="3" t="s">
        <v>41</v>
      </c>
      <c r="AA2761" s="3">
        <v>0</v>
      </c>
      <c r="AB2761" s="3" t="s">
        <v>30</v>
      </c>
      <c r="AC2761" s="3">
        <v>1</v>
      </c>
      <c r="AD2761" s="3" t="s">
        <v>41</v>
      </c>
    </row>
    <row r="2762" spans="1:30" hidden="1" outlineLevel="1" collapsed="1" x14ac:dyDescent="0.2">
      <c r="A2762" t="s">
        <v>41</v>
      </c>
      <c r="B2762" s="2" t="s">
        <v>43</v>
      </c>
      <c r="C2762" s="2" t="s">
        <v>44</v>
      </c>
      <c r="D2762" s="2" t="s">
        <v>29</v>
      </c>
      <c r="E2762" s="2" t="s">
        <v>45</v>
      </c>
      <c r="F2762" s="2" t="s">
        <v>46</v>
      </c>
      <c r="G2762" s="2" t="s">
        <v>28</v>
      </c>
      <c r="H2762" s="2" t="s">
        <v>47</v>
      </c>
      <c r="I2762" s="2" t="s">
        <v>8</v>
      </c>
      <c r="J2762" s="2" t="s">
        <v>9</v>
      </c>
      <c r="K2762" s="2" t="s">
        <v>48</v>
      </c>
      <c r="L2762" s="2" t="s">
        <v>49</v>
      </c>
      <c r="M2762" s="2" t="s">
        <v>50</v>
      </c>
      <c r="N2762" s="2" t="s">
        <v>51</v>
      </c>
      <c r="O2762" s="2" t="s">
        <v>52</v>
      </c>
      <c r="P2762" s="2" t="s">
        <v>27</v>
      </c>
      <c r="Q2762" s="2" t="s">
        <v>53</v>
      </c>
      <c r="R2762" s="2" t="s">
        <v>54</v>
      </c>
      <c r="S2762" s="2" t="s">
        <v>55</v>
      </c>
      <c r="T2762" s="2" t="s">
        <v>56</v>
      </c>
    </row>
    <row r="2763" spans="1:30" hidden="1" outlineLevel="1" collapsed="1" x14ac:dyDescent="0.2">
      <c r="A2763" t="s">
        <v>41</v>
      </c>
      <c r="B2763" s="4" t="s">
        <v>30</v>
      </c>
      <c r="C2763" s="4" t="s">
        <v>6657</v>
      </c>
      <c r="D2763" s="4" t="s">
        <v>41</v>
      </c>
      <c r="E2763" s="4">
        <v>6.5168100000000007E-2</v>
      </c>
      <c r="F2763" s="4">
        <v>3.95853E-3</v>
      </c>
      <c r="G2763" s="4">
        <v>1</v>
      </c>
      <c r="H2763" s="4">
        <v>1</v>
      </c>
      <c r="I2763" s="4">
        <v>1</v>
      </c>
      <c r="J2763" s="4">
        <v>1</v>
      </c>
      <c r="K2763" s="4" t="s">
        <v>6651</v>
      </c>
      <c r="L2763" s="4" t="s">
        <v>6658</v>
      </c>
      <c r="M2763" s="4" t="s">
        <v>41</v>
      </c>
      <c r="N2763" s="4">
        <v>0</v>
      </c>
      <c r="O2763" s="4">
        <v>1476.7329</v>
      </c>
      <c r="P2763" s="4" t="s">
        <v>30</v>
      </c>
      <c r="Q2763" s="4" t="s">
        <v>30</v>
      </c>
      <c r="R2763" s="4">
        <v>3.026E-3</v>
      </c>
      <c r="S2763" s="4">
        <v>4.5030000000000001E-2</v>
      </c>
      <c r="T2763" s="4">
        <v>1.64</v>
      </c>
    </row>
    <row r="2764" spans="1:30" x14ac:dyDescent="0.2">
      <c r="A2764" s="3" t="s">
        <v>30</v>
      </c>
      <c r="B2764" s="3" t="s">
        <v>31</v>
      </c>
      <c r="C2764" s="3" t="s">
        <v>6659</v>
      </c>
      <c r="D2764" s="3" t="s">
        <v>6660</v>
      </c>
      <c r="E2764" s="3">
        <v>8.0000000000000002E-3</v>
      </c>
      <c r="F2764" s="3">
        <v>1.343</v>
      </c>
      <c r="G2764" s="3">
        <v>7</v>
      </c>
      <c r="H2764" s="3">
        <v>1</v>
      </c>
      <c r="I2764" s="3">
        <v>1</v>
      </c>
      <c r="J2764" s="3">
        <v>1</v>
      </c>
      <c r="K2764" s="3">
        <v>1</v>
      </c>
      <c r="L2764" s="3">
        <v>410</v>
      </c>
      <c r="M2764" s="3">
        <v>46.1</v>
      </c>
      <c r="N2764" s="3">
        <v>7.52</v>
      </c>
      <c r="O2764" s="3">
        <v>0</v>
      </c>
      <c r="P2764" s="3">
        <v>1</v>
      </c>
      <c r="Q2764" s="3" t="s">
        <v>1539</v>
      </c>
      <c r="R2764" s="3" t="s">
        <v>1739</v>
      </c>
      <c r="S2764" s="3" t="s">
        <v>36</v>
      </c>
      <c r="T2764" s="3" t="s">
        <v>6661</v>
      </c>
      <c r="U2764" s="3" t="s">
        <v>6662</v>
      </c>
      <c r="V2764" s="3" t="s">
        <v>6659</v>
      </c>
      <c r="W2764" s="3" t="s">
        <v>6663</v>
      </c>
      <c r="X2764" s="3" t="s">
        <v>6664</v>
      </c>
      <c r="Y2764" s="3" t="s">
        <v>41</v>
      </c>
      <c r="Z2764" s="3" t="s">
        <v>41</v>
      </c>
      <c r="AA2764" s="3">
        <v>0</v>
      </c>
      <c r="AB2764" s="3" t="s">
        <v>30</v>
      </c>
      <c r="AC2764" s="3">
        <v>1</v>
      </c>
      <c r="AD2764" s="3" t="s">
        <v>41</v>
      </c>
    </row>
    <row r="2765" spans="1:30" hidden="1" outlineLevel="1" collapsed="1" x14ac:dyDescent="0.2">
      <c r="A2765" t="s">
        <v>41</v>
      </c>
      <c r="B2765" s="2" t="s">
        <v>43</v>
      </c>
      <c r="C2765" s="2" t="s">
        <v>44</v>
      </c>
      <c r="D2765" s="2" t="s">
        <v>29</v>
      </c>
      <c r="E2765" s="2" t="s">
        <v>45</v>
      </c>
      <c r="F2765" s="2" t="s">
        <v>46</v>
      </c>
      <c r="G2765" s="2" t="s">
        <v>28</v>
      </c>
      <c r="H2765" s="2" t="s">
        <v>47</v>
      </c>
      <c r="I2765" s="2" t="s">
        <v>8</v>
      </c>
      <c r="J2765" s="2" t="s">
        <v>9</v>
      </c>
      <c r="K2765" s="2" t="s">
        <v>48</v>
      </c>
      <c r="L2765" s="2" t="s">
        <v>49</v>
      </c>
      <c r="M2765" s="2" t="s">
        <v>50</v>
      </c>
      <c r="N2765" s="2" t="s">
        <v>51</v>
      </c>
      <c r="O2765" s="2" t="s">
        <v>52</v>
      </c>
      <c r="P2765" s="2" t="s">
        <v>27</v>
      </c>
      <c r="Q2765" s="2" t="s">
        <v>53</v>
      </c>
      <c r="R2765" s="2" t="s">
        <v>54</v>
      </c>
      <c r="S2765" s="2" t="s">
        <v>55</v>
      </c>
      <c r="T2765" s="2" t="s">
        <v>56</v>
      </c>
    </row>
    <row r="2766" spans="1:30" hidden="1" outlineLevel="1" collapsed="1" x14ac:dyDescent="0.2">
      <c r="A2766" t="s">
        <v>41</v>
      </c>
      <c r="B2766" s="4" t="s">
        <v>30</v>
      </c>
      <c r="C2766" s="4" t="s">
        <v>6665</v>
      </c>
      <c r="D2766" s="4" t="s">
        <v>41</v>
      </c>
      <c r="E2766" s="4">
        <v>6.5604899999999994E-2</v>
      </c>
      <c r="F2766" s="4">
        <v>3.95853E-3</v>
      </c>
      <c r="G2766" s="4">
        <v>1</v>
      </c>
      <c r="H2766" s="4">
        <v>1</v>
      </c>
      <c r="I2766" s="4">
        <v>1</v>
      </c>
      <c r="J2766" s="4">
        <v>1</v>
      </c>
      <c r="K2766" s="4" t="s">
        <v>6659</v>
      </c>
      <c r="L2766" s="4" t="s">
        <v>6666</v>
      </c>
      <c r="M2766" s="4" t="s">
        <v>41</v>
      </c>
      <c r="N2766" s="4">
        <v>1</v>
      </c>
      <c r="O2766" s="4">
        <v>2778.4056999999998</v>
      </c>
      <c r="P2766" s="4" t="s">
        <v>30</v>
      </c>
      <c r="Q2766" s="4" t="s">
        <v>30</v>
      </c>
      <c r="R2766" s="4">
        <v>3.026E-3</v>
      </c>
      <c r="S2766" s="4">
        <v>4.5350000000000001E-2</v>
      </c>
      <c r="T2766" s="4">
        <v>1.67</v>
      </c>
    </row>
    <row r="2767" spans="1:30" x14ac:dyDescent="0.2">
      <c r="A2767" s="3" t="s">
        <v>30</v>
      </c>
      <c r="B2767" s="3" t="s">
        <v>31</v>
      </c>
      <c r="C2767" s="3" t="s">
        <v>6667</v>
      </c>
      <c r="D2767" s="3" t="s">
        <v>6668</v>
      </c>
      <c r="E2767" s="3">
        <v>8.0000000000000002E-3</v>
      </c>
      <c r="F2767" s="3">
        <v>1.343</v>
      </c>
      <c r="G2767" s="3">
        <v>2</v>
      </c>
      <c r="H2767" s="3">
        <v>1</v>
      </c>
      <c r="I2767" s="3">
        <v>1</v>
      </c>
      <c r="J2767" s="3">
        <v>1</v>
      </c>
      <c r="K2767" s="3">
        <v>1</v>
      </c>
      <c r="L2767" s="3">
        <v>676</v>
      </c>
      <c r="M2767" s="3">
        <v>77</v>
      </c>
      <c r="N2767" s="3">
        <v>7.8</v>
      </c>
      <c r="O2767" s="3">
        <v>2.2400000000000002</v>
      </c>
      <c r="P2767" s="3">
        <v>1</v>
      </c>
      <c r="Q2767" s="3" t="s">
        <v>2887</v>
      </c>
      <c r="R2767" s="3" t="s">
        <v>35</v>
      </c>
      <c r="S2767" s="3" t="s">
        <v>1062</v>
      </c>
      <c r="T2767" s="3" t="s">
        <v>6669</v>
      </c>
      <c r="U2767" s="3" t="s">
        <v>6670</v>
      </c>
      <c r="V2767" s="3" t="s">
        <v>6667</v>
      </c>
      <c r="W2767" s="3" t="s">
        <v>6671</v>
      </c>
      <c r="X2767" s="3" t="s">
        <v>6672</v>
      </c>
      <c r="Y2767" s="3" t="s">
        <v>41</v>
      </c>
      <c r="Z2767" s="3" t="s">
        <v>41</v>
      </c>
      <c r="AA2767" s="3">
        <v>0</v>
      </c>
      <c r="AB2767" s="3" t="s">
        <v>30</v>
      </c>
      <c r="AC2767" s="3">
        <v>1</v>
      </c>
      <c r="AD2767" s="3" t="s">
        <v>41</v>
      </c>
    </row>
    <row r="2768" spans="1:30" hidden="1" outlineLevel="1" collapsed="1" x14ac:dyDescent="0.2">
      <c r="A2768" t="s">
        <v>41</v>
      </c>
      <c r="B2768" s="2" t="s">
        <v>43</v>
      </c>
      <c r="C2768" s="2" t="s">
        <v>44</v>
      </c>
      <c r="D2768" s="2" t="s">
        <v>29</v>
      </c>
      <c r="E2768" s="2" t="s">
        <v>45</v>
      </c>
      <c r="F2768" s="2" t="s">
        <v>46</v>
      </c>
      <c r="G2768" s="2" t="s">
        <v>28</v>
      </c>
      <c r="H2768" s="2" t="s">
        <v>47</v>
      </c>
      <c r="I2768" s="2" t="s">
        <v>8</v>
      </c>
      <c r="J2768" s="2" t="s">
        <v>9</v>
      </c>
      <c r="K2768" s="2" t="s">
        <v>48</v>
      </c>
      <c r="L2768" s="2" t="s">
        <v>49</v>
      </c>
      <c r="M2768" s="2" t="s">
        <v>50</v>
      </c>
      <c r="N2768" s="2" t="s">
        <v>51</v>
      </c>
      <c r="O2768" s="2" t="s">
        <v>52</v>
      </c>
      <c r="P2768" s="2" t="s">
        <v>27</v>
      </c>
      <c r="Q2768" s="2" t="s">
        <v>53</v>
      </c>
      <c r="R2768" s="2" t="s">
        <v>54</v>
      </c>
      <c r="S2768" s="2" t="s">
        <v>55</v>
      </c>
      <c r="T2768" s="2" t="s">
        <v>56</v>
      </c>
    </row>
    <row r="2769" spans="1:30" hidden="1" outlineLevel="1" collapsed="1" x14ac:dyDescent="0.2">
      <c r="A2769" t="s">
        <v>41</v>
      </c>
      <c r="B2769" s="4" t="s">
        <v>30</v>
      </c>
      <c r="C2769" s="4" t="s">
        <v>6673</v>
      </c>
      <c r="D2769" s="4" t="s">
        <v>41</v>
      </c>
      <c r="E2769" s="4">
        <v>6.5604899999999994E-2</v>
      </c>
      <c r="F2769" s="4">
        <v>3.95853E-3</v>
      </c>
      <c r="G2769" s="4">
        <v>1</v>
      </c>
      <c r="H2769" s="4">
        <v>1</v>
      </c>
      <c r="I2769" s="4">
        <v>1</v>
      </c>
      <c r="J2769" s="4">
        <v>1</v>
      </c>
      <c r="K2769" s="4" t="s">
        <v>6667</v>
      </c>
      <c r="L2769" s="4" t="s">
        <v>6674</v>
      </c>
      <c r="M2769" s="4" t="s">
        <v>41</v>
      </c>
      <c r="N2769" s="4">
        <v>2</v>
      </c>
      <c r="O2769" s="4">
        <v>1676.8085799999999</v>
      </c>
      <c r="P2769" s="4" t="s">
        <v>30</v>
      </c>
      <c r="Q2769" s="4" t="s">
        <v>30</v>
      </c>
      <c r="R2769" s="4">
        <v>3.026E-3</v>
      </c>
      <c r="S2769" s="4">
        <v>4.5379999999999997E-2</v>
      </c>
      <c r="T2769" s="4">
        <v>2.2400000000000002</v>
      </c>
    </row>
    <row r="2770" spans="1:30" x14ac:dyDescent="0.2">
      <c r="A2770" s="3" t="s">
        <v>30</v>
      </c>
      <c r="B2770" s="3" t="s">
        <v>31</v>
      </c>
      <c r="C2770" s="3" t="s">
        <v>6675</v>
      </c>
      <c r="D2770" s="3" t="s">
        <v>6676</v>
      </c>
      <c r="E2770" s="3">
        <v>8.0000000000000002E-3</v>
      </c>
      <c r="F2770" s="3">
        <v>1.3380000000000001</v>
      </c>
      <c r="G2770" s="3">
        <v>2</v>
      </c>
      <c r="H2770" s="3">
        <v>1</v>
      </c>
      <c r="I2770" s="3">
        <v>1</v>
      </c>
      <c r="J2770" s="3">
        <v>1</v>
      </c>
      <c r="K2770" s="3">
        <v>1</v>
      </c>
      <c r="L2770" s="3">
        <v>709</v>
      </c>
      <c r="M2770" s="3">
        <v>81.400000000000006</v>
      </c>
      <c r="N2770" s="3">
        <v>4.91</v>
      </c>
      <c r="O2770" s="3">
        <v>0</v>
      </c>
      <c r="P2770" s="3">
        <v>1</v>
      </c>
      <c r="Q2770" s="3" t="s">
        <v>5960</v>
      </c>
      <c r="R2770" s="3" t="s">
        <v>1481</v>
      </c>
      <c r="S2770" s="3" t="s">
        <v>36</v>
      </c>
      <c r="T2770" s="3" t="s">
        <v>6677</v>
      </c>
      <c r="U2770" s="3" t="s">
        <v>6678</v>
      </c>
      <c r="V2770" s="3" t="s">
        <v>6675</v>
      </c>
      <c r="W2770" s="3" t="s">
        <v>6679</v>
      </c>
      <c r="X2770" s="3" t="s">
        <v>6680</v>
      </c>
      <c r="Y2770" s="3" t="s">
        <v>6681</v>
      </c>
      <c r="Z2770" s="3" t="s">
        <v>41</v>
      </c>
      <c r="AA2770" s="3">
        <v>9</v>
      </c>
      <c r="AB2770" s="3" t="s">
        <v>30</v>
      </c>
      <c r="AC2770" s="3">
        <v>1</v>
      </c>
      <c r="AD2770" s="3" t="s">
        <v>41</v>
      </c>
    </row>
    <row r="2771" spans="1:30" hidden="1" outlineLevel="1" collapsed="1" x14ac:dyDescent="0.2">
      <c r="A2771" t="s">
        <v>41</v>
      </c>
      <c r="B2771" s="2" t="s">
        <v>43</v>
      </c>
      <c r="C2771" s="2" t="s">
        <v>44</v>
      </c>
      <c r="D2771" s="2" t="s">
        <v>29</v>
      </c>
      <c r="E2771" s="2" t="s">
        <v>45</v>
      </c>
      <c r="F2771" s="2" t="s">
        <v>46</v>
      </c>
      <c r="G2771" s="2" t="s">
        <v>28</v>
      </c>
      <c r="H2771" s="2" t="s">
        <v>47</v>
      </c>
      <c r="I2771" s="2" t="s">
        <v>8</v>
      </c>
      <c r="J2771" s="2" t="s">
        <v>9</v>
      </c>
      <c r="K2771" s="2" t="s">
        <v>48</v>
      </c>
      <c r="L2771" s="2" t="s">
        <v>49</v>
      </c>
      <c r="M2771" s="2" t="s">
        <v>50</v>
      </c>
      <c r="N2771" s="2" t="s">
        <v>51</v>
      </c>
      <c r="O2771" s="2" t="s">
        <v>52</v>
      </c>
      <c r="P2771" s="2" t="s">
        <v>27</v>
      </c>
      <c r="Q2771" s="2" t="s">
        <v>53</v>
      </c>
      <c r="R2771" s="2" t="s">
        <v>54</v>
      </c>
      <c r="S2771" s="2" t="s">
        <v>55</v>
      </c>
      <c r="T2771" s="2" t="s">
        <v>56</v>
      </c>
    </row>
    <row r="2772" spans="1:30" hidden="1" outlineLevel="1" collapsed="1" x14ac:dyDescent="0.2">
      <c r="A2772" t="s">
        <v>41</v>
      </c>
      <c r="B2772" s="4" t="s">
        <v>30</v>
      </c>
      <c r="C2772" s="4" t="s">
        <v>6682</v>
      </c>
      <c r="D2772" s="4" t="s">
        <v>41</v>
      </c>
      <c r="E2772" s="4">
        <v>6.6486900000000002E-2</v>
      </c>
      <c r="F2772" s="4">
        <v>3.95853E-3</v>
      </c>
      <c r="G2772" s="4">
        <v>1</v>
      </c>
      <c r="H2772" s="4">
        <v>2</v>
      </c>
      <c r="I2772" s="4">
        <v>1</v>
      </c>
      <c r="J2772" s="4">
        <v>2</v>
      </c>
      <c r="K2772" s="4" t="s">
        <v>6675</v>
      </c>
      <c r="L2772" s="4" t="s">
        <v>6683</v>
      </c>
      <c r="M2772" s="4" t="s">
        <v>41</v>
      </c>
      <c r="N2772" s="4">
        <v>1</v>
      </c>
      <c r="O2772" s="4">
        <v>1586.82719</v>
      </c>
      <c r="P2772" s="4" t="s">
        <v>30</v>
      </c>
      <c r="Q2772" s="4" t="s">
        <v>30</v>
      </c>
      <c r="R2772" s="4">
        <v>3.026E-3</v>
      </c>
      <c r="S2772" s="4">
        <v>4.5909999999999999E-2</v>
      </c>
      <c r="T2772" s="4">
        <v>1.93</v>
      </c>
    </row>
    <row r="2773" spans="1:30" x14ac:dyDescent="0.2">
      <c r="A2773" s="3" t="s">
        <v>30</v>
      </c>
      <c r="B2773" s="3" t="s">
        <v>31</v>
      </c>
      <c r="C2773" s="3" t="s">
        <v>6684</v>
      </c>
      <c r="D2773" s="3" t="s">
        <v>6685</v>
      </c>
      <c r="E2773" s="3">
        <v>8.0000000000000002E-3</v>
      </c>
      <c r="F2773" s="3">
        <v>1.3380000000000001</v>
      </c>
      <c r="G2773" s="3">
        <v>2</v>
      </c>
      <c r="H2773" s="3">
        <v>1</v>
      </c>
      <c r="I2773" s="3">
        <v>1</v>
      </c>
      <c r="J2773" s="3">
        <v>2</v>
      </c>
      <c r="K2773" s="3">
        <v>1</v>
      </c>
      <c r="L2773" s="3">
        <v>570</v>
      </c>
      <c r="M2773" s="3">
        <v>64</v>
      </c>
      <c r="N2773" s="3">
        <v>9.09</v>
      </c>
      <c r="O2773" s="3">
        <v>0</v>
      </c>
      <c r="P2773" s="3">
        <v>1</v>
      </c>
      <c r="Q2773" s="3" t="s">
        <v>2887</v>
      </c>
      <c r="R2773" s="3" t="s">
        <v>6686</v>
      </c>
      <c r="S2773" s="3" t="s">
        <v>1766</v>
      </c>
      <c r="T2773" s="3" t="s">
        <v>6687</v>
      </c>
      <c r="U2773" s="3" t="s">
        <v>6688</v>
      </c>
      <c r="V2773" s="3" t="s">
        <v>6684</v>
      </c>
      <c r="W2773" s="3" t="s">
        <v>6689</v>
      </c>
      <c r="X2773" s="3" t="s">
        <v>6690</v>
      </c>
      <c r="Y2773" s="3" t="s">
        <v>41</v>
      </c>
      <c r="Z2773" s="3" t="s">
        <v>41</v>
      </c>
      <c r="AA2773" s="3">
        <v>0</v>
      </c>
      <c r="AB2773" s="3" t="s">
        <v>30</v>
      </c>
      <c r="AC2773" s="3">
        <v>1</v>
      </c>
      <c r="AD2773" s="3" t="s">
        <v>41</v>
      </c>
    </row>
    <row r="2774" spans="1:30" hidden="1" outlineLevel="1" collapsed="1" x14ac:dyDescent="0.2">
      <c r="A2774" t="s">
        <v>41</v>
      </c>
      <c r="B2774" s="2" t="s">
        <v>43</v>
      </c>
      <c r="C2774" s="2" t="s">
        <v>44</v>
      </c>
      <c r="D2774" s="2" t="s">
        <v>29</v>
      </c>
      <c r="E2774" s="2" t="s">
        <v>45</v>
      </c>
      <c r="F2774" s="2" t="s">
        <v>46</v>
      </c>
      <c r="G2774" s="2" t="s">
        <v>28</v>
      </c>
      <c r="H2774" s="2" t="s">
        <v>47</v>
      </c>
      <c r="I2774" s="2" t="s">
        <v>8</v>
      </c>
      <c r="J2774" s="2" t="s">
        <v>9</v>
      </c>
      <c r="K2774" s="2" t="s">
        <v>48</v>
      </c>
      <c r="L2774" s="2" t="s">
        <v>49</v>
      </c>
      <c r="M2774" s="2" t="s">
        <v>50</v>
      </c>
      <c r="N2774" s="2" t="s">
        <v>51</v>
      </c>
      <c r="O2774" s="2" t="s">
        <v>52</v>
      </c>
      <c r="P2774" s="2" t="s">
        <v>27</v>
      </c>
      <c r="Q2774" s="2" t="s">
        <v>53</v>
      </c>
      <c r="R2774" s="2" t="s">
        <v>54</v>
      </c>
      <c r="S2774" s="2" t="s">
        <v>55</v>
      </c>
      <c r="T2774" s="2" t="s">
        <v>56</v>
      </c>
    </row>
    <row r="2775" spans="1:30" hidden="1" outlineLevel="1" collapsed="1" x14ac:dyDescent="0.2">
      <c r="A2775" t="s">
        <v>41</v>
      </c>
      <c r="B2775" s="4" t="s">
        <v>30</v>
      </c>
      <c r="C2775" s="4" t="s">
        <v>6691</v>
      </c>
      <c r="D2775" s="4" t="s">
        <v>41</v>
      </c>
      <c r="E2775" s="4">
        <v>6.6486900000000002E-2</v>
      </c>
      <c r="F2775" s="4">
        <v>3.95853E-3</v>
      </c>
      <c r="G2775" s="4">
        <v>1</v>
      </c>
      <c r="H2775" s="4">
        <v>1</v>
      </c>
      <c r="I2775" s="4">
        <v>1</v>
      </c>
      <c r="J2775" s="4">
        <v>2</v>
      </c>
      <c r="K2775" s="4" t="s">
        <v>6684</v>
      </c>
      <c r="L2775" s="4" t="s">
        <v>6692</v>
      </c>
      <c r="M2775" s="4" t="s">
        <v>41</v>
      </c>
      <c r="N2775" s="4">
        <v>0</v>
      </c>
      <c r="O2775" s="4">
        <v>1261.64229</v>
      </c>
      <c r="P2775" s="4" t="s">
        <v>30</v>
      </c>
      <c r="Q2775" s="4" t="s">
        <v>30</v>
      </c>
      <c r="R2775" s="4">
        <v>3.026E-3</v>
      </c>
      <c r="S2775" s="4">
        <v>4.5929999999999999E-2</v>
      </c>
      <c r="T2775" s="4">
        <v>1.52</v>
      </c>
    </row>
    <row r="2776" spans="1:30" x14ac:dyDescent="0.2">
      <c r="A2776" s="3" t="s">
        <v>30</v>
      </c>
      <c r="B2776" s="3" t="s">
        <v>31</v>
      </c>
      <c r="C2776" s="3" t="s">
        <v>6693</v>
      </c>
      <c r="D2776" s="3" t="s">
        <v>6694</v>
      </c>
      <c r="E2776" s="3">
        <v>8.0000000000000002E-3</v>
      </c>
      <c r="F2776" s="3">
        <v>1.335</v>
      </c>
      <c r="G2776" s="3">
        <v>20</v>
      </c>
      <c r="H2776" s="3">
        <v>1</v>
      </c>
      <c r="I2776" s="3">
        <v>1</v>
      </c>
      <c r="J2776" s="3">
        <v>1</v>
      </c>
      <c r="K2776" s="3">
        <v>1</v>
      </c>
      <c r="L2776" s="3">
        <v>51</v>
      </c>
      <c r="M2776" s="3">
        <v>6.3</v>
      </c>
      <c r="N2776" s="3">
        <v>12.56</v>
      </c>
      <c r="O2776" s="3">
        <v>0</v>
      </c>
      <c r="P2776" s="3">
        <v>1</v>
      </c>
      <c r="Q2776" s="3" t="s">
        <v>1592</v>
      </c>
      <c r="R2776" s="3" t="s">
        <v>1619</v>
      </c>
      <c r="S2776" s="3" t="s">
        <v>36</v>
      </c>
      <c r="T2776" s="3" t="s">
        <v>6695</v>
      </c>
      <c r="U2776" s="3" t="s">
        <v>6696</v>
      </c>
      <c r="V2776" s="3" t="s">
        <v>6693</v>
      </c>
      <c r="W2776" s="3" t="s">
        <v>6697</v>
      </c>
      <c r="X2776" s="3" t="s">
        <v>6698</v>
      </c>
      <c r="Y2776" s="3" t="s">
        <v>1599</v>
      </c>
      <c r="Z2776" s="3" t="s">
        <v>41</v>
      </c>
      <c r="AA2776" s="3">
        <v>6</v>
      </c>
      <c r="AB2776" s="3" t="s">
        <v>30</v>
      </c>
      <c r="AC2776" s="3">
        <v>1</v>
      </c>
      <c r="AD2776" s="3" t="s">
        <v>41</v>
      </c>
    </row>
    <row r="2777" spans="1:30" hidden="1" outlineLevel="1" collapsed="1" x14ac:dyDescent="0.2">
      <c r="A2777" t="s">
        <v>41</v>
      </c>
      <c r="B2777" s="2" t="s">
        <v>43</v>
      </c>
      <c r="C2777" s="2" t="s">
        <v>44</v>
      </c>
      <c r="D2777" s="2" t="s">
        <v>29</v>
      </c>
      <c r="E2777" s="2" t="s">
        <v>45</v>
      </c>
      <c r="F2777" s="2" t="s">
        <v>46</v>
      </c>
      <c r="G2777" s="2" t="s">
        <v>28</v>
      </c>
      <c r="H2777" s="2" t="s">
        <v>47</v>
      </c>
      <c r="I2777" s="2" t="s">
        <v>8</v>
      </c>
      <c r="J2777" s="2" t="s">
        <v>9</v>
      </c>
      <c r="K2777" s="2" t="s">
        <v>48</v>
      </c>
      <c r="L2777" s="2" t="s">
        <v>49</v>
      </c>
      <c r="M2777" s="2" t="s">
        <v>50</v>
      </c>
      <c r="N2777" s="2" t="s">
        <v>51</v>
      </c>
      <c r="O2777" s="2" t="s">
        <v>52</v>
      </c>
      <c r="P2777" s="2" t="s">
        <v>27</v>
      </c>
      <c r="Q2777" s="2" t="s">
        <v>53</v>
      </c>
      <c r="R2777" s="2" t="s">
        <v>54</v>
      </c>
      <c r="S2777" s="2" t="s">
        <v>55</v>
      </c>
      <c r="T2777" s="2" t="s">
        <v>56</v>
      </c>
    </row>
    <row r="2778" spans="1:30" hidden="1" outlineLevel="1" collapsed="1" x14ac:dyDescent="0.2">
      <c r="A2778" t="s">
        <v>41</v>
      </c>
      <c r="B2778" s="4" t="s">
        <v>30</v>
      </c>
      <c r="C2778" s="4" t="s">
        <v>6699</v>
      </c>
      <c r="D2778" s="4" t="s">
        <v>41</v>
      </c>
      <c r="E2778" s="4">
        <v>6.6932099999999994E-2</v>
      </c>
      <c r="F2778" s="4">
        <v>3.95853E-3</v>
      </c>
      <c r="G2778" s="4">
        <v>1</v>
      </c>
      <c r="H2778" s="4">
        <v>1</v>
      </c>
      <c r="I2778" s="4">
        <v>1</v>
      </c>
      <c r="J2778" s="4">
        <v>1</v>
      </c>
      <c r="K2778" s="4" t="s">
        <v>6693</v>
      </c>
      <c r="L2778" s="4" t="s">
        <v>6700</v>
      </c>
      <c r="M2778" s="4" t="s">
        <v>41</v>
      </c>
      <c r="N2778" s="4">
        <v>0</v>
      </c>
      <c r="O2778" s="4">
        <v>1307.7331099999999</v>
      </c>
      <c r="P2778" s="4" t="s">
        <v>30</v>
      </c>
      <c r="Q2778" s="4" t="s">
        <v>30</v>
      </c>
      <c r="R2778" s="4">
        <v>3.026E-3</v>
      </c>
      <c r="S2778" s="4">
        <v>4.6219999999999997E-2</v>
      </c>
      <c r="T2778" s="4">
        <v>1</v>
      </c>
    </row>
    <row r="2779" spans="1:30" x14ac:dyDescent="0.2">
      <c r="A2779" s="3" t="s">
        <v>30</v>
      </c>
      <c r="B2779" s="3" t="s">
        <v>31</v>
      </c>
      <c r="C2779" s="3" t="s">
        <v>6701</v>
      </c>
      <c r="D2779" s="3" t="s">
        <v>6702</v>
      </c>
      <c r="E2779" s="3">
        <v>8.0000000000000002E-3</v>
      </c>
      <c r="F2779" s="3">
        <v>1.335</v>
      </c>
      <c r="G2779" s="3">
        <v>6</v>
      </c>
      <c r="H2779" s="3">
        <v>1</v>
      </c>
      <c r="I2779" s="3">
        <v>1</v>
      </c>
      <c r="J2779" s="3">
        <v>1</v>
      </c>
      <c r="K2779" s="3">
        <v>1</v>
      </c>
      <c r="L2779" s="3">
        <v>201</v>
      </c>
      <c r="M2779" s="3">
        <v>22.9</v>
      </c>
      <c r="N2779" s="3">
        <v>6.1</v>
      </c>
      <c r="O2779" s="3">
        <v>0</v>
      </c>
      <c r="P2779" s="3">
        <v>1</v>
      </c>
      <c r="Q2779" s="3" t="s">
        <v>6703</v>
      </c>
      <c r="R2779" s="3" t="s">
        <v>35</v>
      </c>
      <c r="S2779" s="3" t="s">
        <v>2985</v>
      </c>
      <c r="T2779" s="3" t="s">
        <v>6704</v>
      </c>
      <c r="U2779" s="3" t="s">
        <v>6705</v>
      </c>
      <c r="V2779" s="3" t="s">
        <v>6701</v>
      </c>
      <c r="W2779" s="3" t="s">
        <v>6706</v>
      </c>
      <c r="X2779" s="3" t="s">
        <v>6707</v>
      </c>
      <c r="Y2779" s="3" t="s">
        <v>6708</v>
      </c>
      <c r="Z2779" s="3" t="s">
        <v>41</v>
      </c>
      <c r="AA2779" s="3">
        <v>5</v>
      </c>
      <c r="AB2779" s="3" t="s">
        <v>30</v>
      </c>
      <c r="AC2779" s="3">
        <v>1</v>
      </c>
      <c r="AD2779" s="3" t="s">
        <v>41</v>
      </c>
    </row>
    <row r="2780" spans="1:30" hidden="1" outlineLevel="1" collapsed="1" x14ac:dyDescent="0.2">
      <c r="A2780" t="s">
        <v>41</v>
      </c>
      <c r="B2780" s="2" t="s">
        <v>43</v>
      </c>
      <c r="C2780" s="2" t="s">
        <v>44</v>
      </c>
      <c r="D2780" s="2" t="s">
        <v>29</v>
      </c>
      <c r="E2780" s="2" t="s">
        <v>45</v>
      </c>
      <c r="F2780" s="2" t="s">
        <v>46</v>
      </c>
      <c r="G2780" s="2" t="s">
        <v>28</v>
      </c>
      <c r="H2780" s="2" t="s">
        <v>47</v>
      </c>
      <c r="I2780" s="2" t="s">
        <v>8</v>
      </c>
      <c r="J2780" s="2" t="s">
        <v>9</v>
      </c>
      <c r="K2780" s="2" t="s">
        <v>48</v>
      </c>
      <c r="L2780" s="2" t="s">
        <v>49</v>
      </c>
      <c r="M2780" s="2" t="s">
        <v>50</v>
      </c>
      <c r="N2780" s="2" t="s">
        <v>51</v>
      </c>
      <c r="O2780" s="2" t="s">
        <v>52</v>
      </c>
      <c r="P2780" s="2" t="s">
        <v>27</v>
      </c>
      <c r="Q2780" s="2" t="s">
        <v>53</v>
      </c>
      <c r="R2780" s="2" t="s">
        <v>54</v>
      </c>
      <c r="S2780" s="2" t="s">
        <v>55</v>
      </c>
      <c r="T2780" s="2" t="s">
        <v>56</v>
      </c>
    </row>
    <row r="2781" spans="1:30" hidden="1" outlineLevel="1" collapsed="1" x14ac:dyDescent="0.2">
      <c r="A2781" t="s">
        <v>41</v>
      </c>
      <c r="B2781" s="4" t="s">
        <v>30</v>
      </c>
      <c r="C2781" s="4" t="s">
        <v>6709</v>
      </c>
      <c r="D2781" s="4" t="s">
        <v>41</v>
      </c>
      <c r="E2781" s="4">
        <v>6.6932099999999994E-2</v>
      </c>
      <c r="F2781" s="4">
        <v>3.95853E-3</v>
      </c>
      <c r="G2781" s="4">
        <v>1</v>
      </c>
      <c r="H2781" s="4">
        <v>1</v>
      </c>
      <c r="I2781" s="4">
        <v>1</v>
      </c>
      <c r="J2781" s="4">
        <v>1</v>
      </c>
      <c r="K2781" s="4" t="s">
        <v>6701</v>
      </c>
      <c r="L2781" s="4" t="s">
        <v>6710</v>
      </c>
      <c r="M2781" s="4" t="s">
        <v>41</v>
      </c>
      <c r="N2781" s="4">
        <v>1</v>
      </c>
      <c r="O2781" s="4">
        <v>1640.78361</v>
      </c>
      <c r="P2781" s="4" t="s">
        <v>30</v>
      </c>
      <c r="Q2781" s="4" t="s">
        <v>30</v>
      </c>
      <c r="R2781" s="4">
        <v>3.026E-3</v>
      </c>
      <c r="S2781" s="4">
        <v>4.6240000000000003E-2</v>
      </c>
      <c r="T2781" s="4">
        <v>1.34</v>
      </c>
    </row>
    <row r="2782" spans="1:30" x14ac:dyDescent="0.2">
      <c r="A2782" s="3" t="s">
        <v>30</v>
      </c>
      <c r="B2782" s="3" t="s">
        <v>31</v>
      </c>
      <c r="C2782" s="3" t="s">
        <v>6711</v>
      </c>
      <c r="D2782" s="3" t="s">
        <v>6712</v>
      </c>
      <c r="E2782" s="3">
        <v>8.0000000000000002E-3</v>
      </c>
      <c r="F2782" s="3">
        <v>1.333</v>
      </c>
      <c r="G2782" s="3">
        <v>1</v>
      </c>
      <c r="H2782" s="3">
        <v>1</v>
      </c>
      <c r="I2782" s="3">
        <v>1</v>
      </c>
      <c r="J2782" s="3">
        <v>1</v>
      </c>
      <c r="K2782" s="3">
        <v>1</v>
      </c>
      <c r="L2782" s="3">
        <v>1228</v>
      </c>
      <c r="M2782" s="3">
        <v>137.4</v>
      </c>
      <c r="N2782" s="3">
        <v>7.02</v>
      </c>
      <c r="O2782" s="3">
        <v>2.46</v>
      </c>
      <c r="P2782" s="3">
        <v>1</v>
      </c>
      <c r="Q2782" s="3" t="s">
        <v>1422</v>
      </c>
      <c r="R2782" s="3" t="s">
        <v>6713</v>
      </c>
      <c r="S2782" s="3" t="s">
        <v>1766</v>
      </c>
      <c r="T2782" s="3" t="s">
        <v>6714</v>
      </c>
      <c r="U2782" s="3" t="s">
        <v>6715</v>
      </c>
      <c r="V2782" s="3" t="s">
        <v>6711</v>
      </c>
      <c r="W2782" s="3" t="s">
        <v>6716</v>
      </c>
      <c r="X2782" s="3" t="s">
        <v>6717</v>
      </c>
      <c r="Y2782" s="3" t="s">
        <v>41</v>
      </c>
      <c r="Z2782" s="3" t="s">
        <v>41</v>
      </c>
      <c r="AA2782" s="3">
        <v>0</v>
      </c>
      <c r="AB2782" s="3" t="s">
        <v>30</v>
      </c>
      <c r="AC2782" s="3">
        <v>1</v>
      </c>
      <c r="AD2782" s="3" t="s">
        <v>41</v>
      </c>
    </row>
    <row r="2783" spans="1:30" hidden="1" outlineLevel="1" collapsed="1" x14ac:dyDescent="0.2">
      <c r="A2783" t="s">
        <v>41</v>
      </c>
      <c r="B2783" s="2" t="s">
        <v>43</v>
      </c>
      <c r="C2783" s="2" t="s">
        <v>44</v>
      </c>
      <c r="D2783" s="2" t="s">
        <v>29</v>
      </c>
      <c r="E2783" s="2" t="s">
        <v>45</v>
      </c>
      <c r="F2783" s="2" t="s">
        <v>46</v>
      </c>
      <c r="G2783" s="2" t="s">
        <v>28</v>
      </c>
      <c r="H2783" s="2" t="s">
        <v>47</v>
      </c>
      <c r="I2783" s="2" t="s">
        <v>8</v>
      </c>
      <c r="J2783" s="2" t="s">
        <v>9</v>
      </c>
      <c r="K2783" s="2" t="s">
        <v>48</v>
      </c>
      <c r="L2783" s="2" t="s">
        <v>49</v>
      </c>
      <c r="M2783" s="2" t="s">
        <v>50</v>
      </c>
      <c r="N2783" s="2" t="s">
        <v>51</v>
      </c>
      <c r="O2783" s="2" t="s">
        <v>52</v>
      </c>
      <c r="P2783" s="2" t="s">
        <v>27</v>
      </c>
      <c r="Q2783" s="2" t="s">
        <v>53</v>
      </c>
      <c r="R2783" s="2" t="s">
        <v>54</v>
      </c>
      <c r="S2783" s="2" t="s">
        <v>55</v>
      </c>
      <c r="T2783" s="2" t="s">
        <v>56</v>
      </c>
    </row>
    <row r="2784" spans="1:30" hidden="1" outlineLevel="1" collapsed="1" x14ac:dyDescent="0.2">
      <c r="A2784" t="s">
        <v>41</v>
      </c>
      <c r="B2784" s="4" t="s">
        <v>30</v>
      </c>
      <c r="C2784" s="4" t="s">
        <v>6718</v>
      </c>
      <c r="D2784" s="4" t="s">
        <v>41</v>
      </c>
      <c r="E2784" s="4">
        <v>6.6932099999999994E-2</v>
      </c>
      <c r="F2784" s="4">
        <v>3.95853E-3</v>
      </c>
      <c r="G2784" s="4">
        <v>1</v>
      </c>
      <c r="H2784" s="4">
        <v>1</v>
      </c>
      <c r="I2784" s="4">
        <v>1</v>
      </c>
      <c r="J2784" s="4">
        <v>1</v>
      </c>
      <c r="K2784" s="4" t="s">
        <v>6711</v>
      </c>
      <c r="L2784" s="4" t="s">
        <v>6719</v>
      </c>
      <c r="M2784" s="4" t="s">
        <v>41</v>
      </c>
      <c r="N2784" s="4">
        <v>1</v>
      </c>
      <c r="O2784" s="4">
        <v>1666.7337</v>
      </c>
      <c r="P2784" s="4" t="s">
        <v>30</v>
      </c>
      <c r="Q2784" s="4" t="s">
        <v>30</v>
      </c>
      <c r="R2784" s="4">
        <v>3.026E-3</v>
      </c>
      <c r="S2784" s="4">
        <v>4.6429999999999999E-2</v>
      </c>
      <c r="T2784" s="4">
        <v>2.46</v>
      </c>
    </row>
    <row r="2785" spans="1:30" x14ac:dyDescent="0.2">
      <c r="A2785" s="3" t="s">
        <v>6720</v>
      </c>
      <c r="B2785" s="3" t="s">
        <v>31</v>
      </c>
      <c r="C2785" s="3" t="s">
        <v>6721</v>
      </c>
      <c r="D2785" s="3" t="s">
        <v>6722</v>
      </c>
      <c r="E2785" s="3">
        <v>1.0999999999999999E-2</v>
      </c>
      <c r="F2785" s="3">
        <v>1.3260000000000001</v>
      </c>
      <c r="G2785" s="3">
        <v>2</v>
      </c>
      <c r="H2785" s="3">
        <v>1</v>
      </c>
      <c r="I2785" s="3">
        <v>1</v>
      </c>
      <c r="J2785" s="3">
        <v>1</v>
      </c>
      <c r="K2785" s="3">
        <v>1</v>
      </c>
      <c r="L2785" s="3">
        <v>591</v>
      </c>
      <c r="M2785" s="3">
        <v>67.900000000000006</v>
      </c>
      <c r="N2785" s="3">
        <v>6.13</v>
      </c>
      <c r="O2785" s="3">
        <v>0</v>
      </c>
      <c r="P2785" s="3">
        <v>1</v>
      </c>
      <c r="Q2785" s="3" t="s">
        <v>2118</v>
      </c>
      <c r="R2785" s="3" t="s">
        <v>3421</v>
      </c>
      <c r="S2785" s="3" t="s">
        <v>1062</v>
      </c>
      <c r="T2785" s="3" t="s">
        <v>6441</v>
      </c>
      <c r="U2785" s="3" t="s">
        <v>6723</v>
      </c>
      <c r="V2785" s="3" t="s">
        <v>6721</v>
      </c>
      <c r="W2785" s="3" t="s">
        <v>6724</v>
      </c>
      <c r="X2785" s="3" t="s">
        <v>6725</v>
      </c>
      <c r="Y2785" s="3" t="s">
        <v>41</v>
      </c>
      <c r="Z2785" s="3" t="s">
        <v>41</v>
      </c>
      <c r="AA2785" s="3">
        <v>0</v>
      </c>
      <c r="AB2785" s="3" t="s">
        <v>30</v>
      </c>
      <c r="AC2785" s="3">
        <v>1</v>
      </c>
      <c r="AD2785" s="3" t="s">
        <v>41</v>
      </c>
    </row>
    <row r="2786" spans="1:30" hidden="1" outlineLevel="1" collapsed="1" x14ac:dyDescent="0.2">
      <c r="A2786" t="s">
        <v>41</v>
      </c>
      <c r="B2786" s="2" t="s">
        <v>43</v>
      </c>
      <c r="C2786" s="2" t="s">
        <v>44</v>
      </c>
      <c r="D2786" s="2" t="s">
        <v>29</v>
      </c>
      <c r="E2786" s="2" t="s">
        <v>45</v>
      </c>
      <c r="F2786" s="2" t="s">
        <v>46</v>
      </c>
      <c r="G2786" s="2" t="s">
        <v>28</v>
      </c>
      <c r="H2786" s="2" t="s">
        <v>47</v>
      </c>
      <c r="I2786" s="2" t="s">
        <v>8</v>
      </c>
      <c r="J2786" s="2" t="s">
        <v>9</v>
      </c>
      <c r="K2786" s="2" t="s">
        <v>48</v>
      </c>
      <c r="L2786" s="2" t="s">
        <v>49</v>
      </c>
      <c r="M2786" s="2" t="s">
        <v>50</v>
      </c>
      <c r="N2786" s="2" t="s">
        <v>51</v>
      </c>
      <c r="O2786" s="2" t="s">
        <v>52</v>
      </c>
      <c r="P2786" s="2" t="s">
        <v>27</v>
      </c>
      <c r="Q2786" s="2" t="s">
        <v>53</v>
      </c>
      <c r="R2786" s="2" t="s">
        <v>54</v>
      </c>
      <c r="S2786" s="2" t="s">
        <v>55</v>
      </c>
      <c r="T2786" s="2" t="s">
        <v>56</v>
      </c>
    </row>
    <row r="2787" spans="1:30" hidden="1" outlineLevel="1" collapsed="1" x14ac:dyDescent="0.2">
      <c r="A2787" t="s">
        <v>41</v>
      </c>
      <c r="B2787" s="4" t="s">
        <v>30</v>
      </c>
      <c r="C2787" s="4" t="s">
        <v>6726</v>
      </c>
      <c r="D2787" s="4" t="s">
        <v>41</v>
      </c>
      <c r="E2787" s="4">
        <v>6.8285200000000004E-2</v>
      </c>
      <c r="F2787" s="4">
        <v>4.8908199999999997E-3</v>
      </c>
      <c r="G2787" s="4">
        <v>1</v>
      </c>
      <c r="H2787" s="4">
        <v>1</v>
      </c>
      <c r="I2787" s="4">
        <v>1</v>
      </c>
      <c r="J2787" s="4">
        <v>1</v>
      </c>
      <c r="K2787" s="4" t="s">
        <v>6721</v>
      </c>
      <c r="L2787" s="4" t="s">
        <v>6727</v>
      </c>
      <c r="M2787" s="4" t="s">
        <v>41</v>
      </c>
      <c r="N2787" s="4">
        <v>1</v>
      </c>
      <c r="O2787" s="4">
        <v>1351.7038500000001</v>
      </c>
      <c r="P2787" s="4" t="s">
        <v>30</v>
      </c>
      <c r="Q2787" s="4" t="s">
        <v>30</v>
      </c>
      <c r="R2787" s="4">
        <v>3.7160000000000001E-3</v>
      </c>
      <c r="S2787" s="4">
        <v>4.725E-2</v>
      </c>
      <c r="T2787" s="4">
        <v>1.71</v>
      </c>
    </row>
    <row r="2788" spans="1:30" x14ac:dyDescent="0.2">
      <c r="A2788" s="3" t="s">
        <v>6720</v>
      </c>
      <c r="B2788" s="3" t="s">
        <v>31</v>
      </c>
      <c r="C2788" s="3" t="s">
        <v>6728</v>
      </c>
      <c r="D2788" s="3" t="s">
        <v>6729</v>
      </c>
      <c r="E2788" s="3">
        <v>1.0999999999999999E-2</v>
      </c>
      <c r="F2788" s="3">
        <v>1.323</v>
      </c>
      <c r="G2788" s="3">
        <v>1</v>
      </c>
      <c r="H2788" s="3">
        <v>1</v>
      </c>
      <c r="I2788" s="3">
        <v>1</v>
      </c>
      <c r="J2788" s="3">
        <v>1</v>
      </c>
      <c r="K2788" s="3">
        <v>1</v>
      </c>
      <c r="L2788" s="3">
        <v>758</v>
      </c>
      <c r="M2788" s="3">
        <v>85.4</v>
      </c>
      <c r="N2788" s="3">
        <v>8.66</v>
      </c>
      <c r="O2788" s="3">
        <v>1.98</v>
      </c>
      <c r="P2788" s="3">
        <v>1</v>
      </c>
      <c r="Q2788" s="3" t="s">
        <v>41</v>
      </c>
      <c r="R2788" s="3" t="s">
        <v>41</v>
      </c>
      <c r="S2788" s="3" t="s">
        <v>41</v>
      </c>
      <c r="T2788" s="3" t="s">
        <v>41</v>
      </c>
      <c r="U2788" s="3" t="s">
        <v>41</v>
      </c>
      <c r="V2788" s="3" t="s">
        <v>6728</v>
      </c>
      <c r="W2788" s="3" t="s">
        <v>41</v>
      </c>
      <c r="X2788" s="3" t="s">
        <v>41</v>
      </c>
      <c r="Y2788" s="3" t="s">
        <v>41</v>
      </c>
      <c r="Z2788" s="3" t="s">
        <v>41</v>
      </c>
      <c r="AA2788" s="3">
        <v>0</v>
      </c>
      <c r="AB2788" s="3" t="s">
        <v>30</v>
      </c>
      <c r="AC2788" s="3">
        <v>1</v>
      </c>
      <c r="AD2788" s="3" t="s">
        <v>41</v>
      </c>
    </row>
    <row r="2789" spans="1:30" hidden="1" outlineLevel="1" collapsed="1" x14ac:dyDescent="0.2">
      <c r="A2789" t="s">
        <v>41</v>
      </c>
      <c r="B2789" s="2" t="s">
        <v>43</v>
      </c>
      <c r="C2789" s="2" t="s">
        <v>44</v>
      </c>
      <c r="D2789" s="2" t="s">
        <v>29</v>
      </c>
      <c r="E2789" s="2" t="s">
        <v>45</v>
      </c>
      <c r="F2789" s="2" t="s">
        <v>46</v>
      </c>
      <c r="G2789" s="2" t="s">
        <v>28</v>
      </c>
      <c r="H2789" s="2" t="s">
        <v>47</v>
      </c>
      <c r="I2789" s="2" t="s">
        <v>8</v>
      </c>
      <c r="J2789" s="2" t="s">
        <v>9</v>
      </c>
      <c r="K2789" s="2" t="s">
        <v>48</v>
      </c>
      <c r="L2789" s="2" t="s">
        <v>49</v>
      </c>
      <c r="M2789" s="2" t="s">
        <v>50</v>
      </c>
      <c r="N2789" s="2" t="s">
        <v>51</v>
      </c>
      <c r="O2789" s="2" t="s">
        <v>52</v>
      </c>
      <c r="P2789" s="2" t="s">
        <v>27</v>
      </c>
      <c r="Q2789" s="2" t="s">
        <v>53</v>
      </c>
      <c r="R2789" s="2" t="s">
        <v>54</v>
      </c>
      <c r="S2789" s="2" t="s">
        <v>55</v>
      </c>
      <c r="T2789" s="2" t="s">
        <v>56</v>
      </c>
    </row>
    <row r="2790" spans="1:30" hidden="1" outlineLevel="1" collapsed="1" x14ac:dyDescent="0.2">
      <c r="A2790" t="s">
        <v>41</v>
      </c>
      <c r="B2790" s="4" t="s">
        <v>30</v>
      </c>
      <c r="C2790" s="4" t="s">
        <v>6730</v>
      </c>
      <c r="D2790" s="4" t="s">
        <v>41</v>
      </c>
      <c r="E2790" s="4">
        <v>6.87421E-2</v>
      </c>
      <c r="F2790" s="4">
        <v>4.8908199999999997E-3</v>
      </c>
      <c r="G2790" s="4">
        <v>1</v>
      </c>
      <c r="H2790" s="4">
        <v>1</v>
      </c>
      <c r="I2790" s="4">
        <v>1</v>
      </c>
      <c r="J2790" s="4">
        <v>1</v>
      </c>
      <c r="K2790" s="4" t="s">
        <v>6728</v>
      </c>
      <c r="L2790" s="4" t="s">
        <v>6731</v>
      </c>
      <c r="M2790" s="4" t="s">
        <v>41</v>
      </c>
      <c r="N2790" s="4">
        <v>0</v>
      </c>
      <c r="O2790" s="4">
        <v>1256.6844900000001</v>
      </c>
      <c r="P2790" s="4" t="s">
        <v>30</v>
      </c>
      <c r="Q2790" s="4" t="s">
        <v>30</v>
      </c>
      <c r="R2790" s="4">
        <v>3.7160000000000001E-3</v>
      </c>
      <c r="S2790" s="4">
        <v>4.7579999999999997E-2</v>
      </c>
      <c r="T2790" s="4">
        <v>1.98</v>
      </c>
    </row>
    <row r="2791" spans="1:30" x14ac:dyDescent="0.2">
      <c r="A2791" s="3" t="s">
        <v>6720</v>
      </c>
      <c r="B2791" s="3" t="s">
        <v>31</v>
      </c>
      <c r="C2791" s="3" t="s">
        <v>6732</v>
      </c>
      <c r="D2791" s="3" t="s">
        <v>6733</v>
      </c>
      <c r="E2791" s="3">
        <v>1.0999999999999999E-2</v>
      </c>
      <c r="F2791" s="3">
        <v>1.3169999999999999</v>
      </c>
      <c r="G2791" s="3">
        <v>1</v>
      </c>
      <c r="H2791" s="3">
        <v>1</v>
      </c>
      <c r="I2791" s="3">
        <v>1</v>
      </c>
      <c r="J2791" s="3">
        <v>1</v>
      </c>
      <c r="K2791" s="3">
        <v>1</v>
      </c>
      <c r="L2791" s="3">
        <v>1054</v>
      </c>
      <c r="M2791" s="3">
        <v>115.6</v>
      </c>
      <c r="N2791" s="3">
        <v>8</v>
      </c>
      <c r="O2791" s="3">
        <v>1.72</v>
      </c>
      <c r="P2791" s="3">
        <v>1</v>
      </c>
      <c r="Q2791" s="3" t="s">
        <v>1377</v>
      </c>
      <c r="R2791" s="3" t="s">
        <v>6734</v>
      </c>
      <c r="S2791" s="3" t="s">
        <v>36</v>
      </c>
      <c r="T2791" s="3" t="s">
        <v>6735</v>
      </c>
      <c r="U2791" s="3" t="s">
        <v>6736</v>
      </c>
      <c r="V2791" s="3" t="s">
        <v>6732</v>
      </c>
      <c r="W2791" s="3" t="s">
        <v>6737</v>
      </c>
      <c r="X2791" s="3" t="s">
        <v>6738</v>
      </c>
      <c r="Y2791" s="3" t="s">
        <v>6739</v>
      </c>
      <c r="Z2791" s="3" t="s">
        <v>6739</v>
      </c>
      <c r="AA2791" s="3">
        <v>2</v>
      </c>
      <c r="AB2791" s="3" t="s">
        <v>30</v>
      </c>
      <c r="AC2791" s="3">
        <v>1</v>
      </c>
      <c r="AD2791" s="3" t="s">
        <v>41</v>
      </c>
    </row>
    <row r="2792" spans="1:30" hidden="1" outlineLevel="1" collapsed="1" x14ac:dyDescent="0.2">
      <c r="A2792" t="s">
        <v>41</v>
      </c>
      <c r="B2792" s="2" t="s">
        <v>43</v>
      </c>
      <c r="C2792" s="2" t="s">
        <v>44</v>
      </c>
      <c r="D2792" s="2" t="s">
        <v>29</v>
      </c>
      <c r="E2792" s="2" t="s">
        <v>45</v>
      </c>
      <c r="F2792" s="2" t="s">
        <v>46</v>
      </c>
      <c r="G2792" s="2" t="s">
        <v>28</v>
      </c>
      <c r="H2792" s="2" t="s">
        <v>47</v>
      </c>
      <c r="I2792" s="2" t="s">
        <v>8</v>
      </c>
      <c r="J2792" s="2" t="s">
        <v>9</v>
      </c>
      <c r="K2792" s="2" t="s">
        <v>48</v>
      </c>
      <c r="L2792" s="2" t="s">
        <v>49</v>
      </c>
      <c r="M2792" s="2" t="s">
        <v>50</v>
      </c>
      <c r="N2792" s="2" t="s">
        <v>51</v>
      </c>
      <c r="O2792" s="2" t="s">
        <v>52</v>
      </c>
      <c r="P2792" s="2" t="s">
        <v>27</v>
      </c>
      <c r="Q2792" s="2" t="s">
        <v>53</v>
      </c>
      <c r="R2792" s="2" t="s">
        <v>54</v>
      </c>
      <c r="S2792" s="2" t="s">
        <v>55</v>
      </c>
      <c r="T2792" s="2" t="s">
        <v>56</v>
      </c>
    </row>
    <row r="2793" spans="1:30" hidden="1" outlineLevel="1" collapsed="1" x14ac:dyDescent="0.2">
      <c r="A2793" t="s">
        <v>41</v>
      </c>
      <c r="B2793" s="4" t="s">
        <v>30</v>
      </c>
      <c r="C2793" s="4" t="s">
        <v>6740</v>
      </c>
      <c r="D2793" s="4" t="s">
        <v>41</v>
      </c>
      <c r="E2793" s="4">
        <v>6.9201799999999994E-2</v>
      </c>
      <c r="F2793" s="4">
        <v>4.8908199999999997E-3</v>
      </c>
      <c r="G2793" s="4">
        <v>1</v>
      </c>
      <c r="H2793" s="4">
        <v>2</v>
      </c>
      <c r="I2793" s="4">
        <v>1</v>
      </c>
      <c r="J2793" s="4">
        <v>1</v>
      </c>
      <c r="K2793" s="4" t="s">
        <v>6732</v>
      </c>
      <c r="L2793" s="4" t="s">
        <v>6741</v>
      </c>
      <c r="M2793" s="4" t="s">
        <v>41</v>
      </c>
      <c r="N2793" s="4">
        <v>0</v>
      </c>
      <c r="O2793" s="4">
        <v>1273.7110399999999</v>
      </c>
      <c r="P2793" s="4" t="s">
        <v>30</v>
      </c>
      <c r="Q2793" s="4" t="s">
        <v>30</v>
      </c>
      <c r="R2793" s="4">
        <v>3.7160000000000001E-3</v>
      </c>
      <c r="S2793" s="4">
        <v>4.8149999999999998E-2</v>
      </c>
      <c r="T2793" s="4">
        <v>1.72</v>
      </c>
    </row>
    <row r="2794" spans="1:30" x14ac:dyDescent="0.2">
      <c r="A2794" s="3" t="s">
        <v>6720</v>
      </c>
      <c r="B2794" s="3" t="s">
        <v>31</v>
      </c>
      <c r="C2794" s="3" t="s">
        <v>6742</v>
      </c>
      <c r="D2794" s="3" t="s">
        <v>6743</v>
      </c>
      <c r="E2794" s="3">
        <v>1.0999999999999999E-2</v>
      </c>
      <c r="F2794" s="3">
        <v>1.3169999999999999</v>
      </c>
      <c r="G2794" s="3">
        <v>10</v>
      </c>
      <c r="H2794" s="3">
        <v>1</v>
      </c>
      <c r="I2794" s="3">
        <v>1</v>
      </c>
      <c r="J2794" s="3">
        <v>1</v>
      </c>
      <c r="K2794" s="3">
        <v>1</v>
      </c>
      <c r="L2794" s="3">
        <v>97</v>
      </c>
      <c r="M2794" s="3">
        <v>10.4</v>
      </c>
      <c r="N2794" s="3">
        <v>10.199999999999999</v>
      </c>
      <c r="O2794" s="3">
        <v>0</v>
      </c>
      <c r="P2794" s="3">
        <v>1</v>
      </c>
      <c r="Q2794" s="3" t="s">
        <v>2970</v>
      </c>
      <c r="R2794" s="3" t="s">
        <v>3581</v>
      </c>
      <c r="S2794" s="3" t="s">
        <v>41</v>
      </c>
      <c r="T2794" s="3" t="s">
        <v>6744</v>
      </c>
      <c r="U2794" s="3" t="s">
        <v>6745</v>
      </c>
      <c r="V2794" s="3" t="s">
        <v>6742</v>
      </c>
      <c r="W2794" s="3" t="s">
        <v>6746</v>
      </c>
      <c r="X2794" s="3" t="s">
        <v>6747</v>
      </c>
      <c r="Y2794" s="3" t="s">
        <v>41</v>
      </c>
      <c r="Z2794" s="3" t="s">
        <v>41</v>
      </c>
      <c r="AA2794" s="3">
        <v>0</v>
      </c>
      <c r="AB2794" s="3" t="s">
        <v>30</v>
      </c>
      <c r="AC2794" s="3">
        <v>1</v>
      </c>
      <c r="AD2794" s="3" t="s">
        <v>41</v>
      </c>
    </row>
    <row r="2795" spans="1:30" hidden="1" outlineLevel="1" collapsed="1" x14ac:dyDescent="0.2">
      <c r="A2795" t="s">
        <v>41</v>
      </c>
      <c r="B2795" s="2" t="s">
        <v>43</v>
      </c>
      <c r="C2795" s="2" t="s">
        <v>44</v>
      </c>
      <c r="D2795" s="2" t="s">
        <v>29</v>
      </c>
      <c r="E2795" s="2" t="s">
        <v>45</v>
      </c>
      <c r="F2795" s="2" t="s">
        <v>46</v>
      </c>
      <c r="G2795" s="2" t="s">
        <v>28</v>
      </c>
      <c r="H2795" s="2" t="s">
        <v>47</v>
      </c>
      <c r="I2795" s="2" t="s">
        <v>8</v>
      </c>
      <c r="J2795" s="2" t="s">
        <v>9</v>
      </c>
      <c r="K2795" s="2" t="s">
        <v>48</v>
      </c>
      <c r="L2795" s="2" t="s">
        <v>49</v>
      </c>
      <c r="M2795" s="2" t="s">
        <v>50</v>
      </c>
      <c r="N2795" s="2" t="s">
        <v>51</v>
      </c>
      <c r="O2795" s="2" t="s">
        <v>52</v>
      </c>
      <c r="P2795" s="2" t="s">
        <v>27</v>
      </c>
      <c r="Q2795" s="2" t="s">
        <v>53</v>
      </c>
      <c r="R2795" s="2" t="s">
        <v>54</v>
      </c>
      <c r="S2795" s="2" t="s">
        <v>55</v>
      </c>
      <c r="T2795" s="2" t="s">
        <v>56</v>
      </c>
    </row>
    <row r="2796" spans="1:30" hidden="1" outlineLevel="1" collapsed="1" x14ac:dyDescent="0.2">
      <c r="A2796" t="s">
        <v>41</v>
      </c>
      <c r="B2796" s="4" t="s">
        <v>30</v>
      </c>
      <c r="C2796" s="4" t="s">
        <v>6748</v>
      </c>
      <c r="D2796" s="4" t="s">
        <v>41</v>
      </c>
      <c r="E2796" s="4">
        <v>6.9201799999999994E-2</v>
      </c>
      <c r="F2796" s="4">
        <v>4.8908199999999997E-3</v>
      </c>
      <c r="G2796" s="4">
        <v>1</v>
      </c>
      <c r="H2796" s="4">
        <v>1</v>
      </c>
      <c r="I2796" s="4">
        <v>1</v>
      </c>
      <c r="J2796" s="4">
        <v>1</v>
      </c>
      <c r="K2796" s="4" t="s">
        <v>6742</v>
      </c>
      <c r="L2796" s="4" t="s">
        <v>6749</v>
      </c>
      <c r="M2796" s="4" t="s">
        <v>41</v>
      </c>
      <c r="N2796" s="4">
        <v>0</v>
      </c>
      <c r="O2796" s="4">
        <v>1098.52145</v>
      </c>
      <c r="P2796" s="4" t="s">
        <v>30</v>
      </c>
      <c r="Q2796" s="4" t="s">
        <v>30</v>
      </c>
      <c r="R2796" s="4">
        <v>3.7160000000000001E-3</v>
      </c>
      <c r="S2796" s="4">
        <v>4.8180000000000001E-2</v>
      </c>
      <c r="T2796" s="4">
        <v>0.97</v>
      </c>
    </row>
    <row r="2797" spans="1:30" x14ac:dyDescent="0.2">
      <c r="A2797" s="3" t="s">
        <v>6720</v>
      </c>
      <c r="B2797" s="3" t="s">
        <v>31</v>
      </c>
      <c r="C2797" s="3" t="s">
        <v>6750</v>
      </c>
      <c r="D2797" s="3" t="s">
        <v>6751</v>
      </c>
      <c r="E2797" s="3">
        <v>1.0999999999999999E-2</v>
      </c>
      <c r="F2797" s="3">
        <v>1.3149999999999999</v>
      </c>
      <c r="G2797" s="3">
        <v>1</v>
      </c>
      <c r="H2797" s="3">
        <v>1</v>
      </c>
      <c r="I2797" s="3">
        <v>1</v>
      </c>
      <c r="J2797" s="3">
        <v>2</v>
      </c>
      <c r="K2797" s="3">
        <v>1</v>
      </c>
      <c r="L2797" s="3">
        <v>1250</v>
      </c>
      <c r="M2797" s="3">
        <v>139.9</v>
      </c>
      <c r="N2797" s="3">
        <v>7.64</v>
      </c>
      <c r="O2797" s="3">
        <v>0</v>
      </c>
      <c r="P2797" s="3">
        <v>1</v>
      </c>
      <c r="Q2797" s="3" t="s">
        <v>3518</v>
      </c>
      <c r="R2797" s="3" t="s">
        <v>35</v>
      </c>
      <c r="S2797" s="3" t="s">
        <v>1062</v>
      </c>
      <c r="T2797" s="3" t="s">
        <v>6752</v>
      </c>
      <c r="U2797" s="3" t="s">
        <v>6753</v>
      </c>
      <c r="V2797" s="3" t="s">
        <v>6750</v>
      </c>
      <c r="W2797" s="3" t="s">
        <v>6754</v>
      </c>
      <c r="X2797" s="3" t="s">
        <v>6755</v>
      </c>
      <c r="Y2797" s="3" t="s">
        <v>41</v>
      </c>
      <c r="Z2797" s="3" t="s">
        <v>41</v>
      </c>
      <c r="AA2797" s="3">
        <v>0</v>
      </c>
      <c r="AB2797" s="3" t="s">
        <v>30</v>
      </c>
      <c r="AC2797" s="3">
        <v>1</v>
      </c>
      <c r="AD2797" s="3" t="s">
        <v>41</v>
      </c>
    </row>
    <row r="2798" spans="1:30" hidden="1" outlineLevel="1" collapsed="1" x14ac:dyDescent="0.2">
      <c r="A2798" t="s">
        <v>41</v>
      </c>
      <c r="B2798" s="2" t="s">
        <v>43</v>
      </c>
      <c r="C2798" s="2" t="s">
        <v>44</v>
      </c>
      <c r="D2798" s="2" t="s">
        <v>29</v>
      </c>
      <c r="E2798" s="2" t="s">
        <v>45</v>
      </c>
      <c r="F2798" s="2" t="s">
        <v>46</v>
      </c>
      <c r="G2798" s="2" t="s">
        <v>28</v>
      </c>
      <c r="H2798" s="2" t="s">
        <v>47</v>
      </c>
      <c r="I2798" s="2" t="s">
        <v>8</v>
      </c>
      <c r="J2798" s="2" t="s">
        <v>9</v>
      </c>
      <c r="K2798" s="2" t="s">
        <v>48</v>
      </c>
      <c r="L2798" s="2" t="s">
        <v>49</v>
      </c>
      <c r="M2798" s="2" t="s">
        <v>50</v>
      </c>
      <c r="N2798" s="2" t="s">
        <v>51</v>
      </c>
      <c r="O2798" s="2" t="s">
        <v>52</v>
      </c>
      <c r="P2798" s="2" t="s">
        <v>27</v>
      </c>
      <c r="Q2798" s="2" t="s">
        <v>53</v>
      </c>
      <c r="R2798" s="2" t="s">
        <v>54</v>
      </c>
      <c r="S2798" s="2" t="s">
        <v>55</v>
      </c>
      <c r="T2798" s="2" t="s">
        <v>56</v>
      </c>
    </row>
    <row r="2799" spans="1:30" hidden="1" outlineLevel="1" collapsed="1" x14ac:dyDescent="0.2">
      <c r="A2799" t="s">
        <v>41</v>
      </c>
      <c r="B2799" s="4" t="s">
        <v>30</v>
      </c>
      <c r="C2799" s="4" t="s">
        <v>6756</v>
      </c>
      <c r="D2799" s="4" t="s">
        <v>41</v>
      </c>
      <c r="E2799" s="4">
        <v>6.9664599999999993E-2</v>
      </c>
      <c r="F2799" s="4">
        <v>4.8908199999999997E-3</v>
      </c>
      <c r="G2799" s="4">
        <v>1</v>
      </c>
      <c r="H2799" s="4">
        <v>1</v>
      </c>
      <c r="I2799" s="4">
        <v>1</v>
      </c>
      <c r="J2799" s="4">
        <v>2</v>
      </c>
      <c r="K2799" s="4" t="s">
        <v>6750</v>
      </c>
      <c r="L2799" s="4" t="s">
        <v>6757</v>
      </c>
      <c r="M2799" s="4" t="s">
        <v>41</v>
      </c>
      <c r="N2799" s="4">
        <v>0</v>
      </c>
      <c r="O2799" s="4">
        <v>1550.6982399999999</v>
      </c>
      <c r="P2799" s="4" t="s">
        <v>30</v>
      </c>
      <c r="Q2799" s="4" t="s">
        <v>30</v>
      </c>
      <c r="R2799" s="4">
        <v>3.7160000000000001E-3</v>
      </c>
      <c r="S2799" s="4">
        <v>4.8379999999999999E-2</v>
      </c>
      <c r="T2799" s="4">
        <v>1.38</v>
      </c>
    </row>
    <row r="2800" spans="1:30" x14ac:dyDescent="0.2">
      <c r="A2800" s="3" t="s">
        <v>6720</v>
      </c>
      <c r="B2800" s="3" t="s">
        <v>31</v>
      </c>
      <c r="C2800" s="3" t="s">
        <v>6758</v>
      </c>
      <c r="D2800" s="3" t="s">
        <v>6759</v>
      </c>
      <c r="E2800" s="3">
        <v>1.0999999999999999E-2</v>
      </c>
      <c r="F2800" s="3">
        <v>1.3120000000000001</v>
      </c>
      <c r="G2800" s="3">
        <v>1</v>
      </c>
      <c r="H2800" s="3">
        <v>1</v>
      </c>
      <c r="I2800" s="3">
        <v>1</v>
      </c>
      <c r="J2800" s="3">
        <v>1</v>
      </c>
      <c r="K2800" s="3">
        <v>1</v>
      </c>
      <c r="L2800" s="3">
        <v>897</v>
      </c>
      <c r="M2800" s="3">
        <v>100.3</v>
      </c>
      <c r="N2800" s="3">
        <v>8.9700000000000006</v>
      </c>
      <c r="O2800" s="3">
        <v>0</v>
      </c>
      <c r="P2800" s="3">
        <v>1</v>
      </c>
      <c r="Q2800" s="3" t="s">
        <v>41</v>
      </c>
      <c r="R2800" s="3" t="s">
        <v>41</v>
      </c>
      <c r="S2800" s="3" t="s">
        <v>36</v>
      </c>
      <c r="T2800" s="3" t="s">
        <v>6760</v>
      </c>
      <c r="U2800" s="3" t="s">
        <v>6761</v>
      </c>
      <c r="V2800" s="3" t="s">
        <v>6758</v>
      </c>
      <c r="W2800" s="3" t="s">
        <v>6762</v>
      </c>
      <c r="X2800" s="3" t="s">
        <v>6763</v>
      </c>
      <c r="Y2800" s="3" t="s">
        <v>41</v>
      </c>
      <c r="Z2800" s="3" t="s">
        <v>41</v>
      </c>
      <c r="AA2800" s="3">
        <v>0</v>
      </c>
      <c r="AB2800" s="3" t="s">
        <v>30</v>
      </c>
      <c r="AC2800" s="3">
        <v>1</v>
      </c>
      <c r="AD2800" s="3" t="s">
        <v>41</v>
      </c>
    </row>
    <row r="2801" spans="1:30" hidden="1" outlineLevel="1" collapsed="1" x14ac:dyDescent="0.2">
      <c r="A2801" t="s">
        <v>41</v>
      </c>
      <c r="B2801" s="2" t="s">
        <v>43</v>
      </c>
      <c r="C2801" s="2" t="s">
        <v>44</v>
      </c>
      <c r="D2801" s="2" t="s">
        <v>29</v>
      </c>
      <c r="E2801" s="2" t="s">
        <v>45</v>
      </c>
      <c r="F2801" s="2" t="s">
        <v>46</v>
      </c>
      <c r="G2801" s="2" t="s">
        <v>28</v>
      </c>
      <c r="H2801" s="2" t="s">
        <v>47</v>
      </c>
      <c r="I2801" s="2" t="s">
        <v>8</v>
      </c>
      <c r="J2801" s="2" t="s">
        <v>9</v>
      </c>
      <c r="K2801" s="2" t="s">
        <v>48</v>
      </c>
      <c r="L2801" s="2" t="s">
        <v>49</v>
      </c>
      <c r="M2801" s="2" t="s">
        <v>50</v>
      </c>
      <c r="N2801" s="2" t="s">
        <v>51</v>
      </c>
      <c r="O2801" s="2" t="s">
        <v>52</v>
      </c>
      <c r="P2801" s="2" t="s">
        <v>27</v>
      </c>
      <c r="Q2801" s="2" t="s">
        <v>53</v>
      </c>
      <c r="R2801" s="2" t="s">
        <v>54</v>
      </c>
      <c r="S2801" s="2" t="s">
        <v>55</v>
      </c>
      <c r="T2801" s="2" t="s">
        <v>56</v>
      </c>
    </row>
    <row r="2802" spans="1:30" hidden="1" outlineLevel="1" collapsed="1" x14ac:dyDescent="0.2">
      <c r="A2802" t="s">
        <v>41</v>
      </c>
      <c r="B2802" s="4" t="s">
        <v>30</v>
      </c>
      <c r="C2802" s="4" t="s">
        <v>6764</v>
      </c>
      <c r="D2802" s="4" t="s">
        <v>41</v>
      </c>
      <c r="E2802" s="4">
        <v>7.0130200000000004E-2</v>
      </c>
      <c r="F2802" s="4">
        <v>4.8908199999999997E-3</v>
      </c>
      <c r="G2802" s="4">
        <v>1</v>
      </c>
      <c r="H2802" s="4">
        <v>1</v>
      </c>
      <c r="I2802" s="4">
        <v>1</v>
      </c>
      <c r="J2802" s="4">
        <v>1</v>
      </c>
      <c r="K2802" s="4" t="s">
        <v>6758</v>
      </c>
      <c r="L2802" s="4" t="s">
        <v>6765</v>
      </c>
      <c r="M2802" s="4" t="s">
        <v>41</v>
      </c>
      <c r="N2802" s="4">
        <v>0</v>
      </c>
      <c r="O2802" s="4">
        <v>922.49926000000005</v>
      </c>
      <c r="P2802" s="4" t="s">
        <v>30</v>
      </c>
      <c r="Q2802" s="4" t="s">
        <v>30</v>
      </c>
      <c r="R2802" s="4">
        <v>3.7160000000000001E-3</v>
      </c>
      <c r="S2802" s="4">
        <v>4.87E-2</v>
      </c>
      <c r="T2802" s="4">
        <v>0.92</v>
      </c>
    </row>
    <row r="2803" spans="1:30" x14ac:dyDescent="0.2">
      <c r="A2803" s="3" t="s">
        <v>6720</v>
      </c>
      <c r="B2803" s="3" t="s">
        <v>31</v>
      </c>
      <c r="C2803" s="3" t="s">
        <v>6766</v>
      </c>
      <c r="D2803" s="3" t="s">
        <v>6767</v>
      </c>
      <c r="E2803" s="3">
        <v>1.0999999999999999E-2</v>
      </c>
      <c r="F2803" s="3">
        <v>1.3120000000000001</v>
      </c>
      <c r="G2803" s="3">
        <v>1</v>
      </c>
      <c r="H2803" s="3">
        <v>1</v>
      </c>
      <c r="I2803" s="3">
        <v>1</v>
      </c>
      <c r="J2803" s="3">
        <v>1</v>
      </c>
      <c r="K2803" s="3">
        <v>1</v>
      </c>
      <c r="L2803" s="3">
        <v>1648</v>
      </c>
      <c r="M2803" s="3">
        <v>191.6</v>
      </c>
      <c r="N2803" s="3">
        <v>6.23</v>
      </c>
      <c r="O2803" s="3">
        <v>0</v>
      </c>
      <c r="P2803" s="3">
        <v>1</v>
      </c>
      <c r="Q2803" s="3" t="s">
        <v>1512</v>
      </c>
      <c r="R2803" s="3" t="s">
        <v>35</v>
      </c>
      <c r="S2803" s="3" t="s">
        <v>36</v>
      </c>
      <c r="T2803" s="3" t="s">
        <v>41</v>
      </c>
      <c r="U2803" s="3" t="s">
        <v>6768</v>
      </c>
      <c r="V2803" s="3" t="s">
        <v>6766</v>
      </c>
      <c r="W2803" s="3" t="s">
        <v>6769</v>
      </c>
      <c r="X2803" s="3" t="s">
        <v>6770</v>
      </c>
      <c r="Y2803" s="3" t="s">
        <v>6771</v>
      </c>
      <c r="Z2803" s="3" t="s">
        <v>41</v>
      </c>
      <c r="AA2803" s="3">
        <v>1</v>
      </c>
      <c r="AB2803" s="3" t="s">
        <v>30</v>
      </c>
      <c r="AC2803" s="3">
        <v>1</v>
      </c>
      <c r="AD2803" s="3" t="s">
        <v>41</v>
      </c>
    </row>
    <row r="2804" spans="1:30" hidden="1" outlineLevel="1" collapsed="1" x14ac:dyDescent="0.2">
      <c r="A2804" t="s">
        <v>41</v>
      </c>
      <c r="B2804" s="2" t="s">
        <v>43</v>
      </c>
      <c r="C2804" s="2" t="s">
        <v>44</v>
      </c>
      <c r="D2804" s="2" t="s">
        <v>29</v>
      </c>
      <c r="E2804" s="2" t="s">
        <v>45</v>
      </c>
      <c r="F2804" s="2" t="s">
        <v>46</v>
      </c>
      <c r="G2804" s="2" t="s">
        <v>28</v>
      </c>
      <c r="H2804" s="2" t="s">
        <v>47</v>
      </c>
      <c r="I2804" s="2" t="s">
        <v>8</v>
      </c>
      <c r="J2804" s="2" t="s">
        <v>9</v>
      </c>
      <c r="K2804" s="2" t="s">
        <v>48</v>
      </c>
      <c r="L2804" s="2" t="s">
        <v>49</v>
      </c>
      <c r="M2804" s="2" t="s">
        <v>50</v>
      </c>
      <c r="N2804" s="2" t="s">
        <v>51</v>
      </c>
      <c r="O2804" s="2" t="s">
        <v>52</v>
      </c>
      <c r="P2804" s="2" t="s">
        <v>27</v>
      </c>
      <c r="Q2804" s="2" t="s">
        <v>53</v>
      </c>
      <c r="R2804" s="2" t="s">
        <v>54</v>
      </c>
      <c r="S2804" s="2" t="s">
        <v>55</v>
      </c>
      <c r="T2804" s="2" t="s">
        <v>56</v>
      </c>
    </row>
    <row r="2805" spans="1:30" hidden="1" outlineLevel="1" collapsed="1" x14ac:dyDescent="0.2">
      <c r="A2805" t="s">
        <v>41</v>
      </c>
      <c r="B2805" s="4" t="s">
        <v>30</v>
      </c>
      <c r="C2805" s="4" t="s">
        <v>6772</v>
      </c>
      <c r="D2805" s="4" t="s">
        <v>41</v>
      </c>
      <c r="E2805" s="4">
        <v>7.0130200000000004E-2</v>
      </c>
      <c r="F2805" s="4">
        <v>4.8908199999999997E-3</v>
      </c>
      <c r="G2805" s="4">
        <v>1</v>
      </c>
      <c r="H2805" s="4">
        <v>1</v>
      </c>
      <c r="I2805" s="4">
        <v>1</v>
      </c>
      <c r="J2805" s="4">
        <v>1</v>
      </c>
      <c r="K2805" s="4" t="s">
        <v>6766</v>
      </c>
      <c r="L2805" s="4" t="s">
        <v>6773</v>
      </c>
      <c r="M2805" s="4" t="s">
        <v>41</v>
      </c>
      <c r="N2805" s="4">
        <v>0</v>
      </c>
      <c r="O2805" s="4">
        <v>1221.60313</v>
      </c>
      <c r="P2805" s="4" t="s">
        <v>30</v>
      </c>
      <c r="Q2805" s="4" t="s">
        <v>30</v>
      </c>
      <c r="R2805" s="4">
        <v>3.7160000000000001E-3</v>
      </c>
      <c r="S2805" s="4">
        <v>4.8759999999999998E-2</v>
      </c>
      <c r="T2805" s="4">
        <v>1.03</v>
      </c>
    </row>
    <row r="2806" spans="1:30" x14ac:dyDescent="0.2">
      <c r="A2806" s="3" t="s">
        <v>6720</v>
      </c>
      <c r="B2806" s="3" t="s">
        <v>31</v>
      </c>
      <c r="C2806" s="3" t="s">
        <v>6774</v>
      </c>
      <c r="D2806" s="3" t="s">
        <v>6775</v>
      </c>
      <c r="E2806" s="3">
        <v>1.0999999999999999E-2</v>
      </c>
      <c r="F2806" s="3">
        <v>1.3120000000000001</v>
      </c>
      <c r="G2806" s="3">
        <v>7</v>
      </c>
      <c r="H2806" s="3">
        <v>1</v>
      </c>
      <c r="I2806" s="3">
        <v>1</v>
      </c>
      <c r="J2806" s="3">
        <v>1</v>
      </c>
      <c r="K2806" s="3">
        <v>1</v>
      </c>
      <c r="L2806" s="3">
        <v>171</v>
      </c>
      <c r="M2806" s="3">
        <v>19</v>
      </c>
      <c r="N2806" s="3">
        <v>7.81</v>
      </c>
      <c r="O2806" s="3">
        <v>0</v>
      </c>
      <c r="P2806" s="3">
        <v>1</v>
      </c>
      <c r="Q2806" s="3" t="s">
        <v>1422</v>
      </c>
      <c r="R2806" s="3" t="s">
        <v>35</v>
      </c>
      <c r="S2806" s="3" t="s">
        <v>1062</v>
      </c>
      <c r="T2806" s="3" t="s">
        <v>6776</v>
      </c>
      <c r="U2806" s="3" t="s">
        <v>6777</v>
      </c>
      <c r="V2806" s="3" t="s">
        <v>6774</v>
      </c>
      <c r="W2806" s="3" t="s">
        <v>6778</v>
      </c>
      <c r="X2806" s="3" t="s">
        <v>6779</v>
      </c>
      <c r="Y2806" s="3" t="s">
        <v>6780</v>
      </c>
      <c r="Z2806" s="3" t="s">
        <v>1745</v>
      </c>
      <c r="AA2806" s="3">
        <v>16</v>
      </c>
      <c r="AB2806" s="3" t="s">
        <v>30</v>
      </c>
      <c r="AC2806" s="3">
        <v>1</v>
      </c>
      <c r="AD2806" s="3" t="s">
        <v>41</v>
      </c>
    </row>
    <row r="2807" spans="1:30" hidden="1" outlineLevel="1" collapsed="1" x14ac:dyDescent="0.2">
      <c r="A2807" t="s">
        <v>41</v>
      </c>
      <c r="B2807" s="2" t="s">
        <v>43</v>
      </c>
      <c r="C2807" s="2" t="s">
        <v>44</v>
      </c>
      <c r="D2807" s="2" t="s">
        <v>29</v>
      </c>
      <c r="E2807" s="2" t="s">
        <v>45</v>
      </c>
      <c r="F2807" s="2" t="s">
        <v>46</v>
      </c>
      <c r="G2807" s="2" t="s">
        <v>28</v>
      </c>
      <c r="H2807" s="2" t="s">
        <v>47</v>
      </c>
      <c r="I2807" s="2" t="s">
        <v>8</v>
      </c>
      <c r="J2807" s="2" t="s">
        <v>9</v>
      </c>
      <c r="K2807" s="2" t="s">
        <v>48</v>
      </c>
      <c r="L2807" s="2" t="s">
        <v>49</v>
      </c>
      <c r="M2807" s="2" t="s">
        <v>50</v>
      </c>
      <c r="N2807" s="2" t="s">
        <v>51</v>
      </c>
      <c r="O2807" s="2" t="s">
        <v>52</v>
      </c>
      <c r="P2807" s="2" t="s">
        <v>27</v>
      </c>
      <c r="Q2807" s="2" t="s">
        <v>53</v>
      </c>
      <c r="R2807" s="2" t="s">
        <v>54</v>
      </c>
      <c r="S2807" s="2" t="s">
        <v>55</v>
      </c>
      <c r="T2807" s="2" t="s">
        <v>56</v>
      </c>
    </row>
    <row r="2808" spans="1:30" hidden="1" outlineLevel="1" collapsed="1" x14ac:dyDescent="0.2">
      <c r="A2808" t="s">
        <v>41</v>
      </c>
      <c r="B2808" s="4" t="s">
        <v>30</v>
      </c>
      <c r="C2808" s="4" t="s">
        <v>6781</v>
      </c>
      <c r="D2808" s="4" t="s">
        <v>937</v>
      </c>
      <c r="E2808" s="4">
        <v>7.0130200000000004E-2</v>
      </c>
      <c r="F2808" s="4">
        <v>4.8908199999999997E-3</v>
      </c>
      <c r="G2808" s="4">
        <v>1</v>
      </c>
      <c r="H2808" s="4">
        <v>1</v>
      </c>
      <c r="I2808" s="4">
        <v>1</v>
      </c>
      <c r="J2808" s="4">
        <v>1</v>
      </c>
      <c r="K2808" s="4" t="s">
        <v>6774</v>
      </c>
      <c r="L2808" s="4" t="s">
        <v>6782</v>
      </c>
      <c r="M2808" s="4" t="s">
        <v>41</v>
      </c>
      <c r="N2808" s="4">
        <v>0</v>
      </c>
      <c r="O2808" s="4">
        <v>1321.63041</v>
      </c>
      <c r="P2808" s="4" t="s">
        <v>30</v>
      </c>
      <c r="Q2808" s="4" t="s">
        <v>30</v>
      </c>
      <c r="R2808" s="4">
        <v>3.7160000000000001E-3</v>
      </c>
      <c r="S2808" s="4">
        <v>4.8779999999999997E-2</v>
      </c>
      <c r="T2808" s="4">
        <v>1.5</v>
      </c>
    </row>
    <row r="2809" spans="1:30" x14ac:dyDescent="0.2">
      <c r="A2809" s="3" t="s">
        <v>6720</v>
      </c>
      <c r="B2809" s="3" t="s">
        <v>31</v>
      </c>
      <c r="C2809" s="3" t="s">
        <v>6783</v>
      </c>
      <c r="D2809" s="3" t="s">
        <v>6784</v>
      </c>
      <c r="E2809" s="3">
        <v>1.0999999999999999E-2</v>
      </c>
      <c r="F2809" s="3">
        <v>1.3109999999999999</v>
      </c>
      <c r="G2809" s="3">
        <v>5</v>
      </c>
      <c r="H2809" s="3">
        <v>1</v>
      </c>
      <c r="I2809" s="3">
        <v>1</v>
      </c>
      <c r="J2809" s="3">
        <v>1</v>
      </c>
      <c r="K2809" s="3">
        <v>1</v>
      </c>
      <c r="L2809" s="3">
        <v>369</v>
      </c>
      <c r="M2809" s="3">
        <v>39.700000000000003</v>
      </c>
      <c r="N2809" s="3">
        <v>8.69</v>
      </c>
      <c r="O2809" s="3">
        <v>1.99</v>
      </c>
      <c r="P2809" s="3">
        <v>1</v>
      </c>
      <c r="Q2809" s="3" t="s">
        <v>1377</v>
      </c>
      <c r="R2809" s="3" t="s">
        <v>1423</v>
      </c>
      <c r="S2809" s="3" t="s">
        <v>1062</v>
      </c>
      <c r="T2809" s="3" t="s">
        <v>6785</v>
      </c>
      <c r="U2809" s="3" t="s">
        <v>6786</v>
      </c>
      <c r="V2809" s="3" t="s">
        <v>6783</v>
      </c>
      <c r="W2809" s="3" t="s">
        <v>6787</v>
      </c>
      <c r="X2809" s="3" t="s">
        <v>6788</v>
      </c>
      <c r="Y2809" s="3" t="s">
        <v>4236</v>
      </c>
      <c r="Z2809" s="3" t="s">
        <v>4237</v>
      </c>
      <c r="AA2809" s="3">
        <v>3</v>
      </c>
      <c r="AB2809" s="3" t="s">
        <v>30</v>
      </c>
      <c r="AC2809" s="3">
        <v>1</v>
      </c>
      <c r="AD2809" s="3" t="s">
        <v>41</v>
      </c>
    </row>
    <row r="2810" spans="1:30" hidden="1" outlineLevel="1" collapsed="1" x14ac:dyDescent="0.2">
      <c r="A2810" t="s">
        <v>41</v>
      </c>
      <c r="B2810" s="2" t="s">
        <v>43</v>
      </c>
      <c r="C2810" s="2" t="s">
        <v>44</v>
      </c>
      <c r="D2810" s="2" t="s">
        <v>29</v>
      </c>
      <c r="E2810" s="2" t="s">
        <v>45</v>
      </c>
      <c r="F2810" s="2" t="s">
        <v>46</v>
      </c>
      <c r="G2810" s="2" t="s">
        <v>28</v>
      </c>
      <c r="H2810" s="2" t="s">
        <v>47</v>
      </c>
      <c r="I2810" s="2" t="s">
        <v>8</v>
      </c>
      <c r="J2810" s="2" t="s">
        <v>9</v>
      </c>
      <c r="K2810" s="2" t="s">
        <v>48</v>
      </c>
      <c r="L2810" s="2" t="s">
        <v>49</v>
      </c>
      <c r="M2810" s="2" t="s">
        <v>50</v>
      </c>
      <c r="N2810" s="2" t="s">
        <v>51</v>
      </c>
      <c r="O2810" s="2" t="s">
        <v>52</v>
      </c>
      <c r="P2810" s="2" t="s">
        <v>27</v>
      </c>
      <c r="Q2810" s="2" t="s">
        <v>53</v>
      </c>
      <c r="R2810" s="2" t="s">
        <v>54</v>
      </c>
      <c r="S2810" s="2" t="s">
        <v>55</v>
      </c>
      <c r="T2810" s="2" t="s">
        <v>56</v>
      </c>
    </row>
    <row r="2811" spans="1:30" hidden="1" outlineLevel="1" collapsed="1" x14ac:dyDescent="0.2">
      <c r="A2811" t="s">
        <v>41</v>
      </c>
      <c r="B2811" s="4" t="s">
        <v>30</v>
      </c>
      <c r="C2811" s="4" t="s">
        <v>6789</v>
      </c>
      <c r="D2811" s="4" t="s">
        <v>41</v>
      </c>
      <c r="E2811" s="4">
        <v>7.0130200000000004E-2</v>
      </c>
      <c r="F2811" s="4">
        <v>4.8908199999999997E-3</v>
      </c>
      <c r="G2811" s="4">
        <v>1</v>
      </c>
      <c r="H2811" s="4">
        <v>1</v>
      </c>
      <c r="I2811" s="4">
        <v>1</v>
      </c>
      <c r="J2811" s="4">
        <v>1</v>
      </c>
      <c r="K2811" s="4" t="s">
        <v>6783</v>
      </c>
      <c r="L2811" s="4" t="s">
        <v>6790</v>
      </c>
      <c r="M2811" s="4" t="s">
        <v>41</v>
      </c>
      <c r="N2811" s="4">
        <v>0</v>
      </c>
      <c r="O2811" s="4">
        <v>1869.9440099999999</v>
      </c>
      <c r="P2811" s="4" t="s">
        <v>30</v>
      </c>
      <c r="Q2811" s="4" t="s">
        <v>30</v>
      </c>
      <c r="R2811" s="4">
        <v>3.7160000000000001E-3</v>
      </c>
      <c r="S2811" s="4">
        <v>4.8869999999999997E-2</v>
      </c>
      <c r="T2811" s="4">
        <v>1.99</v>
      </c>
    </row>
    <row r="2812" spans="1:30" x14ac:dyDescent="0.2">
      <c r="A2812" s="3" t="s">
        <v>6720</v>
      </c>
      <c r="B2812" s="3" t="s">
        <v>31</v>
      </c>
      <c r="C2812" s="3" t="s">
        <v>6791</v>
      </c>
      <c r="D2812" s="3" t="s">
        <v>6792</v>
      </c>
      <c r="E2812" s="3">
        <v>1.0999999999999999E-2</v>
      </c>
      <c r="F2812" s="3">
        <v>1.3069999999999999</v>
      </c>
      <c r="G2812" s="3">
        <v>0</v>
      </c>
      <c r="H2812" s="3">
        <v>1</v>
      </c>
      <c r="I2812" s="3">
        <v>1</v>
      </c>
      <c r="J2812" s="3">
        <v>1</v>
      </c>
      <c r="K2812" s="3">
        <v>1</v>
      </c>
      <c r="L2812" s="3">
        <v>1579</v>
      </c>
      <c r="M2812" s="3">
        <v>180.4</v>
      </c>
      <c r="N2812" s="3">
        <v>5.86</v>
      </c>
      <c r="O2812" s="3">
        <v>0</v>
      </c>
      <c r="P2812" s="3">
        <v>1</v>
      </c>
      <c r="Q2812" s="3" t="s">
        <v>5554</v>
      </c>
      <c r="R2812" s="3" t="s">
        <v>3421</v>
      </c>
      <c r="S2812" s="3" t="s">
        <v>6793</v>
      </c>
      <c r="T2812" s="3" t="s">
        <v>2259</v>
      </c>
      <c r="U2812" s="3" t="s">
        <v>6794</v>
      </c>
      <c r="V2812" s="3" t="s">
        <v>6791</v>
      </c>
      <c r="W2812" s="3" t="s">
        <v>6795</v>
      </c>
      <c r="X2812" s="3" t="s">
        <v>6796</v>
      </c>
      <c r="Y2812" s="3" t="s">
        <v>41</v>
      </c>
      <c r="Z2812" s="3" t="s">
        <v>41</v>
      </c>
      <c r="AA2812" s="3">
        <v>0</v>
      </c>
      <c r="AB2812" s="3" t="s">
        <v>30</v>
      </c>
      <c r="AC2812" s="3">
        <v>1</v>
      </c>
      <c r="AD2812" s="3" t="s">
        <v>41</v>
      </c>
    </row>
    <row r="2813" spans="1:30" hidden="1" outlineLevel="1" collapsed="1" x14ac:dyDescent="0.2">
      <c r="A2813" t="s">
        <v>41</v>
      </c>
      <c r="B2813" s="2" t="s">
        <v>43</v>
      </c>
      <c r="C2813" s="2" t="s">
        <v>44</v>
      </c>
      <c r="D2813" s="2" t="s">
        <v>29</v>
      </c>
      <c r="E2813" s="2" t="s">
        <v>45</v>
      </c>
      <c r="F2813" s="2" t="s">
        <v>46</v>
      </c>
      <c r="G2813" s="2" t="s">
        <v>28</v>
      </c>
      <c r="H2813" s="2" t="s">
        <v>47</v>
      </c>
      <c r="I2813" s="2" t="s">
        <v>8</v>
      </c>
      <c r="J2813" s="2" t="s">
        <v>9</v>
      </c>
      <c r="K2813" s="2" t="s">
        <v>48</v>
      </c>
      <c r="L2813" s="2" t="s">
        <v>49</v>
      </c>
      <c r="M2813" s="2" t="s">
        <v>50</v>
      </c>
      <c r="N2813" s="2" t="s">
        <v>51</v>
      </c>
      <c r="O2813" s="2" t="s">
        <v>52</v>
      </c>
      <c r="P2813" s="2" t="s">
        <v>27</v>
      </c>
      <c r="Q2813" s="2" t="s">
        <v>53</v>
      </c>
      <c r="R2813" s="2" t="s">
        <v>54</v>
      </c>
      <c r="S2813" s="2" t="s">
        <v>55</v>
      </c>
      <c r="T2813" s="2" t="s">
        <v>56</v>
      </c>
    </row>
    <row r="2814" spans="1:30" hidden="1" outlineLevel="1" collapsed="1" x14ac:dyDescent="0.2">
      <c r="A2814" t="s">
        <v>41</v>
      </c>
      <c r="B2814" s="4" t="s">
        <v>30</v>
      </c>
      <c r="C2814" s="4" t="s">
        <v>6797</v>
      </c>
      <c r="D2814" s="4" t="s">
        <v>41</v>
      </c>
      <c r="E2814" s="4">
        <v>7.1070599999999998E-2</v>
      </c>
      <c r="F2814" s="4">
        <v>4.8908199999999997E-3</v>
      </c>
      <c r="G2814" s="4">
        <v>1</v>
      </c>
      <c r="H2814" s="4">
        <v>1</v>
      </c>
      <c r="I2814" s="4">
        <v>1</v>
      </c>
      <c r="J2814" s="4">
        <v>1</v>
      </c>
      <c r="K2814" s="4" t="s">
        <v>6791</v>
      </c>
      <c r="L2814" s="4" t="s">
        <v>6798</v>
      </c>
      <c r="M2814" s="4" t="s">
        <v>41</v>
      </c>
      <c r="N2814" s="4">
        <v>0</v>
      </c>
      <c r="O2814" s="4">
        <v>931.41309000000001</v>
      </c>
      <c r="P2814" s="4" t="s">
        <v>30</v>
      </c>
      <c r="Q2814" s="4" t="s">
        <v>30</v>
      </c>
      <c r="R2814" s="4">
        <v>3.7160000000000001E-3</v>
      </c>
      <c r="S2814" s="4">
        <v>4.931E-2</v>
      </c>
      <c r="T2814" s="4">
        <v>0.24</v>
      </c>
    </row>
    <row r="2815" spans="1:30" x14ac:dyDescent="0.2">
      <c r="A2815" s="3" t="s">
        <v>6720</v>
      </c>
      <c r="B2815" s="3" t="s">
        <v>31</v>
      </c>
      <c r="C2815" s="3" t="s">
        <v>6799</v>
      </c>
      <c r="D2815" s="3" t="s">
        <v>6800</v>
      </c>
      <c r="E2815" s="3">
        <v>1.0999999999999999E-2</v>
      </c>
      <c r="F2815" s="3">
        <v>1.3029999999999999</v>
      </c>
      <c r="G2815" s="3">
        <v>8</v>
      </c>
      <c r="H2815" s="3">
        <v>1</v>
      </c>
      <c r="I2815" s="3">
        <v>1</v>
      </c>
      <c r="J2815" s="3">
        <v>1</v>
      </c>
      <c r="K2815" s="3">
        <v>1</v>
      </c>
      <c r="L2815" s="3">
        <v>131</v>
      </c>
      <c r="M2815" s="3">
        <v>15.5</v>
      </c>
      <c r="N2815" s="3">
        <v>10.68</v>
      </c>
      <c r="O2815" s="3">
        <v>1.72</v>
      </c>
      <c r="P2815" s="3">
        <v>1</v>
      </c>
      <c r="Q2815" s="3" t="s">
        <v>1592</v>
      </c>
      <c r="R2815" s="3" t="s">
        <v>4672</v>
      </c>
      <c r="S2815" s="3" t="s">
        <v>36</v>
      </c>
      <c r="T2815" s="3" t="s">
        <v>6801</v>
      </c>
      <c r="U2815" s="3" t="s">
        <v>6802</v>
      </c>
      <c r="V2815" s="3" t="s">
        <v>6799</v>
      </c>
      <c r="W2815" s="3" t="s">
        <v>6803</v>
      </c>
      <c r="X2815" s="3" t="s">
        <v>6804</v>
      </c>
      <c r="Y2815" s="3" t="s">
        <v>41</v>
      </c>
      <c r="Z2815" s="3" t="s">
        <v>41</v>
      </c>
      <c r="AA2815" s="3">
        <v>0</v>
      </c>
      <c r="AB2815" s="3" t="s">
        <v>30</v>
      </c>
      <c r="AC2815" s="3">
        <v>1</v>
      </c>
      <c r="AD2815" s="3" t="s">
        <v>41</v>
      </c>
    </row>
    <row r="2816" spans="1:30" hidden="1" outlineLevel="1" collapsed="1" x14ac:dyDescent="0.2">
      <c r="A2816" t="s">
        <v>41</v>
      </c>
      <c r="B2816" s="2" t="s">
        <v>43</v>
      </c>
      <c r="C2816" s="2" t="s">
        <v>44</v>
      </c>
      <c r="D2816" s="2" t="s">
        <v>29</v>
      </c>
      <c r="E2816" s="2" t="s">
        <v>45</v>
      </c>
      <c r="F2816" s="2" t="s">
        <v>46</v>
      </c>
      <c r="G2816" s="2" t="s">
        <v>28</v>
      </c>
      <c r="H2816" s="2" t="s">
        <v>47</v>
      </c>
      <c r="I2816" s="2" t="s">
        <v>8</v>
      </c>
      <c r="J2816" s="2" t="s">
        <v>9</v>
      </c>
      <c r="K2816" s="2" t="s">
        <v>48</v>
      </c>
      <c r="L2816" s="2" t="s">
        <v>49</v>
      </c>
      <c r="M2816" s="2" t="s">
        <v>50</v>
      </c>
      <c r="N2816" s="2" t="s">
        <v>51</v>
      </c>
      <c r="O2816" s="2" t="s">
        <v>52</v>
      </c>
      <c r="P2816" s="2" t="s">
        <v>27</v>
      </c>
      <c r="Q2816" s="2" t="s">
        <v>53</v>
      </c>
      <c r="R2816" s="2" t="s">
        <v>54</v>
      </c>
      <c r="S2816" s="2" t="s">
        <v>55</v>
      </c>
      <c r="T2816" s="2" t="s">
        <v>56</v>
      </c>
    </row>
    <row r="2817" spans="1:30" hidden="1" outlineLevel="1" collapsed="1" x14ac:dyDescent="0.2">
      <c r="A2817" t="s">
        <v>41</v>
      </c>
      <c r="B2817" s="4" t="s">
        <v>30</v>
      </c>
      <c r="C2817" s="4" t="s">
        <v>6805</v>
      </c>
      <c r="D2817" s="4" t="s">
        <v>41</v>
      </c>
      <c r="E2817" s="4">
        <v>7.1545300000000006E-2</v>
      </c>
      <c r="F2817" s="4">
        <v>4.8908199999999997E-3</v>
      </c>
      <c r="G2817" s="4">
        <v>1</v>
      </c>
      <c r="H2817" s="4">
        <v>1</v>
      </c>
      <c r="I2817" s="4">
        <v>1</v>
      </c>
      <c r="J2817" s="4">
        <v>1</v>
      </c>
      <c r="K2817" s="4" t="s">
        <v>6799</v>
      </c>
      <c r="L2817" s="4" t="s">
        <v>6806</v>
      </c>
      <c r="M2817" s="4" t="s">
        <v>41</v>
      </c>
      <c r="N2817" s="4">
        <v>0</v>
      </c>
      <c r="O2817" s="4">
        <v>1256.5827300000001</v>
      </c>
      <c r="P2817" s="4" t="s">
        <v>30</v>
      </c>
      <c r="Q2817" s="4" t="s">
        <v>30</v>
      </c>
      <c r="R2817" s="4">
        <v>3.7160000000000001E-3</v>
      </c>
      <c r="S2817" s="4">
        <v>4.972E-2</v>
      </c>
      <c r="T2817" s="4">
        <v>1.72</v>
      </c>
    </row>
    <row r="2818" spans="1:30" x14ac:dyDescent="0.2">
      <c r="A2818" s="3" t="s">
        <v>6720</v>
      </c>
      <c r="B2818" s="3" t="s">
        <v>31</v>
      </c>
      <c r="C2818" s="3" t="s">
        <v>6807</v>
      </c>
      <c r="D2818" s="3" t="s">
        <v>6808</v>
      </c>
      <c r="E2818" s="3">
        <v>1.0999999999999999E-2</v>
      </c>
      <c r="F2818" s="3">
        <v>1.3029999999999999</v>
      </c>
      <c r="G2818" s="3">
        <v>3</v>
      </c>
      <c r="H2818" s="3">
        <v>1</v>
      </c>
      <c r="I2818" s="3">
        <v>1</v>
      </c>
      <c r="J2818" s="3">
        <v>1</v>
      </c>
      <c r="K2818" s="3">
        <v>1</v>
      </c>
      <c r="L2818" s="3">
        <v>440</v>
      </c>
      <c r="M2818" s="3">
        <v>49.3</v>
      </c>
      <c r="N2818" s="3">
        <v>6.54</v>
      </c>
      <c r="O2818" s="3">
        <v>0</v>
      </c>
      <c r="P2818" s="3">
        <v>1</v>
      </c>
      <c r="Q2818" s="3" t="s">
        <v>6809</v>
      </c>
      <c r="R2818" s="3" t="s">
        <v>4065</v>
      </c>
      <c r="S2818" s="3" t="s">
        <v>36</v>
      </c>
      <c r="T2818" s="3" t="s">
        <v>6810</v>
      </c>
      <c r="U2818" s="3" t="s">
        <v>6811</v>
      </c>
      <c r="V2818" s="3" t="s">
        <v>6807</v>
      </c>
      <c r="W2818" s="3" t="s">
        <v>6812</v>
      </c>
      <c r="X2818" s="3" t="s">
        <v>6813</v>
      </c>
      <c r="Y2818" s="3" t="s">
        <v>6814</v>
      </c>
      <c r="Z2818" s="3" t="s">
        <v>41</v>
      </c>
      <c r="AA2818" s="3">
        <v>1</v>
      </c>
      <c r="AB2818" s="3" t="s">
        <v>30</v>
      </c>
      <c r="AC2818" s="3">
        <v>1</v>
      </c>
      <c r="AD2818" s="3" t="s">
        <v>41</v>
      </c>
    </row>
    <row r="2819" spans="1:30" hidden="1" outlineLevel="1" collapsed="1" x14ac:dyDescent="0.2">
      <c r="A2819" t="s">
        <v>41</v>
      </c>
      <c r="B2819" s="2" t="s">
        <v>43</v>
      </c>
      <c r="C2819" s="2" t="s">
        <v>44</v>
      </c>
      <c r="D2819" s="2" t="s">
        <v>29</v>
      </c>
      <c r="E2819" s="2" t="s">
        <v>45</v>
      </c>
      <c r="F2819" s="2" t="s">
        <v>46</v>
      </c>
      <c r="G2819" s="2" t="s">
        <v>28</v>
      </c>
      <c r="H2819" s="2" t="s">
        <v>47</v>
      </c>
      <c r="I2819" s="2" t="s">
        <v>8</v>
      </c>
      <c r="J2819" s="2" t="s">
        <v>9</v>
      </c>
      <c r="K2819" s="2" t="s">
        <v>48</v>
      </c>
      <c r="L2819" s="2" t="s">
        <v>49</v>
      </c>
      <c r="M2819" s="2" t="s">
        <v>50</v>
      </c>
      <c r="N2819" s="2" t="s">
        <v>51</v>
      </c>
      <c r="O2819" s="2" t="s">
        <v>52</v>
      </c>
      <c r="P2819" s="2" t="s">
        <v>27</v>
      </c>
      <c r="Q2819" s="2" t="s">
        <v>53</v>
      </c>
      <c r="R2819" s="2" t="s">
        <v>54</v>
      </c>
      <c r="S2819" s="2" t="s">
        <v>55</v>
      </c>
      <c r="T2819" s="2" t="s">
        <v>56</v>
      </c>
    </row>
    <row r="2820" spans="1:30" hidden="1" outlineLevel="1" collapsed="1" x14ac:dyDescent="0.2">
      <c r="A2820" t="s">
        <v>41</v>
      </c>
      <c r="B2820" s="4" t="s">
        <v>30</v>
      </c>
      <c r="C2820" s="4" t="s">
        <v>6815</v>
      </c>
      <c r="D2820" s="4" t="s">
        <v>41</v>
      </c>
      <c r="E2820" s="4">
        <v>7.1545300000000006E-2</v>
      </c>
      <c r="F2820" s="4">
        <v>4.8908199999999997E-3</v>
      </c>
      <c r="G2820" s="4">
        <v>1</v>
      </c>
      <c r="H2820" s="4">
        <v>1</v>
      </c>
      <c r="I2820" s="4">
        <v>1</v>
      </c>
      <c r="J2820" s="4">
        <v>1</v>
      </c>
      <c r="K2820" s="4" t="s">
        <v>6807</v>
      </c>
      <c r="L2820" s="4" t="s">
        <v>6816</v>
      </c>
      <c r="M2820" s="4" t="s">
        <v>41</v>
      </c>
      <c r="N2820" s="4">
        <v>0</v>
      </c>
      <c r="O2820" s="4">
        <v>1545.79412</v>
      </c>
      <c r="P2820" s="4" t="s">
        <v>30</v>
      </c>
      <c r="Q2820" s="4" t="s">
        <v>30</v>
      </c>
      <c r="R2820" s="4">
        <v>3.7160000000000001E-3</v>
      </c>
      <c r="S2820" s="4">
        <v>4.9730000000000003E-2</v>
      </c>
      <c r="T2820" s="4">
        <v>1.41</v>
      </c>
    </row>
    <row r="2821" spans="1:30" x14ac:dyDescent="0.2">
      <c r="A2821" s="3" t="s">
        <v>6720</v>
      </c>
      <c r="B2821" s="3" t="s">
        <v>31</v>
      </c>
      <c r="C2821" s="3" t="s">
        <v>6817</v>
      </c>
      <c r="D2821" s="3" t="s">
        <v>6818</v>
      </c>
      <c r="E2821" s="3">
        <v>1.0999999999999999E-2</v>
      </c>
      <c r="F2821" s="3">
        <v>1.2929999999999999</v>
      </c>
      <c r="G2821" s="3">
        <v>3</v>
      </c>
      <c r="H2821" s="3">
        <v>1</v>
      </c>
      <c r="I2821" s="3">
        <v>1</v>
      </c>
      <c r="J2821" s="3">
        <v>1</v>
      </c>
      <c r="K2821" s="3">
        <v>1</v>
      </c>
      <c r="L2821" s="3">
        <v>464</v>
      </c>
      <c r="M2821" s="3">
        <v>53.9</v>
      </c>
      <c r="N2821" s="3">
        <v>4.45</v>
      </c>
      <c r="O2821" s="3">
        <v>0</v>
      </c>
      <c r="P2821" s="3">
        <v>1</v>
      </c>
      <c r="Q2821" s="3" t="s">
        <v>1512</v>
      </c>
      <c r="R2821" s="3" t="s">
        <v>1739</v>
      </c>
      <c r="S2821" s="3" t="s">
        <v>1062</v>
      </c>
      <c r="T2821" s="3" t="s">
        <v>6819</v>
      </c>
      <c r="U2821" s="3" t="s">
        <v>6820</v>
      </c>
      <c r="V2821" s="3" t="s">
        <v>6817</v>
      </c>
      <c r="W2821" s="3" t="s">
        <v>6821</v>
      </c>
      <c r="X2821" s="3" t="s">
        <v>6822</v>
      </c>
      <c r="Y2821" s="3" t="s">
        <v>41</v>
      </c>
      <c r="Z2821" s="3" t="s">
        <v>41</v>
      </c>
      <c r="AA2821" s="3">
        <v>0</v>
      </c>
      <c r="AB2821" s="3" t="s">
        <v>30</v>
      </c>
      <c r="AC2821" s="3">
        <v>1</v>
      </c>
      <c r="AD2821" s="3" t="s">
        <v>41</v>
      </c>
    </row>
    <row r="2822" spans="1:30" hidden="1" outlineLevel="1" collapsed="1" x14ac:dyDescent="0.2">
      <c r="A2822" t="s">
        <v>41</v>
      </c>
      <c r="B2822" s="2" t="s">
        <v>43</v>
      </c>
      <c r="C2822" s="2" t="s">
        <v>44</v>
      </c>
      <c r="D2822" s="2" t="s">
        <v>29</v>
      </c>
      <c r="E2822" s="2" t="s">
        <v>45</v>
      </c>
      <c r="F2822" s="2" t="s">
        <v>46</v>
      </c>
      <c r="G2822" s="2" t="s">
        <v>28</v>
      </c>
      <c r="H2822" s="2" t="s">
        <v>47</v>
      </c>
      <c r="I2822" s="2" t="s">
        <v>8</v>
      </c>
      <c r="J2822" s="2" t="s">
        <v>9</v>
      </c>
      <c r="K2822" s="2" t="s">
        <v>48</v>
      </c>
      <c r="L2822" s="2" t="s">
        <v>49</v>
      </c>
      <c r="M2822" s="2" t="s">
        <v>50</v>
      </c>
      <c r="N2822" s="2" t="s">
        <v>51</v>
      </c>
      <c r="O2822" s="2" t="s">
        <v>52</v>
      </c>
      <c r="P2822" s="2" t="s">
        <v>27</v>
      </c>
      <c r="Q2822" s="2" t="s">
        <v>53</v>
      </c>
      <c r="R2822" s="2" t="s">
        <v>54</v>
      </c>
      <c r="S2822" s="2" t="s">
        <v>55</v>
      </c>
      <c r="T2822" s="2" t="s">
        <v>56</v>
      </c>
    </row>
    <row r="2823" spans="1:30" hidden="1" outlineLevel="1" collapsed="1" x14ac:dyDescent="0.2">
      <c r="A2823" t="s">
        <v>41</v>
      </c>
      <c r="B2823" s="4" t="s">
        <v>30</v>
      </c>
      <c r="C2823" s="4" t="s">
        <v>6823</v>
      </c>
      <c r="D2823" s="4" t="s">
        <v>41</v>
      </c>
      <c r="E2823" s="4">
        <v>7.2987700000000003E-2</v>
      </c>
      <c r="F2823" s="4">
        <v>4.8908199999999997E-3</v>
      </c>
      <c r="G2823" s="4">
        <v>1</v>
      </c>
      <c r="H2823" s="4">
        <v>1</v>
      </c>
      <c r="I2823" s="4">
        <v>1</v>
      </c>
      <c r="J2823" s="4">
        <v>1</v>
      </c>
      <c r="K2823" s="4" t="s">
        <v>6817</v>
      </c>
      <c r="L2823" s="4" t="s">
        <v>6824</v>
      </c>
      <c r="M2823" s="4" t="s">
        <v>41</v>
      </c>
      <c r="N2823" s="4">
        <v>1</v>
      </c>
      <c r="O2823" s="4">
        <v>1563.69937</v>
      </c>
      <c r="P2823" s="4" t="s">
        <v>30</v>
      </c>
      <c r="Q2823" s="4" t="s">
        <v>30</v>
      </c>
      <c r="R2823" s="4">
        <v>3.7160000000000001E-3</v>
      </c>
      <c r="S2823" s="4">
        <v>5.0970000000000001E-2</v>
      </c>
      <c r="T2823" s="4">
        <v>1.31</v>
      </c>
    </row>
    <row r="2824" spans="1:30" x14ac:dyDescent="0.2">
      <c r="A2824" s="3" t="s">
        <v>6720</v>
      </c>
      <c r="B2824" s="3" t="s">
        <v>31</v>
      </c>
      <c r="C2824" s="3" t="s">
        <v>6825</v>
      </c>
      <c r="D2824" s="3" t="s">
        <v>6826</v>
      </c>
      <c r="E2824" s="3">
        <v>1.0999999999999999E-2</v>
      </c>
      <c r="F2824" s="3">
        <v>1.292</v>
      </c>
      <c r="G2824" s="3">
        <v>1</v>
      </c>
      <c r="H2824" s="3">
        <v>1</v>
      </c>
      <c r="I2824" s="3">
        <v>1</v>
      </c>
      <c r="J2824" s="3">
        <v>1</v>
      </c>
      <c r="K2824" s="3">
        <v>1</v>
      </c>
      <c r="L2824" s="3">
        <v>905</v>
      </c>
      <c r="M2824" s="3">
        <v>102.5</v>
      </c>
      <c r="N2824" s="3">
        <v>8.2799999999999994</v>
      </c>
      <c r="O2824" s="3">
        <v>0</v>
      </c>
      <c r="P2824" s="3">
        <v>1</v>
      </c>
      <c r="Q2824" s="3" t="s">
        <v>41</v>
      </c>
      <c r="R2824" s="3" t="s">
        <v>41</v>
      </c>
      <c r="S2824" s="3" t="s">
        <v>41</v>
      </c>
      <c r="T2824" s="3" t="s">
        <v>41</v>
      </c>
      <c r="U2824" s="3" t="s">
        <v>41</v>
      </c>
      <c r="V2824" s="3" t="s">
        <v>6825</v>
      </c>
      <c r="W2824" s="3" t="s">
        <v>41</v>
      </c>
      <c r="X2824" s="3" t="s">
        <v>41</v>
      </c>
      <c r="Y2824" s="3" t="s">
        <v>41</v>
      </c>
      <c r="Z2824" s="3" t="s">
        <v>41</v>
      </c>
      <c r="AA2824" s="3">
        <v>0</v>
      </c>
      <c r="AB2824" s="3" t="s">
        <v>30</v>
      </c>
      <c r="AC2824" s="3">
        <v>1</v>
      </c>
      <c r="AD2824" s="3" t="s">
        <v>41</v>
      </c>
    </row>
    <row r="2825" spans="1:30" hidden="1" outlineLevel="1" collapsed="1" x14ac:dyDescent="0.2">
      <c r="A2825" t="s">
        <v>41</v>
      </c>
      <c r="B2825" s="2" t="s">
        <v>43</v>
      </c>
      <c r="C2825" s="2" t="s">
        <v>44</v>
      </c>
      <c r="D2825" s="2" t="s">
        <v>29</v>
      </c>
      <c r="E2825" s="2" t="s">
        <v>45</v>
      </c>
      <c r="F2825" s="2" t="s">
        <v>46</v>
      </c>
      <c r="G2825" s="2" t="s">
        <v>28</v>
      </c>
      <c r="H2825" s="2" t="s">
        <v>47</v>
      </c>
      <c r="I2825" s="2" t="s">
        <v>8</v>
      </c>
      <c r="J2825" s="2" t="s">
        <v>9</v>
      </c>
      <c r="K2825" s="2" t="s">
        <v>48</v>
      </c>
      <c r="L2825" s="2" t="s">
        <v>49</v>
      </c>
      <c r="M2825" s="2" t="s">
        <v>50</v>
      </c>
      <c r="N2825" s="2" t="s">
        <v>51</v>
      </c>
      <c r="O2825" s="2" t="s">
        <v>52</v>
      </c>
      <c r="P2825" s="2" t="s">
        <v>27</v>
      </c>
      <c r="Q2825" s="2" t="s">
        <v>53</v>
      </c>
      <c r="R2825" s="2" t="s">
        <v>54</v>
      </c>
      <c r="S2825" s="2" t="s">
        <v>55</v>
      </c>
      <c r="T2825" s="2" t="s">
        <v>56</v>
      </c>
    </row>
    <row r="2826" spans="1:30" hidden="1" outlineLevel="1" collapsed="1" x14ac:dyDescent="0.2">
      <c r="A2826" t="s">
        <v>41</v>
      </c>
      <c r="B2826" s="4" t="s">
        <v>30</v>
      </c>
      <c r="C2826" s="4" t="s">
        <v>6827</v>
      </c>
      <c r="D2826" s="4" t="s">
        <v>41</v>
      </c>
      <c r="E2826" s="4">
        <v>7.2987700000000003E-2</v>
      </c>
      <c r="F2826" s="4">
        <v>4.8908199999999997E-3</v>
      </c>
      <c r="G2826" s="4">
        <v>1</v>
      </c>
      <c r="H2826" s="4">
        <v>1</v>
      </c>
      <c r="I2826" s="4">
        <v>1</v>
      </c>
      <c r="J2826" s="4">
        <v>1</v>
      </c>
      <c r="K2826" s="4" t="s">
        <v>6825</v>
      </c>
      <c r="L2826" s="4" t="s">
        <v>6828</v>
      </c>
      <c r="M2826" s="4" t="s">
        <v>41</v>
      </c>
      <c r="N2826" s="4">
        <v>0</v>
      </c>
      <c r="O2826" s="4">
        <v>1637.9081799999999</v>
      </c>
      <c r="P2826" s="4" t="s">
        <v>30</v>
      </c>
      <c r="Q2826" s="4" t="s">
        <v>30</v>
      </c>
      <c r="R2826" s="4">
        <v>3.7160000000000001E-3</v>
      </c>
      <c r="S2826" s="4">
        <v>5.1029999999999999E-2</v>
      </c>
      <c r="T2826" s="4">
        <v>1.53</v>
      </c>
    </row>
    <row r="2827" spans="1:30" x14ac:dyDescent="0.2">
      <c r="A2827" s="3" t="s">
        <v>6720</v>
      </c>
      <c r="B2827" s="3" t="s">
        <v>31</v>
      </c>
      <c r="C2827" s="3" t="s">
        <v>6829</v>
      </c>
      <c r="D2827" s="3" t="s">
        <v>6830</v>
      </c>
      <c r="E2827" s="3">
        <v>1.0999999999999999E-2</v>
      </c>
      <c r="F2827" s="3">
        <v>1.2869999999999999</v>
      </c>
      <c r="G2827" s="3">
        <v>3</v>
      </c>
      <c r="H2827" s="3">
        <v>1</v>
      </c>
      <c r="I2827" s="3">
        <v>1</v>
      </c>
      <c r="J2827" s="3">
        <v>1</v>
      </c>
      <c r="K2827" s="3">
        <v>1</v>
      </c>
      <c r="L2827" s="3">
        <v>560</v>
      </c>
      <c r="M2827" s="3">
        <v>62.7</v>
      </c>
      <c r="N2827" s="3">
        <v>9.2799999999999994</v>
      </c>
      <c r="O2827" s="3">
        <v>0</v>
      </c>
      <c r="P2827" s="3">
        <v>1</v>
      </c>
      <c r="Q2827" s="3" t="s">
        <v>4014</v>
      </c>
      <c r="R2827" s="3" t="s">
        <v>3581</v>
      </c>
      <c r="S2827" s="3" t="s">
        <v>36</v>
      </c>
      <c r="T2827" s="3" t="s">
        <v>6831</v>
      </c>
      <c r="U2827" s="3" t="s">
        <v>6832</v>
      </c>
      <c r="V2827" s="3" t="s">
        <v>6829</v>
      </c>
      <c r="W2827" s="3" t="s">
        <v>6833</v>
      </c>
      <c r="X2827" s="3" t="s">
        <v>6834</v>
      </c>
      <c r="Y2827" s="3" t="s">
        <v>41</v>
      </c>
      <c r="Z2827" s="3" t="s">
        <v>41</v>
      </c>
      <c r="AA2827" s="3">
        <v>0</v>
      </c>
      <c r="AB2827" s="3" t="s">
        <v>30</v>
      </c>
      <c r="AC2827" s="3">
        <v>1</v>
      </c>
      <c r="AD2827" s="3" t="s">
        <v>41</v>
      </c>
    </row>
    <row r="2828" spans="1:30" hidden="1" outlineLevel="1" collapsed="1" x14ac:dyDescent="0.2">
      <c r="A2828" t="s">
        <v>41</v>
      </c>
      <c r="B2828" s="2" t="s">
        <v>43</v>
      </c>
      <c r="C2828" s="2" t="s">
        <v>44</v>
      </c>
      <c r="D2828" s="2" t="s">
        <v>29</v>
      </c>
      <c r="E2828" s="2" t="s">
        <v>45</v>
      </c>
      <c r="F2828" s="2" t="s">
        <v>46</v>
      </c>
      <c r="G2828" s="2" t="s">
        <v>28</v>
      </c>
      <c r="H2828" s="2" t="s">
        <v>47</v>
      </c>
      <c r="I2828" s="2" t="s">
        <v>8</v>
      </c>
      <c r="J2828" s="2" t="s">
        <v>9</v>
      </c>
      <c r="K2828" s="2" t="s">
        <v>48</v>
      </c>
      <c r="L2828" s="2" t="s">
        <v>49</v>
      </c>
      <c r="M2828" s="2" t="s">
        <v>50</v>
      </c>
      <c r="N2828" s="2" t="s">
        <v>51</v>
      </c>
      <c r="O2828" s="2" t="s">
        <v>52</v>
      </c>
      <c r="P2828" s="2" t="s">
        <v>27</v>
      </c>
      <c r="Q2828" s="2" t="s">
        <v>53</v>
      </c>
      <c r="R2828" s="2" t="s">
        <v>54</v>
      </c>
      <c r="S2828" s="2" t="s">
        <v>55</v>
      </c>
      <c r="T2828" s="2" t="s">
        <v>56</v>
      </c>
    </row>
    <row r="2829" spans="1:30" hidden="1" outlineLevel="1" collapsed="1" x14ac:dyDescent="0.2">
      <c r="A2829" t="s">
        <v>41</v>
      </c>
      <c r="B2829" s="4" t="s">
        <v>30</v>
      </c>
      <c r="C2829" s="4" t="s">
        <v>6835</v>
      </c>
      <c r="D2829" s="4" t="s">
        <v>41</v>
      </c>
      <c r="E2829" s="4">
        <v>7.3964799999999997E-2</v>
      </c>
      <c r="F2829" s="4">
        <v>4.8908199999999997E-3</v>
      </c>
      <c r="G2829" s="4">
        <v>1</v>
      </c>
      <c r="H2829" s="4">
        <v>1</v>
      </c>
      <c r="I2829" s="4">
        <v>1</v>
      </c>
      <c r="J2829" s="4">
        <v>1</v>
      </c>
      <c r="K2829" s="4" t="s">
        <v>6829</v>
      </c>
      <c r="L2829" s="4" t="s">
        <v>6836</v>
      </c>
      <c r="M2829" s="4" t="s">
        <v>41</v>
      </c>
      <c r="N2829" s="4">
        <v>2</v>
      </c>
      <c r="O2829" s="4">
        <v>1735.9853700000001</v>
      </c>
      <c r="P2829" s="4" t="s">
        <v>30</v>
      </c>
      <c r="Q2829" s="4" t="s">
        <v>30</v>
      </c>
      <c r="R2829" s="4">
        <v>3.7160000000000001E-3</v>
      </c>
      <c r="S2829" s="4">
        <v>5.1650000000000001E-2</v>
      </c>
      <c r="T2829" s="4">
        <v>1.87</v>
      </c>
    </row>
    <row r="2830" spans="1:30" x14ac:dyDescent="0.2">
      <c r="A2830" s="3" t="s">
        <v>6720</v>
      </c>
      <c r="B2830" s="3" t="s">
        <v>31</v>
      </c>
      <c r="C2830" s="3" t="s">
        <v>6837</v>
      </c>
      <c r="D2830" s="3" t="s">
        <v>6838</v>
      </c>
      <c r="E2830" s="3">
        <v>1.0999999999999999E-2</v>
      </c>
      <c r="F2830" s="3">
        <v>1.2829999999999999</v>
      </c>
      <c r="G2830" s="3">
        <v>4</v>
      </c>
      <c r="H2830" s="3">
        <v>1</v>
      </c>
      <c r="I2830" s="3">
        <v>1</v>
      </c>
      <c r="J2830" s="3">
        <v>1</v>
      </c>
      <c r="K2830" s="3">
        <v>1</v>
      </c>
      <c r="L2830" s="3">
        <v>510</v>
      </c>
      <c r="M2830" s="3">
        <v>56.3</v>
      </c>
      <c r="N2830" s="3">
        <v>8.56</v>
      </c>
      <c r="O2830" s="3">
        <v>0</v>
      </c>
      <c r="P2830" s="3">
        <v>1</v>
      </c>
      <c r="Q2830" s="3" t="s">
        <v>1200</v>
      </c>
      <c r="R2830" s="3" t="s">
        <v>35</v>
      </c>
      <c r="S2830" s="3" t="s">
        <v>1062</v>
      </c>
      <c r="T2830" s="3" t="s">
        <v>6839</v>
      </c>
      <c r="U2830" s="3" t="s">
        <v>6840</v>
      </c>
      <c r="V2830" s="3" t="s">
        <v>6837</v>
      </c>
      <c r="W2830" s="3" t="s">
        <v>6841</v>
      </c>
      <c r="X2830" s="3" t="s">
        <v>6842</v>
      </c>
      <c r="Y2830" s="3" t="s">
        <v>6843</v>
      </c>
      <c r="Z2830" s="3" t="s">
        <v>41</v>
      </c>
      <c r="AA2830" s="3">
        <v>1</v>
      </c>
      <c r="AB2830" s="3" t="s">
        <v>30</v>
      </c>
      <c r="AC2830" s="3">
        <v>1</v>
      </c>
      <c r="AD2830" s="3" t="s">
        <v>41</v>
      </c>
    </row>
    <row r="2831" spans="1:30" hidden="1" outlineLevel="1" collapsed="1" x14ac:dyDescent="0.2">
      <c r="A2831" t="s">
        <v>41</v>
      </c>
      <c r="B2831" s="2" t="s">
        <v>43</v>
      </c>
      <c r="C2831" s="2" t="s">
        <v>44</v>
      </c>
      <c r="D2831" s="2" t="s">
        <v>29</v>
      </c>
      <c r="E2831" s="2" t="s">
        <v>45</v>
      </c>
      <c r="F2831" s="2" t="s">
        <v>46</v>
      </c>
      <c r="G2831" s="2" t="s">
        <v>28</v>
      </c>
      <c r="H2831" s="2" t="s">
        <v>47</v>
      </c>
      <c r="I2831" s="2" t="s">
        <v>8</v>
      </c>
      <c r="J2831" s="2" t="s">
        <v>9</v>
      </c>
      <c r="K2831" s="2" t="s">
        <v>48</v>
      </c>
      <c r="L2831" s="2" t="s">
        <v>49</v>
      </c>
      <c r="M2831" s="2" t="s">
        <v>50</v>
      </c>
      <c r="N2831" s="2" t="s">
        <v>51</v>
      </c>
      <c r="O2831" s="2" t="s">
        <v>52</v>
      </c>
      <c r="P2831" s="2" t="s">
        <v>27</v>
      </c>
      <c r="Q2831" s="2" t="s">
        <v>53</v>
      </c>
      <c r="R2831" s="2" t="s">
        <v>54</v>
      </c>
      <c r="S2831" s="2" t="s">
        <v>55</v>
      </c>
      <c r="T2831" s="2" t="s">
        <v>56</v>
      </c>
    </row>
    <row r="2832" spans="1:30" hidden="1" outlineLevel="1" collapsed="1" x14ac:dyDescent="0.2">
      <c r="A2832" t="s">
        <v>41</v>
      </c>
      <c r="B2832" s="4" t="s">
        <v>30</v>
      </c>
      <c r="C2832" s="4" t="s">
        <v>6844</v>
      </c>
      <c r="D2832" s="4" t="s">
        <v>41</v>
      </c>
      <c r="E2832" s="4">
        <v>7.4457999999999996E-2</v>
      </c>
      <c r="F2832" s="4">
        <v>4.8908199999999997E-3</v>
      </c>
      <c r="G2832" s="4">
        <v>1</v>
      </c>
      <c r="H2832" s="4">
        <v>1</v>
      </c>
      <c r="I2832" s="4">
        <v>1</v>
      </c>
      <c r="J2832" s="4">
        <v>1</v>
      </c>
      <c r="K2832" s="4" t="s">
        <v>6837</v>
      </c>
      <c r="L2832" s="4" t="s">
        <v>6845</v>
      </c>
      <c r="M2832" s="4" t="s">
        <v>41</v>
      </c>
      <c r="N2832" s="4">
        <v>0</v>
      </c>
      <c r="O2832" s="4">
        <v>1949.0086799999999</v>
      </c>
      <c r="P2832" s="4" t="s">
        <v>30</v>
      </c>
      <c r="Q2832" s="4" t="s">
        <v>30</v>
      </c>
      <c r="R2832" s="4">
        <v>3.7160000000000001E-3</v>
      </c>
      <c r="S2832" s="4">
        <v>5.2080000000000001E-2</v>
      </c>
      <c r="T2832" s="4">
        <v>1.72</v>
      </c>
    </row>
    <row r="2833" spans="1:30" x14ac:dyDescent="0.2">
      <c r="A2833" s="3" t="s">
        <v>6720</v>
      </c>
      <c r="B2833" s="3" t="s">
        <v>31</v>
      </c>
      <c r="C2833" s="3" t="s">
        <v>6846</v>
      </c>
      <c r="D2833" s="3" t="s">
        <v>6847</v>
      </c>
      <c r="E2833" s="3">
        <v>1.0999999999999999E-2</v>
      </c>
      <c r="F2833" s="3">
        <v>1.282</v>
      </c>
      <c r="G2833" s="3">
        <v>3</v>
      </c>
      <c r="H2833" s="3">
        <v>1</v>
      </c>
      <c r="I2833" s="3">
        <v>1</v>
      </c>
      <c r="J2833" s="3">
        <v>1</v>
      </c>
      <c r="K2833" s="3">
        <v>1</v>
      </c>
      <c r="L2833" s="3">
        <v>352</v>
      </c>
      <c r="M2833" s="3">
        <v>40.5</v>
      </c>
      <c r="N2833" s="3">
        <v>5.47</v>
      </c>
      <c r="O2833" s="3">
        <v>0</v>
      </c>
      <c r="P2833" s="3">
        <v>1</v>
      </c>
      <c r="Q2833" s="3" t="s">
        <v>1377</v>
      </c>
      <c r="R2833" s="3" t="s">
        <v>5411</v>
      </c>
      <c r="S2833" s="3" t="s">
        <v>36</v>
      </c>
      <c r="T2833" s="3" t="s">
        <v>6848</v>
      </c>
      <c r="U2833" s="3" t="s">
        <v>6849</v>
      </c>
      <c r="V2833" s="3" t="s">
        <v>6846</v>
      </c>
      <c r="W2833" s="3" t="s">
        <v>6850</v>
      </c>
      <c r="X2833" s="3" t="s">
        <v>6851</v>
      </c>
      <c r="Y2833" s="3" t="s">
        <v>6739</v>
      </c>
      <c r="Z2833" s="3" t="s">
        <v>6739</v>
      </c>
      <c r="AA2833" s="3">
        <v>2</v>
      </c>
      <c r="AB2833" s="3" t="s">
        <v>30</v>
      </c>
      <c r="AC2833" s="3">
        <v>1</v>
      </c>
      <c r="AD2833" s="3" t="s">
        <v>41</v>
      </c>
    </row>
    <row r="2834" spans="1:30" hidden="1" outlineLevel="1" collapsed="1" x14ac:dyDescent="0.2">
      <c r="A2834" t="s">
        <v>41</v>
      </c>
      <c r="B2834" s="2" t="s">
        <v>43</v>
      </c>
      <c r="C2834" s="2" t="s">
        <v>44</v>
      </c>
      <c r="D2834" s="2" t="s">
        <v>29</v>
      </c>
      <c r="E2834" s="2" t="s">
        <v>45</v>
      </c>
      <c r="F2834" s="2" t="s">
        <v>46</v>
      </c>
      <c r="G2834" s="2" t="s">
        <v>28</v>
      </c>
      <c r="H2834" s="2" t="s">
        <v>47</v>
      </c>
      <c r="I2834" s="2" t="s">
        <v>8</v>
      </c>
      <c r="J2834" s="2" t="s">
        <v>9</v>
      </c>
      <c r="K2834" s="2" t="s">
        <v>48</v>
      </c>
      <c r="L2834" s="2" t="s">
        <v>49</v>
      </c>
      <c r="M2834" s="2" t="s">
        <v>50</v>
      </c>
      <c r="N2834" s="2" t="s">
        <v>51</v>
      </c>
      <c r="O2834" s="2" t="s">
        <v>52</v>
      </c>
      <c r="P2834" s="2" t="s">
        <v>27</v>
      </c>
      <c r="Q2834" s="2" t="s">
        <v>53</v>
      </c>
      <c r="R2834" s="2" t="s">
        <v>54</v>
      </c>
      <c r="S2834" s="2" t="s">
        <v>55</v>
      </c>
      <c r="T2834" s="2" t="s">
        <v>56</v>
      </c>
    </row>
    <row r="2835" spans="1:30" hidden="1" outlineLevel="1" collapsed="1" x14ac:dyDescent="0.2">
      <c r="A2835" t="s">
        <v>41</v>
      </c>
      <c r="B2835" s="4" t="s">
        <v>30</v>
      </c>
      <c r="C2835" s="4" t="s">
        <v>6852</v>
      </c>
      <c r="D2835" s="4" t="s">
        <v>41</v>
      </c>
      <c r="E2835" s="4">
        <v>7.4954300000000001E-2</v>
      </c>
      <c r="F2835" s="4">
        <v>4.8908199999999997E-3</v>
      </c>
      <c r="G2835" s="4">
        <v>1</v>
      </c>
      <c r="H2835" s="4">
        <v>1</v>
      </c>
      <c r="I2835" s="4">
        <v>1</v>
      </c>
      <c r="J2835" s="4">
        <v>1</v>
      </c>
      <c r="K2835" s="4" t="s">
        <v>6846</v>
      </c>
      <c r="L2835" s="4" t="s">
        <v>6853</v>
      </c>
      <c r="M2835" s="4" t="s">
        <v>41</v>
      </c>
      <c r="N2835" s="4">
        <v>0</v>
      </c>
      <c r="O2835" s="4">
        <v>1087.57421</v>
      </c>
      <c r="P2835" s="4" t="s">
        <v>30</v>
      </c>
      <c r="Q2835" s="4" t="s">
        <v>30</v>
      </c>
      <c r="R2835" s="4">
        <v>3.7160000000000001E-3</v>
      </c>
      <c r="S2835" s="4">
        <v>5.2260000000000001E-2</v>
      </c>
      <c r="T2835" s="4">
        <v>1.17</v>
      </c>
    </row>
    <row r="2836" spans="1:30" x14ac:dyDescent="0.2">
      <c r="A2836" s="3" t="s">
        <v>6720</v>
      </c>
      <c r="B2836" s="3" t="s">
        <v>31</v>
      </c>
      <c r="C2836" s="3" t="s">
        <v>6854</v>
      </c>
      <c r="D2836" s="3" t="s">
        <v>6855</v>
      </c>
      <c r="E2836" s="3">
        <v>1.0999999999999999E-2</v>
      </c>
      <c r="F2836" s="3">
        <v>1.282</v>
      </c>
      <c r="G2836" s="3">
        <v>4</v>
      </c>
      <c r="H2836" s="3">
        <v>1</v>
      </c>
      <c r="I2836" s="3">
        <v>1</v>
      </c>
      <c r="J2836" s="3">
        <v>1</v>
      </c>
      <c r="K2836" s="3">
        <v>1</v>
      </c>
      <c r="L2836" s="3">
        <v>437</v>
      </c>
      <c r="M2836" s="3">
        <v>48.8</v>
      </c>
      <c r="N2836" s="3">
        <v>6.04</v>
      </c>
      <c r="O2836" s="3">
        <v>0</v>
      </c>
      <c r="P2836" s="3">
        <v>1</v>
      </c>
      <c r="Q2836" s="3" t="s">
        <v>2354</v>
      </c>
      <c r="R2836" s="3" t="s">
        <v>35</v>
      </c>
      <c r="S2836" s="3" t="s">
        <v>36</v>
      </c>
      <c r="T2836" s="3" t="s">
        <v>4503</v>
      </c>
      <c r="U2836" s="3" t="s">
        <v>6856</v>
      </c>
      <c r="V2836" s="3" t="s">
        <v>6854</v>
      </c>
      <c r="W2836" s="3" t="s">
        <v>6857</v>
      </c>
      <c r="X2836" s="3" t="s">
        <v>6858</v>
      </c>
      <c r="Y2836" s="3" t="s">
        <v>6859</v>
      </c>
      <c r="Z2836" s="3" t="s">
        <v>4403</v>
      </c>
      <c r="AA2836" s="3">
        <v>13</v>
      </c>
      <c r="AB2836" s="3" t="s">
        <v>30</v>
      </c>
      <c r="AC2836" s="3">
        <v>1</v>
      </c>
      <c r="AD2836" s="3" t="s">
        <v>41</v>
      </c>
    </row>
    <row r="2837" spans="1:30" hidden="1" outlineLevel="1" collapsed="1" x14ac:dyDescent="0.2">
      <c r="A2837" t="s">
        <v>41</v>
      </c>
      <c r="B2837" s="2" t="s">
        <v>43</v>
      </c>
      <c r="C2837" s="2" t="s">
        <v>44</v>
      </c>
      <c r="D2837" s="2" t="s">
        <v>29</v>
      </c>
      <c r="E2837" s="2" t="s">
        <v>45</v>
      </c>
      <c r="F2837" s="2" t="s">
        <v>46</v>
      </c>
      <c r="G2837" s="2" t="s">
        <v>28</v>
      </c>
      <c r="H2837" s="2" t="s">
        <v>47</v>
      </c>
      <c r="I2837" s="2" t="s">
        <v>8</v>
      </c>
      <c r="J2837" s="2" t="s">
        <v>9</v>
      </c>
      <c r="K2837" s="2" t="s">
        <v>48</v>
      </c>
      <c r="L2837" s="2" t="s">
        <v>49</v>
      </c>
      <c r="M2837" s="2" t="s">
        <v>50</v>
      </c>
      <c r="N2837" s="2" t="s">
        <v>51</v>
      </c>
      <c r="O2837" s="2" t="s">
        <v>52</v>
      </c>
      <c r="P2837" s="2" t="s">
        <v>27</v>
      </c>
      <c r="Q2837" s="2" t="s">
        <v>53</v>
      </c>
      <c r="R2837" s="2" t="s">
        <v>54</v>
      </c>
      <c r="S2837" s="2" t="s">
        <v>55</v>
      </c>
      <c r="T2837" s="2" t="s">
        <v>56</v>
      </c>
    </row>
    <row r="2838" spans="1:30" hidden="1" outlineLevel="1" collapsed="1" x14ac:dyDescent="0.2">
      <c r="A2838" t="s">
        <v>41</v>
      </c>
      <c r="B2838" s="4" t="s">
        <v>30</v>
      </c>
      <c r="C2838" s="4" t="s">
        <v>6860</v>
      </c>
      <c r="D2838" s="4" t="s">
        <v>41</v>
      </c>
      <c r="E2838" s="4">
        <v>7.4954300000000001E-2</v>
      </c>
      <c r="F2838" s="4">
        <v>4.8908199999999997E-3</v>
      </c>
      <c r="G2838" s="4">
        <v>1</v>
      </c>
      <c r="H2838" s="4">
        <v>1</v>
      </c>
      <c r="I2838" s="4">
        <v>1</v>
      </c>
      <c r="J2838" s="4">
        <v>1</v>
      </c>
      <c r="K2838" s="4" t="s">
        <v>6854</v>
      </c>
      <c r="L2838" s="4" t="s">
        <v>6861</v>
      </c>
      <c r="M2838" s="4" t="s">
        <v>41</v>
      </c>
      <c r="N2838" s="4">
        <v>1</v>
      </c>
      <c r="O2838" s="4">
        <v>1771.93372</v>
      </c>
      <c r="P2838" s="4" t="s">
        <v>30</v>
      </c>
      <c r="Q2838" s="4" t="s">
        <v>30</v>
      </c>
      <c r="R2838" s="4">
        <v>3.7160000000000001E-3</v>
      </c>
      <c r="S2838" s="4">
        <v>5.228E-2</v>
      </c>
      <c r="T2838" s="4">
        <v>1.87</v>
      </c>
    </row>
    <row r="2839" spans="1:30" x14ac:dyDescent="0.2">
      <c r="A2839" s="3" t="s">
        <v>6720</v>
      </c>
      <c r="B2839" s="3" t="s">
        <v>31</v>
      </c>
      <c r="C2839" s="3" t="s">
        <v>6862</v>
      </c>
      <c r="D2839" s="3" t="s">
        <v>6863</v>
      </c>
      <c r="E2839" s="3">
        <v>1.0999999999999999E-2</v>
      </c>
      <c r="F2839" s="3">
        <v>1.278</v>
      </c>
      <c r="G2839" s="3">
        <v>2</v>
      </c>
      <c r="H2839" s="3">
        <v>1</v>
      </c>
      <c r="I2839" s="3">
        <v>1</v>
      </c>
      <c r="J2839" s="3">
        <v>1</v>
      </c>
      <c r="K2839" s="3">
        <v>1</v>
      </c>
      <c r="L2839" s="3">
        <v>401</v>
      </c>
      <c r="M2839" s="3">
        <v>45.2</v>
      </c>
      <c r="N2839" s="3">
        <v>8.31</v>
      </c>
      <c r="O2839" s="3">
        <v>0</v>
      </c>
      <c r="P2839" s="3">
        <v>1</v>
      </c>
      <c r="Q2839" s="3" t="s">
        <v>2614</v>
      </c>
      <c r="R2839" s="3" t="s">
        <v>35</v>
      </c>
      <c r="S2839" s="3" t="s">
        <v>41</v>
      </c>
      <c r="T2839" s="3" t="s">
        <v>6864</v>
      </c>
      <c r="U2839" s="3" t="s">
        <v>6865</v>
      </c>
      <c r="V2839" s="3" t="s">
        <v>6862</v>
      </c>
      <c r="W2839" s="3" t="s">
        <v>6866</v>
      </c>
      <c r="X2839" s="3" t="s">
        <v>6867</v>
      </c>
      <c r="Y2839" s="3" t="s">
        <v>41</v>
      </c>
      <c r="Z2839" s="3" t="s">
        <v>41</v>
      </c>
      <c r="AA2839" s="3">
        <v>0</v>
      </c>
      <c r="AB2839" s="3" t="s">
        <v>30</v>
      </c>
      <c r="AC2839" s="3">
        <v>1</v>
      </c>
      <c r="AD2839" s="3" t="s">
        <v>41</v>
      </c>
    </row>
    <row r="2840" spans="1:30" hidden="1" outlineLevel="1" collapsed="1" x14ac:dyDescent="0.2">
      <c r="A2840" t="s">
        <v>41</v>
      </c>
      <c r="B2840" s="2" t="s">
        <v>43</v>
      </c>
      <c r="C2840" s="2" t="s">
        <v>44</v>
      </c>
      <c r="D2840" s="2" t="s">
        <v>29</v>
      </c>
      <c r="E2840" s="2" t="s">
        <v>45</v>
      </c>
      <c r="F2840" s="2" t="s">
        <v>46</v>
      </c>
      <c r="G2840" s="2" t="s">
        <v>28</v>
      </c>
      <c r="H2840" s="2" t="s">
        <v>47</v>
      </c>
      <c r="I2840" s="2" t="s">
        <v>8</v>
      </c>
      <c r="J2840" s="2" t="s">
        <v>9</v>
      </c>
      <c r="K2840" s="2" t="s">
        <v>48</v>
      </c>
      <c r="L2840" s="2" t="s">
        <v>49</v>
      </c>
      <c r="M2840" s="2" t="s">
        <v>50</v>
      </c>
      <c r="N2840" s="2" t="s">
        <v>51</v>
      </c>
      <c r="O2840" s="2" t="s">
        <v>52</v>
      </c>
      <c r="P2840" s="2" t="s">
        <v>27</v>
      </c>
      <c r="Q2840" s="2" t="s">
        <v>53</v>
      </c>
      <c r="R2840" s="2" t="s">
        <v>54</v>
      </c>
      <c r="S2840" s="2" t="s">
        <v>55</v>
      </c>
      <c r="T2840" s="2" t="s">
        <v>56</v>
      </c>
    </row>
    <row r="2841" spans="1:30" hidden="1" outlineLevel="1" collapsed="1" x14ac:dyDescent="0.2">
      <c r="A2841" t="s">
        <v>41</v>
      </c>
      <c r="B2841" s="4" t="s">
        <v>30</v>
      </c>
      <c r="C2841" s="4" t="s">
        <v>6868</v>
      </c>
      <c r="D2841" s="4" t="s">
        <v>41</v>
      </c>
      <c r="E2841" s="4">
        <v>7.5453800000000001E-2</v>
      </c>
      <c r="F2841" s="4">
        <v>4.8908199999999997E-3</v>
      </c>
      <c r="G2841" s="4">
        <v>1</v>
      </c>
      <c r="H2841" s="4">
        <v>1</v>
      </c>
      <c r="I2841" s="4">
        <v>1</v>
      </c>
      <c r="J2841" s="4">
        <v>1</v>
      </c>
      <c r="K2841" s="4" t="s">
        <v>6862</v>
      </c>
      <c r="L2841" s="4" t="s">
        <v>6869</v>
      </c>
      <c r="M2841" s="4" t="s">
        <v>41</v>
      </c>
      <c r="N2841" s="4">
        <v>1</v>
      </c>
      <c r="O2841" s="4">
        <v>1186.6830399999999</v>
      </c>
      <c r="P2841" s="4" t="s">
        <v>30</v>
      </c>
      <c r="Q2841" s="4" t="s">
        <v>30</v>
      </c>
      <c r="R2841" s="4">
        <v>3.7160000000000001E-3</v>
      </c>
      <c r="S2841" s="4">
        <v>5.2670000000000002E-2</v>
      </c>
      <c r="T2841" s="4">
        <v>0.88</v>
      </c>
    </row>
    <row r="2842" spans="1:30" x14ac:dyDescent="0.2">
      <c r="A2842" s="3" t="s">
        <v>6720</v>
      </c>
      <c r="B2842" s="3" t="s">
        <v>31</v>
      </c>
      <c r="C2842" s="3" t="s">
        <v>6870</v>
      </c>
      <c r="D2842" s="3" t="s">
        <v>6871</v>
      </c>
      <c r="E2842" s="3">
        <v>1.0999999999999999E-2</v>
      </c>
      <c r="F2842" s="3">
        <v>1.2749999999999999</v>
      </c>
      <c r="G2842" s="3">
        <v>5</v>
      </c>
      <c r="H2842" s="3">
        <v>1</v>
      </c>
      <c r="I2842" s="3">
        <v>1</v>
      </c>
      <c r="J2842" s="3">
        <v>1</v>
      </c>
      <c r="K2842" s="3">
        <v>1</v>
      </c>
      <c r="L2842" s="3">
        <v>471</v>
      </c>
      <c r="M2842" s="3">
        <v>54</v>
      </c>
      <c r="N2842" s="3">
        <v>8.59</v>
      </c>
      <c r="O2842" s="3">
        <v>2.41</v>
      </c>
      <c r="P2842" s="3">
        <v>1</v>
      </c>
      <c r="Q2842" s="3" t="s">
        <v>1512</v>
      </c>
      <c r="R2842" s="3" t="s">
        <v>1739</v>
      </c>
      <c r="S2842" s="3" t="s">
        <v>1062</v>
      </c>
      <c r="T2842" s="3" t="s">
        <v>6872</v>
      </c>
      <c r="U2842" s="3" t="s">
        <v>6873</v>
      </c>
      <c r="V2842" s="3" t="s">
        <v>6870</v>
      </c>
      <c r="W2842" s="3" t="s">
        <v>6874</v>
      </c>
      <c r="X2842" s="3" t="s">
        <v>6875</v>
      </c>
      <c r="Y2842" s="3" t="s">
        <v>41</v>
      </c>
      <c r="Z2842" s="3" t="s">
        <v>41</v>
      </c>
      <c r="AA2842" s="3">
        <v>0</v>
      </c>
      <c r="AB2842" s="3" t="s">
        <v>30</v>
      </c>
      <c r="AC2842" s="3">
        <v>1</v>
      </c>
      <c r="AD2842" s="3" t="s">
        <v>41</v>
      </c>
    </row>
    <row r="2843" spans="1:30" hidden="1" outlineLevel="1" collapsed="1" x14ac:dyDescent="0.2">
      <c r="A2843" t="s">
        <v>41</v>
      </c>
      <c r="B2843" s="2" t="s">
        <v>43</v>
      </c>
      <c r="C2843" s="2" t="s">
        <v>44</v>
      </c>
      <c r="D2843" s="2" t="s">
        <v>29</v>
      </c>
      <c r="E2843" s="2" t="s">
        <v>45</v>
      </c>
      <c r="F2843" s="2" t="s">
        <v>46</v>
      </c>
      <c r="G2843" s="2" t="s">
        <v>28</v>
      </c>
      <c r="H2843" s="2" t="s">
        <v>47</v>
      </c>
      <c r="I2843" s="2" t="s">
        <v>8</v>
      </c>
      <c r="J2843" s="2" t="s">
        <v>9</v>
      </c>
      <c r="K2843" s="2" t="s">
        <v>48</v>
      </c>
      <c r="L2843" s="2" t="s">
        <v>49</v>
      </c>
      <c r="M2843" s="2" t="s">
        <v>50</v>
      </c>
      <c r="N2843" s="2" t="s">
        <v>51</v>
      </c>
      <c r="O2843" s="2" t="s">
        <v>52</v>
      </c>
      <c r="P2843" s="2" t="s">
        <v>27</v>
      </c>
      <c r="Q2843" s="2" t="s">
        <v>53</v>
      </c>
      <c r="R2843" s="2" t="s">
        <v>54</v>
      </c>
      <c r="S2843" s="2" t="s">
        <v>55</v>
      </c>
      <c r="T2843" s="2" t="s">
        <v>56</v>
      </c>
    </row>
    <row r="2844" spans="1:30" hidden="1" outlineLevel="1" collapsed="1" x14ac:dyDescent="0.2">
      <c r="A2844" t="s">
        <v>41</v>
      </c>
      <c r="B2844" s="4" t="s">
        <v>30</v>
      </c>
      <c r="C2844" s="4" t="s">
        <v>6876</v>
      </c>
      <c r="D2844" s="4" t="s">
        <v>41</v>
      </c>
      <c r="E2844" s="4">
        <v>7.5956499999999996E-2</v>
      </c>
      <c r="F2844" s="4">
        <v>4.8908199999999997E-3</v>
      </c>
      <c r="G2844" s="4">
        <v>1</v>
      </c>
      <c r="H2844" s="4">
        <v>1</v>
      </c>
      <c r="I2844" s="4">
        <v>1</v>
      </c>
      <c r="J2844" s="4">
        <v>1</v>
      </c>
      <c r="K2844" s="4" t="s">
        <v>6870</v>
      </c>
      <c r="L2844" s="4" t="s">
        <v>6877</v>
      </c>
      <c r="M2844" s="4" t="s">
        <v>41</v>
      </c>
      <c r="N2844" s="4">
        <v>2</v>
      </c>
      <c r="O2844" s="4">
        <v>2560.1982200000002</v>
      </c>
      <c r="P2844" s="4" t="s">
        <v>30</v>
      </c>
      <c r="Q2844" s="4" t="s">
        <v>30</v>
      </c>
      <c r="R2844" s="4">
        <v>3.7160000000000001E-3</v>
      </c>
      <c r="S2844" s="4">
        <v>5.3060000000000003E-2</v>
      </c>
      <c r="T2844" s="4">
        <v>2.41</v>
      </c>
    </row>
    <row r="2845" spans="1:30" x14ac:dyDescent="0.2">
      <c r="A2845" s="3" t="s">
        <v>6720</v>
      </c>
      <c r="B2845" s="3" t="s">
        <v>31</v>
      </c>
      <c r="C2845" s="3" t="s">
        <v>6878</v>
      </c>
      <c r="D2845" s="3" t="s">
        <v>6879</v>
      </c>
      <c r="E2845" s="3">
        <v>1.0999999999999999E-2</v>
      </c>
      <c r="F2845" s="3">
        <v>1.272</v>
      </c>
      <c r="G2845" s="3">
        <v>1</v>
      </c>
      <c r="H2845" s="3">
        <v>1</v>
      </c>
      <c r="I2845" s="3">
        <v>1</v>
      </c>
      <c r="J2845" s="3">
        <v>1</v>
      </c>
      <c r="K2845" s="3">
        <v>1</v>
      </c>
      <c r="L2845" s="3">
        <v>1071</v>
      </c>
      <c r="M2845" s="3">
        <v>118.6</v>
      </c>
      <c r="N2845" s="3">
        <v>6.16</v>
      </c>
      <c r="O2845" s="3">
        <v>1.68</v>
      </c>
      <c r="P2845" s="3">
        <v>1</v>
      </c>
      <c r="Q2845" s="3" t="s">
        <v>1563</v>
      </c>
      <c r="R2845" s="3" t="s">
        <v>4156</v>
      </c>
      <c r="S2845" s="3" t="s">
        <v>6880</v>
      </c>
      <c r="T2845" s="3" t="s">
        <v>6881</v>
      </c>
      <c r="U2845" s="3" t="s">
        <v>6882</v>
      </c>
      <c r="V2845" s="3" t="s">
        <v>6878</v>
      </c>
      <c r="W2845" s="3" t="s">
        <v>6883</v>
      </c>
      <c r="X2845" s="3" t="s">
        <v>6884</v>
      </c>
      <c r="Y2845" s="3" t="s">
        <v>2523</v>
      </c>
      <c r="Z2845" s="3" t="s">
        <v>41</v>
      </c>
      <c r="AA2845" s="3">
        <v>4</v>
      </c>
      <c r="AB2845" s="3" t="s">
        <v>30</v>
      </c>
      <c r="AC2845" s="3">
        <v>1</v>
      </c>
      <c r="AD2845" s="3" t="s">
        <v>41</v>
      </c>
    </row>
    <row r="2846" spans="1:30" hidden="1" outlineLevel="1" collapsed="1" x14ac:dyDescent="0.2">
      <c r="A2846" t="s">
        <v>41</v>
      </c>
      <c r="B2846" s="2" t="s">
        <v>43</v>
      </c>
      <c r="C2846" s="2" t="s">
        <v>44</v>
      </c>
      <c r="D2846" s="2" t="s">
        <v>29</v>
      </c>
      <c r="E2846" s="2" t="s">
        <v>45</v>
      </c>
      <c r="F2846" s="2" t="s">
        <v>46</v>
      </c>
      <c r="G2846" s="2" t="s">
        <v>28</v>
      </c>
      <c r="H2846" s="2" t="s">
        <v>47</v>
      </c>
      <c r="I2846" s="2" t="s">
        <v>8</v>
      </c>
      <c r="J2846" s="2" t="s">
        <v>9</v>
      </c>
      <c r="K2846" s="2" t="s">
        <v>48</v>
      </c>
      <c r="L2846" s="2" t="s">
        <v>49</v>
      </c>
      <c r="M2846" s="2" t="s">
        <v>50</v>
      </c>
      <c r="N2846" s="2" t="s">
        <v>51</v>
      </c>
      <c r="O2846" s="2" t="s">
        <v>52</v>
      </c>
      <c r="P2846" s="2" t="s">
        <v>27</v>
      </c>
      <c r="Q2846" s="2" t="s">
        <v>53</v>
      </c>
      <c r="R2846" s="2" t="s">
        <v>54</v>
      </c>
      <c r="S2846" s="2" t="s">
        <v>55</v>
      </c>
      <c r="T2846" s="2" t="s">
        <v>56</v>
      </c>
    </row>
    <row r="2847" spans="1:30" hidden="1" outlineLevel="1" collapsed="1" x14ac:dyDescent="0.2">
      <c r="A2847" t="s">
        <v>41</v>
      </c>
      <c r="B2847" s="4" t="s">
        <v>30</v>
      </c>
      <c r="C2847" s="4" t="s">
        <v>6885</v>
      </c>
      <c r="D2847" s="4" t="s">
        <v>41</v>
      </c>
      <c r="E2847" s="4">
        <v>7.64624E-2</v>
      </c>
      <c r="F2847" s="4">
        <v>4.8908199999999997E-3</v>
      </c>
      <c r="G2847" s="4">
        <v>1</v>
      </c>
      <c r="H2847" s="4">
        <v>1</v>
      </c>
      <c r="I2847" s="4">
        <v>1</v>
      </c>
      <c r="J2847" s="4">
        <v>1</v>
      </c>
      <c r="K2847" s="4" t="s">
        <v>6878</v>
      </c>
      <c r="L2847" s="4" t="s">
        <v>6886</v>
      </c>
      <c r="M2847" s="4" t="s">
        <v>41</v>
      </c>
      <c r="N2847" s="4">
        <v>0</v>
      </c>
      <c r="O2847" s="4">
        <v>882.43156999999997</v>
      </c>
      <c r="P2847" s="4" t="s">
        <v>30</v>
      </c>
      <c r="Q2847" s="4" t="s">
        <v>30</v>
      </c>
      <c r="R2847" s="4">
        <v>3.7160000000000001E-3</v>
      </c>
      <c r="S2847" s="4">
        <v>5.3490000000000003E-2</v>
      </c>
      <c r="T2847" s="4">
        <v>1.68</v>
      </c>
    </row>
    <row r="2848" spans="1:30" x14ac:dyDescent="0.2">
      <c r="A2848" s="3" t="s">
        <v>6720</v>
      </c>
      <c r="B2848" s="3" t="s">
        <v>31</v>
      </c>
      <c r="C2848" s="3" t="s">
        <v>6887</v>
      </c>
      <c r="D2848" s="3" t="s">
        <v>6888</v>
      </c>
      <c r="E2848" s="3">
        <v>0.01</v>
      </c>
      <c r="F2848" s="3">
        <v>1.27</v>
      </c>
      <c r="G2848" s="3">
        <v>5</v>
      </c>
      <c r="H2848" s="3">
        <v>1</v>
      </c>
      <c r="I2848" s="3">
        <v>1</v>
      </c>
      <c r="J2848" s="3">
        <v>1</v>
      </c>
      <c r="K2848" s="3">
        <v>1</v>
      </c>
      <c r="L2848" s="3">
        <v>183</v>
      </c>
      <c r="M2848" s="3">
        <v>21.5</v>
      </c>
      <c r="N2848" s="3">
        <v>9.69</v>
      </c>
      <c r="O2848" s="3">
        <v>2.04</v>
      </c>
      <c r="P2848" s="3">
        <v>1</v>
      </c>
      <c r="Q2848" s="3" t="s">
        <v>2970</v>
      </c>
      <c r="R2848" s="3" t="s">
        <v>2705</v>
      </c>
      <c r="S2848" s="3" t="s">
        <v>1766</v>
      </c>
      <c r="T2848" s="3" t="s">
        <v>4939</v>
      </c>
      <c r="U2848" s="3" t="s">
        <v>6889</v>
      </c>
      <c r="V2848" s="3" t="s">
        <v>6887</v>
      </c>
      <c r="W2848" s="3" t="s">
        <v>6890</v>
      </c>
      <c r="X2848" s="3" t="s">
        <v>6891</v>
      </c>
      <c r="Y2848" s="3" t="s">
        <v>6892</v>
      </c>
      <c r="Z2848" s="3" t="s">
        <v>41</v>
      </c>
      <c r="AA2848" s="3">
        <v>6</v>
      </c>
      <c r="AB2848" s="3" t="s">
        <v>30</v>
      </c>
      <c r="AC2848" s="3">
        <v>1</v>
      </c>
      <c r="AD2848" s="3" t="s">
        <v>41</v>
      </c>
    </row>
    <row r="2849" spans="1:30" hidden="1" outlineLevel="1" collapsed="1" x14ac:dyDescent="0.2">
      <c r="A2849" t="s">
        <v>41</v>
      </c>
      <c r="B2849" s="2" t="s">
        <v>43</v>
      </c>
      <c r="C2849" s="2" t="s">
        <v>44</v>
      </c>
      <c r="D2849" s="2" t="s">
        <v>29</v>
      </c>
      <c r="E2849" s="2" t="s">
        <v>45</v>
      </c>
      <c r="F2849" s="2" t="s">
        <v>46</v>
      </c>
      <c r="G2849" s="2" t="s">
        <v>28</v>
      </c>
      <c r="H2849" s="2" t="s">
        <v>47</v>
      </c>
      <c r="I2849" s="2" t="s">
        <v>8</v>
      </c>
      <c r="J2849" s="2" t="s">
        <v>9</v>
      </c>
      <c r="K2849" s="2" t="s">
        <v>48</v>
      </c>
      <c r="L2849" s="2" t="s">
        <v>49</v>
      </c>
      <c r="M2849" s="2" t="s">
        <v>50</v>
      </c>
      <c r="N2849" s="2" t="s">
        <v>51</v>
      </c>
      <c r="O2849" s="2" t="s">
        <v>52</v>
      </c>
      <c r="P2849" s="2" t="s">
        <v>27</v>
      </c>
      <c r="Q2849" s="2" t="s">
        <v>53</v>
      </c>
      <c r="R2849" s="2" t="s">
        <v>54</v>
      </c>
      <c r="S2849" s="2" t="s">
        <v>55</v>
      </c>
      <c r="T2849" s="2" t="s">
        <v>56</v>
      </c>
    </row>
    <row r="2850" spans="1:30" hidden="1" outlineLevel="1" collapsed="1" x14ac:dyDescent="0.2">
      <c r="A2850" t="s">
        <v>41</v>
      </c>
      <c r="B2850" s="4" t="s">
        <v>30</v>
      </c>
      <c r="C2850" s="4" t="s">
        <v>6893</v>
      </c>
      <c r="D2850" s="4" t="s">
        <v>41</v>
      </c>
      <c r="E2850" s="4">
        <v>7.64624E-2</v>
      </c>
      <c r="F2850" s="4">
        <v>4.8908199999999997E-3</v>
      </c>
      <c r="G2850" s="4">
        <v>1</v>
      </c>
      <c r="H2850" s="4">
        <v>1</v>
      </c>
      <c r="I2850" s="4">
        <v>1</v>
      </c>
      <c r="J2850" s="4">
        <v>1</v>
      </c>
      <c r="K2850" s="4" t="s">
        <v>6887</v>
      </c>
      <c r="L2850" s="4" t="s">
        <v>6894</v>
      </c>
      <c r="M2850" s="4" t="s">
        <v>41</v>
      </c>
      <c r="N2850" s="4">
        <v>1</v>
      </c>
      <c r="O2850" s="4">
        <v>1114.65788</v>
      </c>
      <c r="P2850" s="4" t="s">
        <v>30</v>
      </c>
      <c r="Q2850" s="4" t="s">
        <v>30</v>
      </c>
      <c r="R2850" s="4">
        <v>3.7160000000000001E-3</v>
      </c>
      <c r="S2850" s="4">
        <v>5.3690000000000002E-2</v>
      </c>
      <c r="T2850" s="4">
        <v>2.04</v>
      </c>
    </row>
    <row r="2851" spans="1:30" x14ac:dyDescent="0.2">
      <c r="A2851" s="3" t="s">
        <v>6720</v>
      </c>
      <c r="B2851" s="3" t="s">
        <v>31</v>
      </c>
      <c r="C2851" s="3" t="s">
        <v>6895</v>
      </c>
      <c r="D2851" s="3" t="s">
        <v>6896</v>
      </c>
      <c r="E2851" s="3">
        <v>0.01</v>
      </c>
      <c r="F2851" s="3">
        <v>1.268</v>
      </c>
      <c r="G2851" s="3">
        <v>10</v>
      </c>
      <c r="H2851" s="3">
        <v>1</v>
      </c>
      <c r="I2851" s="3">
        <v>1</v>
      </c>
      <c r="J2851" s="3">
        <v>1</v>
      </c>
      <c r="K2851" s="3">
        <v>1</v>
      </c>
      <c r="L2851" s="3">
        <v>125</v>
      </c>
      <c r="M2851" s="3">
        <v>13.7</v>
      </c>
      <c r="N2851" s="3">
        <v>7.87</v>
      </c>
      <c r="O2851" s="3">
        <v>0</v>
      </c>
      <c r="P2851" s="3">
        <v>1</v>
      </c>
      <c r="Q2851" s="3" t="s">
        <v>1422</v>
      </c>
      <c r="R2851" s="3" t="s">
        <v>1739</v>
      </c>
      <c r="S2851" s="3" t="s">
        <v>1062</v>
      </c>
      <c r="T2851" s="3" t="s">
        <v>6897</v>
      </c>
      <c r="U2851" s="3" t="s">
        <v>6898</v>
      </c>
      <c r="V2851" s="3" t="s">
        <v>6895</v>
      </c>
      <c r="W2851" s="3" t="s">
        <v>6899</v>
      </c>
      <c r="X2851" s="3" t="s">
        <v>6900</v>
      </c>
      <c r="Y2851" s="3" t="s">
        <v>1744</v>
      </c>
      <c r="Z2851" s="3" t="s">
        <v>41</v>
      </c>
      <c r="AA2851" s="3">
        <v>2</v>
      </c>
      <c r="AB2851" s="3" t="s">
        <v>30</v>
      </c>
      <c r="AC2851" s="3">
        <v>1</v>
      </c>
      <c r="AD2851" s="3" t="s">
        <v>41</v>
      </c>
    </row>
    <row r="2852" spans="1:30" hidden="1" outlineLevel="1" collapsed="1" x14ac:dyDescent="0.2">
      <c r="A2852" t="s">
        <v>41</v>
      </c>
      <c r="B2852" s="2" t="s">
        <v>43</v>
      </c>
      <c r="C2852" s="2" t="s">
        <v>44</v>
      </c>
      <c r="D2852" s="2" t="s">
        <v>29</v>
      </c>
      <c r="E2852" s="2" t="s">
        <v>45</v>
      </c>
      <c r="F2852" s="2" t="s">
        <v>46</v>
      </c>
      <c r="G2852" s="2" t="s">
        <v>28</v>
      </c>
      <c r="H2852" s="2" t="s">
        <v>47</v>
      </c>
      <c r="I2852" s="2" t="s">
        <v>8</v>
      </c>
      <c r="J2852" s="2" t="s">
        <v>9</v>
      </c>
      <c r="K2852" s="2" t="s">
        <v>48</v>
      </c>
      <c r="L2852" s="2" t="s">
        <v>49</v>
      </c>
      <c r="M2852" s="2" t="s">
        <v>50</v>
      </c>
      <c r="N2852" s="2" t="s">
        <v>51</v>
      </c>
      <c r="O2852" s="2" t="s">
        <v>52</v>
      </c>
      <c r="P2852" s="2" t="s">
        <v>27</v>
      </c>
      <c r="Q2852" s="2" t="s">
        <v>53</v>
      </c>
      <c r="R2852" s="2" t="s">
        <v>54</v>
      </c>
      <c r="S2852" s="2" t="s">
        <v>55</v>
      </c>
      <c r="T2852" s="2" t="s">
        <v>56</v>
      </c>
    </row>
    <row r="2853" spans="1:30" hidden="1" outlineLevel="1" collapsed="1" x14ac:dyDescent="0.2">
      <c r="A2853" t="s">
        <v>41</v>
      </c>
      <c r="B2853" s="4" t="s">
        <v>30</v>
      </c>
      <c r="C2853" s="4" t="s">
        <v>6901</v>
      </c>
      <c r="D2853" s="4" t="s">
        <v>41</v>
      </c>
      <c r="E2853" s="4">
        <v>7.6971499999999998E-2</v>
      </c>
      <c r="F2853" s="4">
        <v>4.8908199999999997E-3</v>
      </c>
      <c r="G2853" s="4">
        <v>1</v>
      </c>
      <c r="H2853" s="4">
        <v>1</v>
      </c>
      <c r="I2853" s="4">
        <v>1</v>
      </c>
      <c r="J2853" s="4">
        <v>1</v>
      </c>
      <c r="K2853" s="4" t="s">
        <v>6895</v>
      </c>
      <c r="L2853" s="4" t="s">
        <v>6902</v>
      </c>
      <c r="M2853" s="4" t="s">
        <v>41</v>
      </c>
      <c r="N2853" s="4">
        <v>1</v>
      </c>
      <c r="O2853" s="4">
        <v>1395.7630799999999</v>
      </c>
      <c r="P2853" s="4" t="s">
        <v>30</v>
      </c>
      <c r="Q2853" s="4" t="s">
        <v>30</v>
      </c>
      <c r="R2853" s="4">
        <v>3.7160000000000001E-3</v>
      </c>
      <c r="S2853" s="4">
        <v>5.3949999999999998E-2</v>
      </c>
      <c r="T2853" s="4">
        <v>1.39</v>
      </c>
    </row>
    <row r="2854" spans="1:30" x14ac:dyDescent="0.2">
      <c r="A2854" s="3" t="s">
        <v>6720</v>
      </c>
      <c r="B2854" s="3" t="s">
        <v>31</v>
      </c>
      <c r="C2854" s="3" t="s">
        <v>6903</v>
      </c>
      <c r="D2854" s="3" t="s">
        <v>6904</v>
      </c>
      <c r="E2854" s="3">
        <v>0.01</v>
      </c>
      <c r="F2854" s="3">
        <v>1.268</v>
      </c>
      <c r="G2854" s="3">
        <v>5</v>
      </c>
      <c r="H2854" s="3">
        <v>1</v>
      </c>
      <c r="I2854" s="3">
        <v>1</v>
      </c>
      <c r="J2854" s="3">
        <v>1</v>
      </c>
      <c r="K2854" s="3">
        <v>1</v>
      </c>
      <c r="L2854" s="3">
        <v>219</v>
      </c>
      <c r="M2854" s="3">
        <v>24.7</v>
      </c>
      <c r="N2854" s="3">
        <v>7.43</v>
      </c>
      <c r="O2854" s="3">
        <v>1.64</v>
      </c>
      <c r="P2854" s="3">
        <v>1</v>
      </c>
      <c r="Q2854" s="3" t="s">
        <v>3846</v>
      </c>
      <c r="R2854" s="3" t="s">
        <v>5969</v>
      </c>
      <c r="S2854" s="3" t="s">
        <v>41</v>
      </c>
      <c r="T2854" s="3" t="s">
        <v>6905</v>
      </c>
      <c r="U2854" s="3" t="s">
        <v>6906</v>
      </c>
      <c r="V2854" s="3" t="s">
        <v>6903</v>
      </c>
      <c r="W2854" s="3" t="s">
        <v>6907</v>
      </c>
      <c r="X2854" s="3" t="s">
        <v>6908</v>
      </c>
      <c r="Y2854" s="3" t="s">
        <v>4161</v>
      </c>
      <c r="Z2854" s="3" t="s">
        <v>41</v>
      </c>
      <c r="AA2854" s="3">
        <v>2</v>
      </c>
      <c r="AB2854" s="3" t="s">
        <v>30</v>
      </c>
      <c r="AC2854" s="3">
        <v>1</v>
      </c>
      <c r="AD2854" s="3" t="s">
        <v>41</v>
      </c>
    </row>
    <row r="2855" spans="1:30" hidden="1" outlineLevel="1" collapsed="1" x14ac:dyDescent="0.2">
      <c r="A2855" t="s">
        <v>41</v>
      </c>
      <c r="B2855" s="2" t="s">
        <v>43</v>
      </c>
      <c r="C2855" s="2" t="s">
        <v>44</v>
      </c>
      <c r="D2855" s="2" t="s">
        <v>29</v>
      </c>
      <c r="E2855" s="2" t="s">
        <v>45</v>
      </c>
      <c r="F2855" s="2" t="s">
        <v>46</v>
      </c>
      <c r="G2855" s="2" t="s">
        <v>28</v>
      </c>
      <c r="H2855" s="2" t="s">
        <v>47</v>
      </c>
      <c r="I2855" s="2" t="s">
        <v>8</v>
      </c>
      <c r="J2855" s="2" t="s">
        <v>9</v>
      </c>
      <c r="K2855" s="2" t="s">
        <v>48</v>
      </c>
      <c r="L2855" s="2" t="s">
        <v>49</v>
      </c>
      <c r="M2855" s="2" t="s">
        <v>50</v>
      </c>
      <c r="N2855" s="2" t="s">
        <v>51</v>
      </c>
      <c r="O2855" s="2" t="s">
        <v>52</v>
      </c>
      <c r="P2855" s="2" t="s">
        <v>27</v>
      </c>
      <c r="Q2855" s="2" t="s">
        <v>53</v>
      </c>
      <c r="R2855" s="2" t="s">
        <v>54</v>
      </c>
      <c r="S2855" s="2" t="s">
        <v>55</v>
      </c>
      <c r="T2855" s="2" t="s">
        <v>56</v>
      </c>
    </row>
    <row r="2856" spans="1:30" hidden="1" outlineLevel="1" collapsed="1" x14ac:dyDescent="0.2">
      <c r="A2856" t="s">
        <v>41</v>
      </c>
      <c r="B2856" s="4" t="s">
        <v>30</v>
      </c>
      <c r="C2856" s="4" t="s">
        <v>6909</v>
      </c>
      <c r="D2856" s="4" t="s">
        <v>41</v>
      </c>
      <c r="E2856" s="4">
        <v>7.6971499999999998E-2</v>
      </c>
      <c r="F2856" s="4">
        <v>4.8908199999999997E-3</v>
      </c>
      <c r="G2856" s="4">
        <v>1</v>
      </c>
      <c r="H2856" s="4">
        <v>1</v>
      </c>
      <c r="I2856" s="4">
        <v>1</v>
      </c>
      <c r="J2856" s="4">
        <v>1</v>
      </c>
      <c r="K2856" s="4" t="s">
        <v>6903</v>
      </c>
      <c r="L2856" s="4" t="s">
        <v>6910</v>
      </c>
      <c r="M2856" s="4" t="s">
        <v>41</v>
      </c>
      <c r="N2856" s="4">
        <v>0</v>
      </c>
      <c r="O2856" s="4">
        <v>1526.7234000000001</v>
      </c>
      <c r="P2856" s="4" t="s">
        <v>30</v>
      </c>
      <c r="Q2856" s="4" t="s">
        <v>30</v>
      </c>
      <c r="R2856" s="4">
        <v>3.7160000000000001E-3</v>
      </c>
      <c r="S2856" s="4">
        <v>5.3990000000000003E-2</v>
      </c>
      <c r="T2856" s="4">
        <v>1.64</v>
      </c>
    </row>
    <row r="2857" spans="1:30" x14ac:dyDescent="0.2">
      <c r="A2857" s="3" t="s">
        <v>6720</v>
      </c>
      <c r="B2857" s="3" t="s">
        <v>31</v>
      </c>
      <c r="C2857" s="3" t="s">
        <v>6911</v>
      </c>
      <c r="D2857" s="3" t="s">
        <v>6912</v>
      </c>
      <c r="E2857" s="3">
        <v>0.01</v>
      </c>
      <c r="F2857" s="3">
        <v>1.266</v>
      </c>
      <c r="G2857" s="3">
        <v>6</v>
      </c>
      <c r="H2857" s="3">
        <v>1</v>
      </c>
      <c r="I2857" s="3">
        <v>1</v>
      </c>
      <c r="J2857" s="3">
        <v>1</v>
      </c>
      <c r="K2857" s="3">
        <v>1</v>
      </c>
      <c r="L2857" s="3">
        <v>250</v>
      </c>
      <c r="M2857" s="3">
        <v>28.9</v>
      </c>
      <c r="N2857" s="3">
        <v>9.31</v>
      </c>
      <c r="O2857" s="3">
        <v>0</v>
      </c>
      <c r="P2857" s="3">
        <v>1</v>
      </c>
      <c r="Q2857" s="3" t="s">
        <v>2887</v>
      </c>
      <c r="R2857" s="3" t="s">
        <v>453</v>
      </c>
      <c r="S2857" s="3" t="s">
        <v>1766</v>
      </c>
      <c r="T2857" s="3" t="s">
        <v>2196</v>
      </c>
      <c r="U2857" s="3" t="s">
        <v>6913</v>
      </c>
      <c r="V2857" s="3" t="s">
        <v>6911</v>
      </c>
      <c r="W2857" s="3" t="s">
        <v>6914</v>
      </c>
      <c r="X2857" s="3" t="s">
        <v>6915</v>
      </c>
      <c r="Y2857" s="3" t="s">
        <v>41</v>
      </c>
      <c r="Z2857" s="3" t="s">
        <v>41</v>
      </c>
      <c r="AA2857" s="3">
        <v>0</v>
      </c>
      <c r="AB2857" s="3" t="s">
        <v>30</v>
      </c>
      <c r="AC2857" s="3">
        <v>1</v>
      </c>
      <c r="AD2857" s="3" t="s">
        <v>41</v>
      </c>
    </row>
    <row r="2858" spans="1:30" hidden="1" outlineLevel="1" collapsed="1" x14ac:dyDescent="0.2">
      <c r="A2858" t="s">
        <v>41</v>
      </c>
      <c r="B2858" s="2" t="s">
        <v>43</v>
      </c>
      <c r="C2858" s="2" t="s">
        <v>44</v>
      </c>
      <c r="D2858" s="2" t="s">
        <v>29</v>
      </c>
      <c r="E2858" s="2" t="s">
        <v>45</v>
      </c>
      <c r="F2858" s="2" t="s">
        <v>46</v>
      </c>
      <c r="G2858" s="2" t="s">
        <v>28</v>
      </c>
      <c r="H2858" s="2" t="s">
        <v>47</v>
      </c>
      <c r="I2858" s="2" t="s">
        <v>8</v>
      </c>
      <c r="J2858" s="2" t="s">
        <v>9</v>
      </c>
      <c r="K2858" s="2" t="s">
        <v>48</v>
      </c>
      <c r="L2858" s="2" t="s">
        <v>49</v>
      </c>
      <c r="M2858" s="2" t="s">
        <v>50</v>
      </c>
      <c r="N2858" s="2" t="s">
        <v>51</v>
      </c>
      <c r="O2858" s="2" t="s">
        <v>52</v>
      </c>
      <c r="P2858" s="2" t="s">
        <v>27</v>
      </c>
      <c r="Q2858" s="2" t="s">
        <v>53</v>
      </c>
      <c r="R2858" s="2" t="s">
        <v>54</v>
      </c>
      <c r="S2858" s="2" t="s">
        <v>55</v>
      </c>
      <c r="T2858" s="2" t="s">
        <v>56</v>
      </c>
    </row>
    <row r="2859" spans="1:30" hidden="1" outlineLevel="1" collapsed="1" x14ac:dyDescent="0.2">
      <c r="A2859" t="s">
        <v>41</v>
      </c>
      <c r="B2859" s="4" t="s">
        <v>30</v>
      </c>
      <c r="C2859" s="4" t="s">
        <v>6916</v>
      </c>
      <c r="D2859" s="4" t="s">
        <v>41</v>
      </c>
      <c r="E2859" s="4">
        <v>7.7483800000000005E-2</v>
      </c>
      <c r="F2859" s="4">
        <v>4.8908199999999997E-3</v>
      </c>
      <c r="G2859" s="4">
        <v>1</v>
      </c>
      <c r="H2859" s="4">
        <v>1</v>
      </c>
      <c r="I2859" s="4">
        <v>1</v>
      </c>
      <c r="J2859" s="4">
        <v>1</v>
      </c>
      <c r="K2859" s="4" t="s">
        <v>6911</v>
      </c>
      <c r="L2859" s="4" t="s">
        <v>6917</v>
      </c>
      <c r="M2859" s="4" t="s">
        <v>41</v>
      </c>
      <c r="N2859" s="4">
        <v>1</v>
      </c>
      <c r="O2859" s="4">
        <v>1808.84899</v>
      </c>
      <c r="P2859" s="4" t="s">
        <v>30</v>
      </c>
      <c r="Q2859" s="4" t="s">
        <v>30</v>
      </c>
      <c r="R2859" s="4">
        <v>3.7160000000000001E-3</v>
      </c>
      <c r="S2859" s="4">
        <v>5.4210000000000001E-2</v>
      </c>
      <c r="T2859" s="4">
        <v>1.37</v>
      </c>
    </row>
    <row r="2860" spans="1:30" x14ac:dyDescent="0.2">
      <c r="A2860" s="3" t="s">
        <v>6720</v>
      </c>
      <c r="B2860" s="3" t="s">
        <v>31</v>
      </c>
      <c r="C2860" s="3" t="s">
        <v>6918</v>
      </c>
      <c r="D2860" s="3" t="s">
        <v>6919</v>
      </c>
      <c r="E2860" s="3">
        <v>0.01</v>
      </c>
      <c r="F2860" s="3">
        <v>1.2649999999999999</v>
      </c>
      <c r="G2860" s="3">
        <v>1</v>
      </c>
      <c r="H2860" s="3">
        <v>1</v>
      </c>
      <c r="I2860" s="3">
        <v>1</v>
      </c>
      <c r="J2860" s="3">
        <v>1</v>
      </c>
      <c r="K2860" s="3">
        <v>1</v>
      </c>
      <c r="L2860" s="3">
        <v>1468</v>
      </c>
      <c r="M2860" s="3">
        <v>168.1</v>
      </c>
      <c r="N2860" s="3">
        <v>6.51</v>
      </c>
      <c r="O2860" s="3">
        <v>2.2200000000000002</v>
      </c>
      <c r="P2860" s="3">
        <v>1</v>
      </c>
      <c r="Q2860" s="3" t="s">
        <v>6920</v>
      </c>
      <c r="R2860" s="3" t="s">
        <v>35</v>
      </c>
      <c r="S2860" s="3" t="s">
        <v>1062</v>
      </c>
      <c r="T2860" s="3" t="s">
        <v>6921</v>
      </c>
      <c r="U2860" s="3" t="s">
        <v>6922</v>
      </c>
      <c r="V2860" s="3" t="s">
        <v>6918</v>
      </c>
      <c r="W2860" s="3" t="s">
        <v>6923</v>
      </c>
      <c r="X2860" s="3" t="s">
        <v>6924</v>
      </c>
      <c r="Y2860" s="3" t="s">
        <v>41</v>
      </c>
      <c r="Z2860" s="3" t="s">
        <v>41</v>
      </c>
      <c r="AA2860" s="3">
        <v>0</v>
      </c>
      <c r="AB2860" s="3" t="s">
        <v>30</v>
      </c>
      <c r="AC2860" s="3">
        <v>1</v>
      </c>
      <c r="AD2860" s="3" t="s">
        <v>41</v>
      </c>
    </row>
    <row r="2861" spans="1:30" hidden="1" outlineLevel="1" collapsed="1" x14ac:dyDescent="0.2">
      <c r="A2861" t="s">
        <v>41</v>
      </c>
      <c r="B2861" s="2" t="s">
        <v>43</v>
      </c>
      <c r="C2861" s="2" t="s">
        <v>44</v>
      </c>
      <c r="D2861" s="2" t="s">
        <v>29</v>
      </c>
      <c r="E2861" s="2" t="s">
        <v>45</v>
      </c>
      <c r="F2861" s="2" t="s">
        <v>46</v>
      </c>
      <c r="G2861" s="2" t="s">
        <v>28</v>
      </c>
      <c r="H2861" s="2" t="s">
        <v>47</v>
      </c>
      <c r="I2861" s="2" t="s">
        <v>8</v>
      </c>
      <c r="J2861" s="2" t="s">
        <v>9</v>
      </c>
      <c r="K2861" s="2" t="s">
        <v>48</v>
      </c>
      <c r="L2861" s="2" t="s">
        <v>49</v>
      </c>
      <c r="M2861" s="2" t="s">
        <v>50</v>
      </c>
      <c r="N2861" s="2" t="s">
        <v>51</v>
      </c>
      <c r="O2861" s="2" t="s">
        <v>52</v>
      </c>
      <c r="P2861" s="2" t="s">
        <v>27</v>
      </c>
      <c r="Q2861" s="2" t="s">
        <v>53</v>
      </c>
      <c r="R2861" s="2" t="s">
        <v>54</v>
      </c>
      <c r="S2861" s="2" t="s">
        <v>55</v>
      </c>
      <c r="T2861" s="2" t="s">
        <v>56</v>
      </c>
    </row>
    <row r="2862" spans="1:30" hidden="1" outlineLevel="1" collapsed="1" x14ac:dyDescent="0.2">
      <c r="A2862" t="s">
        <v>41</v>
      </c>
      <c r="B2862" s="4" t="s">
        <v>30</v>
      </c>
      <c r="C2862" s="4" t="s">
        <v>6925</v>
      </c>
      <c r="D2862" s="4" t="s">
        <v>41</v>
      </c>
      <c r="E2862" s="4">
        <v>7.7483800000000005E-2</v>
      </c>
      <c r="F2862" s="4">
        <v>4.8908199999999997E-3</v>
      </c>
      <c r="G2862" s="4">
        <v>1</v>
      </c>
      <c r="H2862" s="4">
        <v>1</v>
      </c>
      <c r="I2862" s="4">
        <v>1</v>
      </c>
      <c r="J2862" s="4">
        <v>1</v>
      </c>
      <c r="K2862" s="4" t="s">
        <v>6918</v>
      </c>
      <c r="L2862" s="4" t="s">
        <v>6926</v>
      </c>
      <c r="M2862" s="4" t="s">
        <v>41</v>
      </c>
      <c r="N2862" s="4">
        <v>1</v>
      </c>
      <c r="O2862" s="4">
        <v>1702.81836</v>
      </c>
      <c r="P2862" s="4" t="s">
        <v>30</v>
      </c>
      <c r="Q2862" s="4" t="s">
        <v>30</v>
      </c>
      <c r="R2862" s="4">
        <v>3.7160000000000001E-3</v>
      </c>
      <c r="S2862" s="4">
        <v>5.4309999999999997E-2</v>
      </c>
      <c r="T2862" s="4">
        <v>2.2200000000000002</v>
      </c>
    </row>
    <row r="2863" spans="1:30" x14ac:dyDescent="0.2">
      <c r="A2863" s="3" t="s">
        <v>6720</v>
      </c>
      <c r="B2863" s="3" t="s">
        <v>31</v>
      </c>
      <c r="C2863" s="3" t="s">
        <v>6927</v>
      </c>
      <c r="D2863" s="3" t="s">
        <v>6928</v>
      </c>
      <c r="E2863" s="3">
        <v>0.01</v>
      </c>
      <c r="F2863" s="3">
        <v>1.26</v>
      </c>
      <c r="G2863" s="3">
        <v>2</v>
      </c>
      <c r="H2863" s="3">
        <v>1</v>
      </c>
      <c r="I2863" s="3">
        <v>1</v>
      </c>
      <c r="J2863" s="3">
        <v>1</v>
      </c>
      <c r="K2863" s="3">
        <v>1</v>
      </c>
      <c r="L2863" s="3">
        <v>815</v>
      </c>
      <c r="M2863" s="3">
        <v>93.9</v>
      </c>
      <c r="N2863" s="3">
        <v>8.41</v>
      </c>
      <c r="O2863" s="3">
        <v>2.2999999999999998</v>
      </c>
      <c r="P2863" s="3">
        <v>1</v>
      </c>
      <c r="Q2863" s="3" t="s">
        <v>6929</v>
      </c>
      <c r="R2863" s="3" t="s">
        <v>35</v>
      </c>
      <c r="S2863" s="3" t="s">
        <v>1062</v>
      </c>
      <c r="T2863" s="3" t="s">
        <v>6930</v>
      </c>
      <c r="U2863" s="3" t="s">
        <v>6931</v>
      </c>
      <c r="V2863" s="3" t="s">
        <v>6927</v>
      </c>
      <c r="W2863" s="3" t="s">
        <v>6932</v>
      </c>
      <c r="X2863" s="3" t="s">
        <v>6933</v>
      </c>
      <c r="Y2863" s="3" t="s">
        <v>6934</v>
      </c>
      <c r="Z2863" s="3" t="s">
        <v>41</v>
      </c>
      <c r="AA2863" s="3">
        <v>4</v>
      </c>
      <c r="AB2863" s="3" t="s">
        <v>30</v>
      </c>
      <c r="AC2863" s="3">
        <v>1</v>
      </c>
      <c r="AD2863" s="3" t="s">
        <v>41</v>
      </c>
    </row>
    <row r="2864" spans="1:30" hidden="1" outlineLevel="1" collapsed="1" x14ac:dyDescent="0.2">
      <c r="A2864" t="s">
        <v>41</v>
      </c>
      <c r="B2864" s="2" t="s">
        <v>43</v>
      </c>
      <c r="C2864" s="2" t="s">
        <v>44</v>
      </c>
      <c r="D2864" s="2" t="s">
        <v>29</v>
      </c>
      <c r="E2864" s="2" t="s">
        <v>45</v>
      </c>
      <c r="F2864" s="2" t="s">
        <v>46</v>
      </c>
      <c r="G2864" s="2" t="s">
        <v>28</v>
      </c>
      <c r="H2864" s="2" t="s">
        <v>47</v>
      </c>
      <c r="I2864" s="2" t="s">
        <v>8</v>
      </c>
      <c r="J2864" s="2" t="s">
        <v>9</v>
      </c>
      <c r="K2864" s="2" t="s">
        <v>48</v>
      </c>
      <c r="L2864" s="2" t="s">
        <v>49</v>
      </c>
      <c r="M2864" s="2" t="s">
        <v>50</v>
      </c>
      <c r="N2864" s="2" t="s">
        <v>51</v>
      </c>
      <c r="O2864" s="2" t="s">
        <v>52</v>
      </c>
      <c r="P2864" s="2" t="s">
        <v>27</v>
      </c>
      <c r="Q2864" s="2" t="s">
        <v>53</v>
      </c>
      <c r="R2864" s="2" t="s">
        <v>54</v>
      </c>
      <c r="S2864" s="2" t="s">
        <v>55</v>
      </c>
      <c r="T2864" s="2" t="s">
        <v>56</v>
      </c>
    </row>
    <row r="2865" spans="1:30" hidden="1" outlineLevel="1" collapsed="1" x14ac:dyDescent="0.2">
      <c r="A2865" t="s">
        <v>41</v>
      </c>
      <c r="B2865" s="4" t="s">
        <v>30</v>
      </c>
      <c r="C2865" s="4" t="s">
        <v>6935</v>
      </c>
      <c r="D2865" s="4" t="s">
        <v>41</v>
      </c>
      <c r="E2865" s="4">
        <v>7.8518199999999996E-2</v>
      </c>
      <c r="F2865" s="4">
        <v>4.8908199999999997E-3</v>
      </c>
      <c r="G2865" s="4">
        <v>1</v>
      </c>
      <c r="H2865" s="4">
        <v>1</v>
      </c>
      <c r="I2865" s="4">
        <v>1</v>
      </c>
      <c r="J2865" s="4">
        <v>1</v>
      </c>
      <c r="K2865" s="4" t="s">
        <v>6927</v>
      </c>
      <c r="L2865" s="4" t="s">
        <v>6936</v>
      </c>
      <c r="M2865" s="4" t="s">
        <v>41</v>
      </c>
      <c r="N2865" s="4">
        <v>0</v>
      </c>
      <c r="O2865" s="4">
        <v>2012.9883400000001</v>
      </c>
      <c r="P2865" s="4" t="s">
        <v>30</v>
      </c>
      <c r="Q2865" s="4" t="s">
        <v>30</v>
      </c>
      <c r="R2865" s="4">
        <v>3.7160000000000001E-3</v>
      </c>
      <c r="S2865" s="4">
        <v>5.4980000000000001E-2</v>
      </c>
      <c r="T2865" s="4">
        <v>2.2999999999999998</v>
      </c>
    </row>
    <row r="2866" spans="1:30" x14ac:dyDescent="0.2">
      <c r="A2866" s="3" t="s">
        <v>6720</v>
      </c>
      <c r="B2866" s="3" t="s">
        <v>31</v>
      </c>
      <c r="C2866" s="3" t="s">
        <v>6937</v>
      </c>
      <c r="D2866" s="3" t="s">
        <v>6938</v>
      </c>
      <c r="E2866" s="3">
        <v>0.01</v>
      </c>
      <c r="F2866" s="3">
        <v>1.2589999999999999</v>
      </c>
      <c r="G2866" s="3">
        <v>1</v>
      </c>
      <c r="H2866" s="3">
        <v>1</v>
      </c>
      <c r="I2866" s="3">
        <v>1</v>
      </c>
      <c r="J2866" s="3">
        <v>1</v>
      </c>
      <c r="K2866" s="3">
        <v>1</v>
      </c>
      <c r="L2866" s="3">
        <v>770</v>
      </c>
      <c r="M2866" s="3">
        <v>87.3</v>
      </c>
      <c r="N2866" s="3">
        <v>7.9</v>
      </c>
      <c r="O2866" s="3">
        <v>0</v>
      </c>
      <c r="P2866" s="3">
        <v>1</v>
      </c>
      <c r="Q2866" s="3" t="s">
        <v>2684</v>
      </c>
      <c r="R2866" s="3" t="s">
        <v>6939</v>
      </c>
      <c r="S2866" s="3" t="s">
        <v>36</v>
      </c>
      <c r="T2866" s="3" t="s">
        <v>6940</v>
      </c>
      <c r="U2866" s="3" t="s">
        <v>6941</v>
      </c>
      <c r="V2866" s="3" t="s">
        <v>6937</v>
      </c>
      <c r="W2866" s="3" t="s">
        <v>6942</v>
      </c>
      <c r="X2866" s="3" t="s">
        <v>6943</v>
      </c>
      <c r="Y2866" s="3" t="s">
        <v>41</v>
      </c>
      <c r="Z2866" s="3" t="s">
        <v>41</v>
      </c>
      <c r="AA2866" s="3">
        <v>0</v>
      </c>
      <c r="AB2866" s="3" t="s">
        <v>30</v>
      </c>
      <c r="AC2866" s="3">
        <v>1</v>
      </c>
      <c r="AD2866" s="3" t="s">
        <v>6944</v>
      </c>
    </row>
    <row r="2867" spans="1:30" hidden="1" outlineLevel="1" collapsed="1" x14ac:dyDescent="0.2">
      <c r="A2867" t="s">
        <v>41</v>
      </c>
      <c r="B2867" s="2" t="s">
        <v>43</v>
      </c>
      <c r="C2867" s="2" t="s">
        <v>44</v>
      </c>
      <c r="D2867" s="2" t="s">
        <v>29</v>
      </c>
      <c r="E2867" s="2" t="s">
        <v>45</v>
      </c>
      <c r="F2867" s="2" t="s">
        <v>46</v>
      </c>
      <c r="G2867" s="2" t="s">
        <v>28</v>
      </c>
      <c r="H2867" s="2" t="s">
        <v>47</v>
      </c>
      <c r="I2867" s="2" t="s">
        <v>8</v>
      </c>
      <c r="J2867" s="2" t="s">
        <v>9</v>
      </c>
      <c r="K2867" s="2" t="s">
        <v>48</v>
      </c>
      <c r="L2867" s="2" t="s">
        <v>49</v>
      </c>
      <c r="M2867" s="2" t="s">
        <v>50</v>
      </c>
      <c r="N2867" s="2" t="s">
        <v>51</v>
      </c>
      <c r="O2867" s="2" t="s">
        <v>52</v>
      </c>
      <c r="P2867" s="2" t="s">
        <v>27</v>
      </c>
      <c r="Q2867" s="2" t="s">
        <v>53</v>
      </c>
      <c r="R2867" s="2" t="s">
        <v>54</v>
      </c>
      <c r="S2867" s="2" t="s">
        <v>55</v>
      </c>
      <c r="T2867" s="2" t="s">
        <v>56</v>
      </c>
    </row>
    <row r="2868" spans="1:30" hidden="1" outlineLevel="1" collapsed="1" x14ac:dyDescent="0.2">
      <c r="A2868" t="s">
        <v>41</v>
      </c>
      <c r="B2868" s="4" t="s">
        <v>30</v>
      </c>
      <c r="C2868" s="4" t="s">
        <v>6945</v>
      </c>
      <c r="D2868" s="4" t="s">
        <v>228</v>
      </c>
      <c r="E2868" s="4">
        <v>7.8518199999999996E-2</v>
      </c>
      <c r="F2868" s="4">
        <v>4.8908199999999997E-3</v>
      </c>
      <c r="G2868" s="4">
        <v>1</v>
      </c>
      <c r="H2868" s="4">
        <v>1</v>
      </c>
      <c r="I2868" s="4">
        <v>1</v>
      </c>
      <c r="J2868" s="4">
        <v>1</v>
      </c>
      <c r="K2868" s="4" t="s">
        <v>6937</v>
      </c>
      <c r="L2868" s="4" t="s">
        <v>6946</v>
      </c>
      <c r="M2868" s="4" t="s">
        <v>6947</v>
      </c>
      <c r="N2868" s="4">
        <v>1</v>
      </c>
      <c r="O2868" s="4">
        <v>1337.7439899999999</v>
      </c>
      <c r="P2868" s="4" t="s">
        <v>30</v>
      </c>
      <c r="Q2868" s="4" t="s">
        <v>30</v>
      </c>
      <c r="R2868" s="4">
        <v>3.7160000000000001E-3</v>
      </c>
      <c r="S2868" s="4">
        <v>5.5059999999999998E-2</v>
      </c>
      <c r="T2868" s="4">
        <v>1.5</v>
      </c>
    </row>
    <row r="2869" spans="1:30" x14ac:dyDescent="0.2">
      <c r="A2869" s="3" t="s">
        <v>6720</v>
      </c>
      <c r="B2869" s="3" t="s">
        <v>31</v>
      </c>
      <c r="C2869" s="3" t="s">
        <v>6948</v>
      </c>
      <c r="D2869" s="3" t="s">
        <v>6949</v>
      </c>
      <c r="E2869" s="3">
        <v>0.01</v>
      </c>
      <c r="F2869" s="3">
        <v>1.254</v>
      </c>
      <c r="G2869" s="3">
        <v>2</v>
      </c>
      <c r="H2869" s="3">
        <v>1</v>
      </c>
      <c r="I2869" s="3">
        <v>1</v>
      </c>
      <c r="J2869" s="3">
        <v>1</v>
      </c>
      <c r="K2869" s="3">
        <v>1</v>
      </c>
      <c r="L2869" s="3">
        <v>534</v>
      </c>
      <c r="M2869" s="3">
        <v>58.8</v>
      </c>
      <c r="N2869" s="3">
        <v>6.11</v>
      </c>
      <c r="O2869" s="3">
        <v>1.74</v>
      </c>
      <c r="P2869" s="3">
        <v>1</v>
      </c>
      <c r="Q2869" s="3" t="s">
        <v>1592</v>
      </c>
      <c r="R2869" s="3" t="s">
        <v>4065</v>
      </c>
      <c r="S2869" s="3" t="s">
        <v>36</v>
      </c>
      <c r="T2869" s="3" t="s">
        <v>4066</v>
      </c>
      <c r="U2869" s="3" t="s">
        <v>6950</v>
      </c>
      <c r="V2869" s="3" t="s">
        <v>6948</v>
      </c>
      <c r="W2869" s="3" t="s">
        <v>6951</v>
      </c>
      <c r="X2869" s="3" t="s">
        <v>6952</v>
      </c>
      <c r="Y2869" s="3" t="s">
        <v>4692</v>
      </c>
      <c r="Z2869" s="3" t="s">
        <v>41</v>
      </c>
      <c r="AA2869" s="3">
        <v>2</v>
      </c>
      <c r="AB2869" s="3" t="s">
        <v>30</v>
      </c>
      <c r="AC2869" s="3">
        <v>1</v>
      </c>
      <c r="AD2869" s="3" t="s">
        <v>41</v>
      </c>
    </row>
    <row r="2870" spans="1:30" hidden="1" outlineLevel="1" collapsed="1" x14ac:dyDescent="0.2">
      <c r="A2870" t="s">
        <v>41</v>
      </c>
      <c r="B2870" s="2" t="s">
        <v>43</v>
      </c>
      <c r="C2870" s="2" t="s">
        <v>44</v>
      </c>
      <c r="D2870" s="2" t="s">
        <v>29</v>
      </c>
      <c r="E2870" s="2" t="s">
        <v>45</v>
      </c>
      <c r="F2870" s="2" t="s">
        <v>46</v>
      </c>
      <c r="G2870" s="2" t="s">
        <v>28</v>
      </c>
      <c r="H2870" s="2" t="s">
        <v>47</v>
      </c>
      <c r="I2870" s="2" t="s">
        <v>8</v>
      </c>
      <c r="J2870" s="2" t="s">
        <v>9</v>
      </c>
      <c r="K2870" s="2" t="s">
        <v>48</v>
      </c>
      <c r="L2870" s="2" t="s">
        <v>49</v>
      </c>
      <c r="M2870" s="2" t="s">
        <v>50</v>
      </c>
      <c r="N2870" s="2" t="s">
        <v>51</v>
      </c>
      <c r="O2870" s="2" t="s">
        <v>52</v>
      </c>
      <c r="P2870" s="2" t="s">
        <v>27</v>
      </c>
      <c r="Q2870" s="2" t="s">
        <v>53</v>
      </c>
      <c r="R2870" s="2" t="s">
        <v>54</v>
      </c>
      <c r="S2870" s="2" t="s">
        <v>55</v>
      </c>
      <c r="T2870" s="2" t="s">
        <v>56</v>
      </c>
    </row>
    <row r="2871" spans="1:30" hidden="1" outlineLevel="1" collapsed="1" x14ac:dyDescent="0.2">
      <c r="A2871" t="s">
        <v>41</v>
      </c>
      <c r="B2871" s="4" t="s">
        <v>30</v>
      </c>
      <c r="C2871" s="4" t="s">
        <v>6953</v>
      </c>
      <c r="D2871" s="4" t="s">
        <v>382</v>
      </c>
      <c r="E2871" s="4">
        <v>7.9565800000000006E-2</v>
      </c>
      <c r="F2871" s="4">
        <v>4.8908199999999997E-3</v>
      </c>
      <c r="G2871" s="4">
        <v>1</v>
      </c>
      <c r="H2871" s="4">
        <v>1</v>
      </c>
      <c r="I2871" s="4">
        <v>1</v>
      </c>
      <c r="J2871" s="4">
        <v>1</v>
      </c>
      <c r="K2871" s="4" t="s">
        <v>6948</v>
      </c>
      <c r="L2871" s="4" t="s">
        <v>6954</v>
      </c>
      <c r="M2871" s="4" t="s">
        <v>41</v>
      </c>
      <c r="N2871" s="4">
        <v>0</v>
      </c>
      <c r="O2871" s="4">
        <v>1348.7181</v>
      </c>
      <c r="P2871" s="4" t="s">
        <v>30</v>
      </c>
      <c r="Q2871" s="4" t="s">
        <v>30</v>
      </c>
      <c r="R2871" s="4">
        <v>3.7160000000000001E-3</v>
      </c>
      <c r="S2871" s="4">
        <v>5.577E-2</v>
      </c>
      <c r="T2871" s="4">
        <v>1.74</v>
      </c>
    </row>
    <row r="2872" spans="1:30" x14ac:dyDescent="0.2">
      <c r="A2872" s="3" t="s">
        <v>6720</v>
      </c>
      <c r="B2872" s="3" t="s">
        <v>31</v>
      </c>
      <c r="C2872" s="3" t="s">
        <v>6955</v>
      </c>
      <c r="D2872" s="3" t="s">
        <v>6956</v>
      </c>
      <c r="E2872" s="3">
        <v>0.01</v>
      </c>
      <c r="F2872" s="3">
        <v>1.252</v>
      </c>
      <c r="G2872" s="3">
        <v>2</v>
      </c>
      <c r="H2872" s="3">
        <v>1</v>
      </c>
      <c r="I2872" s="3">
        <v>1</v>
      </c>
      <c r="J2872" s="3">
        <v>1</v>
      </c>
      <c r="K2872" s="3">
        <v>1</v>
      </c>
      <c r="L2872" s="3">
        <v>855</v>
      </c>
      <c r="M2872" s="3">
        <v>95.4</v>
      </c>
      <c r="N2872" s="3">
        <v>8.4</v>
      </c>
      <c r="O2872" s="3">
        <v>0</v>
      </c>
      <c r="P2872" s="3">
        <v>1</v>
      </c>
      <c r="Q2872" s="3" t="s">
        <v>6957</v>
      </c>
      <c r="R2872" s="3" t="s">
        <v>2011</v>
      </c>
      <c r="S2872" s="3" t="s">
        <v>374</v>
      </c>
      <c r="T2872" s="3" t="s">
        <v>2259</v>
      </c>
      <c r="U2872" s="3" t="s">
        <v>6958</v>
      </c>
      <c r="V2872" s="3" t="s">
        <v>6955</v>
      </c>
      <c r="W2872" s="3" t="s">
        <v>6959</v>
      </c>
      <c r="X2872" s="3" t="s">
        <v>6960</v>
      </c>
      <c r="Y2872" s="3" t="s">
        <v>41</v>
      </c>
      <c r="Z2872" s="3" t="s">
        <v>41</v>
      </c>
      <c r="AA2872" s="3">
        <v>0</v>
      </c>
      <c r="AB2872" s="3" t="s">
        <v>30</v>
      </c>
      <c r="AC2872" s="3">
        <v>1</v>
      </c>
      <c r="AD2872" s="3" t="s">
        <v>41</v>
      </c>
    </row>
    <row r="2873" spans="1:30" hidden="1" outlineLevel="1" collapsed="1" x14ac:dyDescent="0.2">
      <c r="A2873" t="s">
        <v>41</v>
      </c>
      <c r="B2873" s="2" t="s">
        <v>43</v>
      </c>
      <c r="C2873" s="2" t="s">
        <v>44</v>
      </c>
      <c r="D2873" s="2" t="s">
        <v>29</v>
      </c>
      <c r="E2873" s="2" t="s">
        <v>45</v>
      </c>
      <c r="F2873" s="2" t="s">
        <v>46</v>
      </c>
      <c r="G2873" s="2" t="s">
        <v>28</v>
      </c>
      <c r="H2873" s="2" t="s">
        <v>47</v>
      </c>
      <c r="I2873" s="2" t="s">
        <v>8</v>
      </c>
      <c r="J2873" s="2" t="s">
        <v>9</v>
      </c>
      <c r="K2873" s="2" t="s">
        <v>48</v>
      </c>
      <c r="L2873" s="2" t="s">
        <v>49</v>
      </c>
      <c r="M2873" s="2" t="s">
        <v>50</v>
      </c>
      <c r="N2873" s="2" t="s">
        <v>51</v>
      </c>
      <c r="O2873" s="2" t="s">
        <v>52</v>
      </c>
      <c r="P2873" s="2" t="s">
        <v>27</v>
      </c>
      <c r="Q2873" s="2" t="s">
        <v>53</v>
      </c>
      <c r="R2873" s="2" t="s">
        <v>54</v>
      </c>
      <c r="S2873" s="2" t="s">
        <v>55</v>
      </c>
      <c r="T2873" s="2" t="s">
        <v>56</v>
      </c>
    </row>
    <row r="2874" spans="1:30" hidden="1" outlineLevel="1" collapsed="1" x14ac:dyDescent="0.2">
      <c r="A2874" t="s">
        <v>41</v>
      </c>
      <c r="B2874" s="4" t="s">
        <v>30</v>
      </c>
      <c r="C2874" s="4" t="s">
        <v>6961</v>
      </c>
      <c r="D2874" s="4" t="s">
        <v>249</v>
      </c>
      <c r="E2874" s="4">
        <v>7.9565800000000006E-2</v>
      </c>
      <c r="F2874" s="4">
        <v>4.8908199999999997E-3</v>
      </c>
      <c r="G2874" s="4">
        <v>1</v>
      </c>
      <c r="H2874" s="4">
        <v>1</v>
      </c>
      <c r="I2874" s="4">
        <v>1</v>
      </c>
      <c r="J2874" s="4">
        <v>1</v>
      </c>
      <c r="K2874" s="4" t="s">
        <v>6955</v>
      </c>
      <c r="L2874" s="4" t="s">
        <v>6962</v>
      </c>
      <c r="M2874" s="4" t="s">
        <v>41</v>
      </c>
      <c r="N2874" s="4">
        <v>1</v>
      </c>
      <c r="O2874" s="4">
        <v>1635.74864</v>
      </c>
      <c r="P2874" s="4" t="s">
        <v>30</v>
      </c>
      <c r="Q2874" s="4" t="s">
        <v>30</v>
      </c>
      <c r="R2874" s="4">
        <v>3.7160000000000001E-3</v>
      </c>
      <c r="S2874" s="4">
        <v>5.5919999999999997E-2</v>
      </c>
      <c r="T2874" s="4">
        <v>1.4</v>
      </c>
    </row>
    <row r="2875" spans="1:30" x14ac:dyDescent="0.2">
      <c r="A2875" s="3" t="s">
        <v>6720</v>
      </c>
      <c r="B2875" s="3" t="s">
        <v>31</v>
      </c>
      <c r="C2875" s="3" t="s">
        <v>6963</v>
      </c>
      <c r="D2875" s="3" t="s">
        <v>6964</v>
      </c>
      <c r="E2875" s="3">
        <v>1.2E-2</v>
      </c>
      <c r="F2875" s="3">
        <v>1.2450000000000001</v>
      </c>
      <c r="G2875" s="3">
        <v>3</v>
      </c>
      <c r="H2875" s="3">
        <v>1</v>
      </c>
      <c r="I2875" s="3">
        <v>1</v>
      </c>
      <c r="J2875" s="3">
        <v>1</v>
      </c>
      <c r="K2875" s="3">
        <v>1</v>
      </c>
      <c r="L2875" s="3">
        <v>809</v>
      </c>
      <c r="M2875" s="3">
        <v>91.8</v>
      </c>
      <c r="N2875" s="3">
        <v>6.7</v>
      </c>
      <c r="O2875" s="3">
        <v>0</v>
      </c>
      <c r="P2875" s="3">
        <v>1</v>
      </c>
      <c r="Q2875" s="3" t="s">
        <v>6218</v>
      </c>
      <c r="R2875" s="3" t="s">
        <v>6965</v>
      </c>
      <c r="S2875" s="3" t="s">
        <v>36</v>
      </c>
      <c r="T2875" s="3" t="s">
        <v>6966</v>
      </c>
      <c r="U2875" s="3" t="s">
        <v>6967</v>
      </c>
      <c r="V2875" s="3" t="s">
        <v>6963</v>
      </c>
      <c r="W2875" s="3" t="s">
        <v>6968</v>
      </c>
      <c r="X2875" s="3" t="s">
        <v>6969</v>
      </c>
      <c r="Y2875" s="3" t="s">
        <v>6970</v>
      </c>
      <c r="Z2875" s="3" t="s">
        <v>41</v>
      </c>
      <c r="AA2875" s="3">
        <v>4</v>
      </c>
      <c r="AB2875" s="3" t="s">
        <v>30</v>
      </c>
      <c r="AC2875" s="3">
        <v>1</v>
      </c>
      <c r="AD2875" s="3" t="s">
        <v>41</v>
      </c>
    </row>
    <row r="2876" spans="1:30" hidden="1" outlineLevel="1" collapsed="1" x14ac:dyDescent="0.2">
      <c r="A2876" t="s">
        <v>41</v>
      </c>
      <c r="B2876" s="2" t="s">
        <v>43</v>
      </c>
      <c r="C2876" s="2" t="s">
        <v>44</v>
      </c>
      <c r="D2876" s="2" t="s">
        <v>29</v>
      </c>
      <c r="E2876" s="2" t="s">
        <v>45</v>
      </c>
      <c r="F2876" s="2" t="s">
        <v>46</v>
      </c>
      <c r="G2876" s="2" t="s">
        <v>28</v>
      </c>
      <c r="H2876" s="2" t="s">
        <v>47</v>
      </c>
      <c r="I2876" s="2" t="s">
        <v>8</v>
      </c>
      <c r="J2876" s="2" t="s">
        <v>9</v>
      </c>
      <c r="K2876" s="2" t="s">
        <v>48</v>
      </c>
      <c r="L2876" s="2" t="s">
        <v>49</v>
      </c>
      <c r="M2876" s="2" t="s">
        <v>50</v>
      </c>
      <c r="N2876" s="2" t="s">
        <v>51</v>
      </c>
      <c r="O2876" s="2" t="s">
        <v>52</v>
      </c>
      <c r="P2876" s="2" t="s">
        <v>27</v>
      </c>
      <c r="Q2876" s="2" t="s">
        <v>53</v>
      </c>
      <c r="R2876" s="2" t="s">
        <v>54</v>
      </c>
      <c r="S2876" s="2" t="s">
        <v>55</v>
      </c>
      <c r="T2876" s="2" t="s">
        <v>56</v>
      </c>
    </row>
    <row r="2877" spans="1:30" hidden="1" outlineLevel="1" collapsed="1" x14ac:dyDescent="0.2">
      <c r="A2877" t="s">
        <v>41</v>
      </c>
      <c r="B2877" s="4" t="s">
        <v>30</v>
      </c>
      <c r="C2877" s="4" t="s">
        <v>6971</v>
      </c>
      <c r="D2877" s="4" t="s">
        <v>41</v>
      </c>
      <c r="E2877" s="4">
        <v>8.0626699999999996E-2</v>
      </c>
      <c r="F2877" s="4">
        <v>5.41684E-3</v>
      </c>
      <c r="G2877" s="4">
        <v>1</v>
      </c>
      <c r="H2877" s="4">
        <v>1</v>
      </c>
      <c r="I2877" s="4">
        <v>1</v>
      </c>
      <c r="J2877" s="4">
        <v>1</v>
      </c>
      <c r="K2877" s="4" t="s">
        <v>6963</v>
      </c>
      <c r="L2877" s="4" t="s">
        <v>6972</v>
      </c>
      <c r="M2877" s="4" t="s">
        <v>41</v>
      </c>
      <c r="N2877" s="4">
        <v>1</v>
      </c>
      <c r="O2877" s="4">
        <v>2811.3867500000001</v>
      </c>
      <c r="P2877" s="4" t="s">
        <v>30</v>
      </c>
      <c r="Q2877" s="4" t="s">
        <v>30</v>
      </c>
      <c r="R2877" s="4">
        <v>4.1079999999999997E-3</v>
      </c>
      <c r="S2877" s="4">
        <v>5.6910000000000002E-2</v>
      </c>
      <c r="T2877" s="4">
        <v>1.99</v>
      </c>
    </row>
    <row r="2878" spans="1:30" x14ac:dyDescent="0.2">
      <c r="A2878" s="3" t="s">
        <v>6720</v>
      </c>
      <c r="B2878" s="3" t="s">
        <v>31</v>
      </c>
      <c r="C2878" s="3" t="s">
        <v>6973</v>
      </c>
      <c r="D2878" s="3" t="s">
        <v>6974</v>
      </c>
      <c r="E2878" s="3">
        <v>1.2E-2</v>
      </c>
      <c r="F2878" s="3">
        <v>1.2450000000000001</v>
      </c>
      <c r="G2878" s="3">
        <v>1</v>
      </c>
      <c r="H2878" s="3">
        <v>1</v>
      </c>
      <c r="I2878" s="3">
        <v>1</v>
      </c>
      <c r="J2878" s="3">
        <v>1</v>
      </c>
      <c r="K2878" s="3">
        <v>1</v>
      </c>
      <c r="L2878" s="3">
        <v>1612</v>
      </c>
      <c r="M2878" s="3">
        <v>182.5</v>
      </c>
      <c r="N2878" s="3">
        <v>6.18</v>
      </c>
      <c r="O2878" s="3">
        <v>0</v>
      </c>
      <c r="P2878" s="3">
        <v>1</v>
      </c>
      <c r="Q2878" s="3" t="s">
        <v>3846</v>
      </c>
      <c r="R2878" s="3" t="s">
        <v>5613</v>
      </c>
      <c r="S2878" s="3" t="s">
        <v>1491</v>
      </c>
      <c r="T2878" s="3" t="s">
        <v>6975</v>
      </c>
      <c r="U2878" s="3" t="s">
        <v>6976</v>
      </c>
      <c r="V2878" s="3" t="s">
        <v>6973</v>
      </c>
      <c r="W2878" s="3" t="s">
        <v>6977</v>
      </c>
      <c r="X2878" s="3" t="s">
        <v>6978</v>
      </c>
      <c r="Y2878" s="3" t="s">
        <v>6979</v>
      </c>
      <c r="Z2878" s="3" t="s">
        <v>41</v>
      </c>
      <c r="AA2878" s="3">
        <v>1</v>
      </c>
      <c r="AB2878" s="3" t="s">
        <v>30</v>
      </c>
      <c r="AC2878" s="3">
        <v>1</v>
      </c>
      <c r="AD2878" s="3" t="s">
        <v>41</v>
      </c>
    </row>
    <row r="2879" spans="1:30" hidden="1" outlineLevel="1" collapsed="1" x14ac:dyDescent="0.2">
      <c r="A2879" t="s">
        <v>41</v>
      </c>
      <c r="B2879" s="2" t="s">
        <v>43</v>
      </c>
      <c r="C2879" s="2" t="s">
        <v>44</v>
      </c>
      <c r="D2879" s="2" t="s">
        <v>29</v>
      </c>
      <c r="E2879" s="2" t="s">
        <v>45</v>
      </c>
      <c r="F2879" s="2" t="s">
        <v>46</v>
      </c>
      <c r="G2879" s="2" t="s">
        <v>28</v>
      </c>
      <c r="H2879" s="2" t="s">
        <v>47</v>
      </c>
      <c r="I2879" s="2" t="s">
        <v>8</v>
      </c>
      <c r="J2879" s="2" t="s">
        <v>9</v>
      </c>
      <c r="K2879" s="2" t="s">
        <v>48</v>
      </c>
      <c r="L2879" s="2" t="s">
        <v>49</v>
      </c>
      <c r="M2879" s="2" t="s">
        <v>50</v>
      </c>
      <c r="N2879" s="2" t="s">
        <v>51</v>
      </c>
      <c r="O2879" s="2" t="s">
        <v>52</v>
      </c>
      <c r="P2879" s="2" t="s">
        <v>27</v>
      </c>
      <c r="Q2879" s="2" t="s">
        <v>53</v>
      </c>
      <c r="R2879" s="2" t="s">
        <v>54</v>
      </c>
      <c r="S2879" s="2" t="s">
        <v>55</v>
      </c>
      <c r="T2879" s="2" t="s">
        <v>56</v>
      </c>
    </row>
    <row r="2880" spans="1:30" hidden="1" outlineLevel="1" collapsed="1" x14ac:dyDescent="0.2">
      <c r="A2880" t="s">
        <v>41</v>
      </c>
      <c r="B2880" s="4" t="s">
        <v>30</v>
      </c>
      <c r="C2880" s="4" t="s">
        <v>6980</v>
      </c>
      <c r="D2880" s="4" t="s">
        <v>41</v>
      </c>
      <c r="E2880" s="4">
        <v>8.0626699999999996E-2</v>
      </c>
      <c r="F2880" s="4">
        <v>5.41684E-3</v>
      </c>
      <c r="G2880" s="4">
        <v>1</v>
      </c>
      <c r="H2880" s="4">
        <v>2</v>
      </c>
      <c r="I2880" s="4">
        <v>1</v>
      </c>
      <c r="J2880" s="4">
        <v>1</v>
      </c>
      <c r="K2880" s="4" t="s">
        <v>6973</v>
      </c>
      <c r="L2880" s="4" t="s">
        <v>6981</v>
      </c>
      <c r="M2880" s="4" t="s">
        <v>41</v>
      </c>
      <c r="N2880" s="4">
        <v>1</v>
      </c>
      <c r="O2880" s="4">
        <v>1258.67499</v>
      </c>
      <c r="P2880" s="4" t="s">
        <v>30</v>
      </c>
      <c r="Q2880" s="4" t="s">
        <v>30</v>
      </c>
      <c r="R2880" s="4">
        <v>4.1079999999999997E-3</v>
      </c>
      <c r="S2880" s="4">
        <v>5.6930000000000001E-2</v>
      </c>
      <c r="T2880" s="4">
        <v>1.7</v>
      </c>
    </row>
    <row r="2881" spans="1:30" x14ac:dyDescent="0.2">
      <c r="A2881" s="3" t="s">
        <v>6720</v>
      </c>
      <c r="B2881" s="3" t="s">
        <v>31</v>
      </c>
      <c r="C2881" s="3" t="s">
        <v>6982</v>
      </c>
      <c r="D2881" s="3" t="s">
        <v>6983</v>
      </c>
      <c r="E2881" s="3">
        <v>1.2E-2</v>
      </c>
      <c r="F2881" s="3">
        <v>1.242</v>
      </c>
      <c r="G2881" s="3">
        <v>1</v>
      </c>
      <c r="H2881" s="3">
        <v>1</v>
      </c>
      <c r="I2881" s="3">
        <v>1</v>
      </c>
      <c r="J2881" s="3">
        <v>1</v>
      </c>
      <c r="K2881" s="3">
        <v>1</v>
      </c>
      <c r="L2881" s="3">
        <v>809</v>
      </c>
      <c r="M2881" s="3">
        <v>91.9</v>
      </c>
      <c r="N2881" s="3">
        <v>5.52</v>
      </c>
      <c r="O2881" s="3">
        <v>2.04</v>
      </c>
      <c r="P2881" s="3">
        <v>1</v>
      </c>
      <c r="Q2881" s="3" t="s">
        <v>1480</v>
      </c>
      <c r="R2881" s="3" t="s">
        <v>2634</v>
      </c>
      <c r="S2881" s="3" t="s">
        <v>36</v>
      </c>
      <c r="T2881" s="3" t="s">
        <v>6984</v>
      </c>
      <c r="U2881" s="3" t="s">
        <v>6985</v>
      </c>
      <c r="V2881" s="3" t="s">
        <v>6982</v>
      </c>
      <c r="W2881" s="3" t="s">
        <v>6986</v>
      </c>
      <c r="X2881" s="3" t="s">
        <v>6987</v>
      </c>
      <c r="Y2881" s="3" t="s">
        <v>6988</v>
      </c>
      <c r="Z2881" s="3" t="s">
        <v>41</v>
      </c>
      <c r="AA2881" s="3">
        <v>7</v>
      </c>
      <c r="AB2881" s="3" t="s">
        <v>30</v>
      </c>
      <c r="AC2881" s="3">
        <v>1</v>
      </c>
      <c r="AD2881" s="3" t="s">
        <v>41</v>
      </c>
    </row>
    <row r="2882" spans="1:30" hidden="1" outlineLevel="1" collapsed="1" x14ac:dyDescent="0.2">
      <c r="A2882" t="s">
        <v>41</v>
      </c>
      <c r="B2882" s="2" t="s">
        <v>43</v>
      </c>
      <c r="C2882" s="2" t="s">
        <v>44</v>
      </c>
      <c r="D2882" s="2" t="s">
        <v>29</v>
      </c>
      <c r="E2882" s="2" t="s">
        <v>45</v>
      </c>
      <c r="F2882" s="2" t="s">
        <v>46</v>
      </c>
      <c r="G2882" s="2" t="s">
        <v>28</v>
      </c>
      <c r="H2882" s="2" t="s">
        <v>47</v>
      </c>
      <c r="I2882" s="2" t="s">
        <v>8</v>
      </c>
      <c r="J2882" s="2" t="s">
        <v>9</v>
      </c>
      <c r="K2882" s="2" t="s">
        <v>48</v>
      </c>
      <c r="L2882" s="2" t="s">
        <v>49</v>
      </c>
      <c r="M2882" s="2" t="s">
        <v>50</v>
      </c>
      <c r="N2882" s="2" t="s">
        <v>51</v>
      </c>
      <c r="O2882" s="2" t="s">
        <v>52</v>
      </c>
      <c r="P2882" s="2" t="s">
        <v>27</v>
      </c>
      <c r="Q2882" s="2" t="s">
        <v>53</v>
      </c>
      <c r="R2882" s="2" t="s">
        <v>54</v>
      </c>
      <c r="S2882" s="2" t="s">
        <v>55</v>
      </c>
      <c r="T2882" s="2" t="s">
        <v>56</v>
      </c>
    </row>
    <row r="2883" spans="1:30" hidden="1" outlineLevel="1" collapsed="1" x14ac:dyDescent="0.2">
      <c r="A2883" t="s">
        <v>41</v>
      </c>
      <c r="B2883" s="4" t="s">
        <v>30</v>
      </c>
      <c r="C2883" s="4" t="s">
        <v>6989</v>
      </c>
      <c r="D2883" s="4" t="s">
        <v>41</v>
      </c>
      <c r="E2883" s="4">
        <v>8.1162100000000001E-2</v>
      </c>
      <c r="F2883" s="4">
        <v>5.41684E-3</v>
      </c>
      <c r="G2883" s="4">
        <v>1</v>
      </c>
      <c r="H2883" s="4">
        <v>1</v>
      </c>
      <c r="I2883" s="4">
        <v>1</v>
      </c>
      <c r="J2883" s="4">
        <v>1</v>
      </c>
      <c r="K2883" s="4" t="s">
        <v>6982</v>
      </c>
      <c r="L2883" s="4" t="s">
        <v>6990</v>
      </c>
      <c r="M2883" s="4" t="s">
        <v>41</v>
      </c>
      <c r="N2883" s="4">
        <v>0</v>
      </c>
      <c r="O2883" s="4">
        <v>1430.71216</v>
      </c>
      <c r="P2883" s="4" t="s">
        <v>30</v>
      </c>
      <c r="Q2883" s="4" t="s">
        <v>30</v>
      </c>
      <c r="R2883" s="4">
        <v>4.1079999999999997E-3</v>
      </c>
      <c r="S2883" s="4">
        <v>5.7279999999999998E-2</v>
      </c>
      <c r="T2883" s="4">
        <v>2.04</v>
      </c>
    </row>
    <row r="2884" spans="1:30" x14ac:dyDescent="0.2">
      <c r="A2884" s="3" t="s">
        <v>6720</v>
      </c>
      <c r="B2884" s="3" t="s">
        <v>31</v>
      </c>
      <c r="C2884" s="3" t="s">
        <v>6991</v>
      </c>
      <c r="D2884" s="3" t="s">
        <v>6992</v>
      </c>
      <c r="E2884" s="3">
        <v>1.2E-2</v>
      </c>
      <c r="F2884" s="3">
        <v>1.24</v>
      </c>
      <c r="G2884" s="3">
        <v>2</v>
      </c>
      <c r="H2884" s="3">
        <v>1</v>
      </c>
      <c r="I2884" s="3">
        <v>1</v>
      </c>
      <c r="J2884" s="3">
        <v>1</v>
      </c>
      <c r="K2884" s="3">
        <v>1</v>
      </c>
      <c r="L2884" s="3">
        <v>752</v>
      </c>
      <c r="M2884" s="3">
        <v>87.8</v>
      </c>
      <c r="N2884" s="3">
        <v>5.27</v>
      </c>
      <c r="O2884" s="3">
        <v>2.44</v>
      </c>
      <c r="P2884" s="3">
        <v>1</v>
      </c>
      <c r="Q2884" s="3" t="s">
        <v>6993</v>
      </c>
      <c r="R2884" s="3" t="s">
        <v>35</v>
      </c>
      <c r="S2884" s="3" t="s">
        <v>1062</v>
      </c>
      <c r="T2884" s="3" t="s">
        <v>6994</v>
      </c>
      <c r="U2884" s="3" t="s">
        <v>6995</v>
      </c>
      <c r="V2884" s="3" t="s">
        <v>6991</v>
      </c>
      <c r="W2884" s="3" t="s">
        <v>6996</v>
      </c>
      <c r="X2884" s="3" t="s">
        <v>6997</v>
      </c>
      <c r="Y2884" s="3" t="s">
        <v>41</v>
      </c>
      <c r="Z2884" s="3" t="s">
        <v>41</v>
      </c>
      <c r="AA2884" s="3">
        <v>0</v>
      </c>
      <c r="AB2884" s="3" t="s">
        <v>30</v>
      </c>
      <c r="AC2884" s="3">
        <v>1</v>
      </c>
      <c r="AD2884" s="3" t="s">
        <v>41</v>
      </c>
    </row>
    <row r="2885" spans="1:30" hidden="1" outlineLevel="1" collapsed="1" x14ac:dyDescent="0.2">
      <c r="A2885" t="s">
        <v>41</v>
      </c>
      <c r="B2885" s="2" t="s">
        <v>43</v>
      </c>
      <c r="C2885" s="2" t="s">
        <v>44</v>
      </c>
      <c r="D2885" s="2" t="s">
        <v>29</v>
      </c>
      <c r="E2885" s="2" t="s">
        <v>45</v>
      </c>
      <c r="F2885" s="2" t="s">
        <v>46</v>
      </c>
      <c r="G2885" s="2" t="s">
        <v>28</v>
      </c>
      <c r="H2885" s="2" t="s">
        <v>47</v>
      </c>
      <c r="I2885" s="2" t="s">
        <v>8</v>
      </c>
      <c r="J2885" s="2" t="s">
        <v>9</v>
      </c>
      <c r="K2885" s="2" t="s">
        <v>48</v>
      </c>
      <c r="L2885" s="2" t="s">
        <v>49</v>
      </c>
      <c r="M2885" s="2" t="s">
        <v>50</v>
      </c>
      <c r="N2885" s="2" t="s">
        <v>51</v>
      </c>
      <c r="O2885" s="2" t="s">
        <v>52</v>
      </c>
      <c r="P2885" s="2" t="s">
        <v>27</v>
      </c>
      <c r="Q2885" s="2" t="s">
        <v>53</v>
      </c>
      <c r="R2885" s="2" t="s">
        <v>54</v>
      </c>
      <c r="S2885" s="2" t="s">
        <v>55</v>
      </c>
      <c r="T2885" s="2" t="s">
        <v>56</v>
      </c>
    </row>
    <row r="2886" spans="1:30" hidden="1" outlineLevel="1" collapsed="1" x14ac:dyDescent="0.2">
      <c r="A2886" t="s">
        <v>41</v>
      </c>
      <c r="B2886" s="4" t="s">
        <v>30</v>
      </c>
      <c r="C2886" s="4" t="s">
        <v>6998</v>
      </c>
      <c r="D2886" s="4" t="s">
        <v>41</v>
      </c>
      <c r="E2886" s="4">
        <v>8.1700999999999996E-2</v>
      </c>
      <c r="F2886" s="4">
        <v>5.41684E-3</v>
      </c>
      <c r="G2886" s="4">
        <v>1</v>
      </c>
      <c r="H2886" s="4">
        <v>1</v>
      </c>
      <c r="I2886" s="4">
        <v>1</v>
      </c>
      <c r="J2886" s="4">
        <v>1</v>
      </c>
      <c r="K2886" s="4" t="s">
        <v>6991</v>
      </c>
      <c r="L2886" s="4" t="s">
        <v>6999</v>
      </c>
      <c r="M2886" s="4" t="s">
        <v>41</v>
      </c>
      <c r="N2886" s="4">
        <v>1</v>
      </c>
      <c r="O2886" s="4">
        <v>1662.7969599999999</v>
      </c>
      <c r="P2886" s="4" t="s">
        <v>30</v>
      </c>
      <c r="Q2886" s="4" t="s">
        <v>30</v>
      </c>
      <c r="R2886" s="4">
        <v>4.1079999999999997E-3</v>
      </c>
      <c r="S2886" s="4">
        <v>5.7520000000000002E-2</v>
      </c>
      <c r="T2886" s="4">
        <v>2.44</v>
      </c>
    </row>
    <row r="2887" spans="1:30" x14ac:dyDescent="0.2">
      <c r="A2887" s="3" t="s">
        <v>6720</v>
      </c>
      <c r="B2887" s="3" t="s">
        <v>31</v>
      </c>
      <c r="C2887" s="3" t="s">
        <v>7000</v>
      </c>
      <c r="D2887" s="3" t="s">
        <v>7001</v>
      </c>
      <c r="E2887" s="3">
        <v>1.2E-2</v>
      </c>
      <c r="F2887" s="3">
        <v>1.2370000000000001</v>
      </c>
      <c r="G2887" s="3">
        <v>1</v>
      </c>
      <c r="H2887" s="3">
        <v>1</v>
      </c>
      <c r="I2887" s="3">
        <v>1</v>
      </c>
      <c r="J2887" s="3">
        <v>1</v>
      </c>
      <c r="K2887" s="3">
        <v>1</v>
      </c>
      <c r="L2887" s="3">
        <v>1170</v>
      </c>
      <c r="M2887" s="3">
        <v>133.80000000000001</v>
      </c>
      <c r="N2887" s="3">
        <v>7.23</v>
      </c>
      <c r="O2887" s="3">
        <v>0</v>
      </c>
      <c r="P2887" s="3">
        <v>1</v>
      </c>
      <c r="Q2887" s="3" t="s">
        <v>34</v>
      </c>
      <c r="R2887" s="3" t="s">
        <v>35</v>
      </c>
      <c r="S2887" s="3" t="s">
        <v>1062</v>
      </c>
      <c r="T2887" s="3" t="s">
        <v>5290</v>
      </c>
      <c r="U2887" s="3" t="s">
        <v>7002</v>
      </c>
      <c r="V2887" s="3" t="s">
        <v>7000</v>
      </c>
      <c r="W2887" s="3" t="s">
        <v>7003</v>
      </c>
      <c r="X2887" s="3" t="s">
        <v>7004</v>
      </c>
      <c r="Y2887" s="3" t="s">
        <v>7005</v>
      </c>
      <c r="Z2887" s="3" t="s">
        <v>41</v>
      </c>
      <c r="AA2887" s="3">
        <v>1</v>
      </c>
      <c r="AB2887" s="3" t="s">
        <v>30</v>
      </c>
      <c r="AC2887" s="3">
        <v>1</v>
      </c>
      <c r="AD2887" s="3" t="s">
        <v>41</v>
      </c>
    </row>
    <row r="2888" spans="1:30" hidden="1" outlineLevel="1" collapsed="1" x14ac:dyDescent="0.2">
      <c r="A2888" t="s">
        <v>41</v>
      </c>
      <c r="B2888" s="2" t="s">
        <v>43</v>
      </c>
      <c r="C2888" s="2" t="s">
        <v>44</v>
      </c>
      <c r="D2888" s="2" t="s">
        <v>29</v>
      </c>
      <c r="E2888" s="2" t="s">
        <v>45</v>
      </c>
      <c r="F2888" s="2" t="s">
        <v>46</v>
      </c>
      <c r="G2888" s="2" t="s">
        <v>28</v>
      </c>
      <c r="H2888" s="2" t="s">
        <v>47</v>
      </c>
      <c r="I2888" s="2" t="s">
        <v>8</v>
      </c>
      <c r="J2888" s="2" t="s">
        <v>9</v>
      </c>
      <c r="K2888" s="2" t="s">
        <v>48</v>
      </c>
      <c r="L2888" s="2" t="s">
        <v>49</v>
      </c>
      <c r="M2888" s="2" t="s">
        <v>50</v>
      </c>
      <c r="N2888" s="2" t="s">
        <v>51</v>
      </c>
      <c r="O2888" s="2" t="s">
        <v>52</v>
      </c>
      <c r="P2888" s="2" t="s">
        <v>27</v>
      </c>
      <c r="Q2888" s="2" t="s">
        <v>53</v>
      </c>
      <c r="R2888" s="2" t="s">
        <v>54</v>
      </c>
      <c r="S2888" s="2" t="s">
        <v>55</v>
      </c>
      <c r="T2888" s="2" t="s">
        <v>56</v>
      </c>
    </row>
    <row r="2889" spans="1:30" hidden="1" outlineLevel="1" collapsed="1" x14ac:dyDescent="0.2">
      <c r="A2889" t="s">
        <v>41</v>
      </c>
      <c r="B2889" s="4" t="s">
        <v>30</v>
      </c>
      <c r="C2889" s="4" t="s">
        <v>7006</v>
      </c>
      <c r="D2889" s="4" t="s">
        <v>41</v>
      </c>
      <c r="E2889" s="4">
        <v>8.2243300000000005E-2</v>
      </c>
      <c r="F2889" s="4">
        <v>5.41684E-3</v>
      </c>
      <c r="G2889" s="4">
        <v>1</v>
      </c>
      <c r="H2889" s="4">
        <v>1</v>
      </c>
      <c r="I2889" s="4">
        <v>1</v>
      </c>
      <c r="J2889" s="4">
        <v>1</v>
      </c>
      <c r="K2889" s="4" t="s">
        <v>7000</v>
      </c>
      <c r="L2889" s="4" t="s">
        <v>7007</v>
      </c>
      <c r="M2889" s="4" t="s">
        <v>41</v>
      </c>
      <c r="N2889" s="4">
        <v>0</v>
      </c>
      <c r="O2889" s="4">
        <v>1398.7335700000001</v>
      </c>
      <c r="P2889" s="4" t="s">
        <v>30</v>
      </c>
      <c r="Q2889" s="4" t="s">
        <v>30</v>
      </c>
      <c r="R2889" s="4">
        <v>4.1079999999999997E-3</v>
      </c>
      <c r="S2889" s="4">
        <v>5.79E-2</v>
      </c>
      <c r="T2889" s="4">
        <v>1.59</v>
      </c>
    </row>
    <row r="2890" spans="1:30" x14ac:dyDescent="0.2">
      <c r="A2890" s="3" t="s">
        <v>6720</v>
      </c>
      <c r="B2890" s="3" t="s">
        <v>31</v>
      </c>
      <c r="C2890" s="3" t="s">
        <v>7008</v>
      </c>
      <c r="D2890" s="3" t="s">
        <v>7009</v>
      </c>
      <c r="E2890" s="3">
        <v>1.2E-2</v>
      </c>
      <c r="F2890" s="3">
        <v>1.2330000000000001</v>
      </c>
      <c r="G2890" s="3">
        <v>18</v>
      </c>
      <c r="H2890" s="3">
        <v>1</v>
      </c>
      <c r="I2890" s="3">
        <v>1</v>
      </c>
      <c r="J2890" s="3">
        <v>1</v>
      </c>
      <c r="K2890" s="3">
        <v>1</v>
      </c>
      <c r="L2890" s="3">
        <v>56</v>
      </c>
      <c r="M2890" s="3">
        <v>6.7</v>
      </c>
      <c r="N2890" s="3">
        <v>10.27</v>
      </c>
      <c r="O2890" s="3">
        <v>1.83</v>
      </c>
      <c r="P2890" s="3">
        <v>1</v>
      </c>
      <c r="Q2890" s="3" t="s">
        <v>1592</v>
      </c>
      <c r="R2890" s="3" t="s">
        <v>1593</v>
      </c>
      <c r="S2890" s="3" t="s">
        <v>36</v>
      </c>
      <c r="T2890" s="3" t="s">
        <v>7010</v>
      </c>
      <c r="U2890" s="3" t="s">
        <v>7011</v>
      </c>
      <c r="V2890" s="3" t="s">
        <v>7008</v>
      </c>
      <c r="W2890" s="3" t="s">
        <v>7012</v>
      </c>
      <c r="X2890" s="3" t="s">
        <v>7013</v>
      </c>
      <c r="Y2890" s="3" t="s">
        <v>7014</v>
      </c>
      <c r="Z2890" s="3" t="s">
        <v>41</v>
      </c>
      <c r="AA2890" s="3">
        <v>9</v>
      </c>
      <c r="AB2890" s="3" t="s">
        <v>30</v>
      </c>
      <c r="AC2890" s="3">
        <v>1</v>
      </c>
      <c r="AD2890" s="3" t="s">
        <v>41</v>
      </c>
    </row>
    <row r="2891" spans="1:30" hidden="1" outlineLevel="1" collapsed="1" x14ac:dyDescent="0.2">
      <c r="A2891" t="s">
        <v>41</v>
      </c>
      <c r="B2891" s="2" t="s">
        <v>43</v>
      </c>
      <c r="C2891" s="2" t="s">
        <v>44</v>
      </c>
      <c r="D2891" s="2" t="s">
        <v>29</v>
      </c>
      <c r="E2891" s="2" t="s">
        <v>45</v>
      </c>
      <c r="F2891" s="2" t="s">
        <v>46</v>
      </c>
      <c r="G2891" s="2" t="s">
        <v>28</v>
      </c>
      <c r="H2891" s="2" t="s">
        <v>47</v>
      </c>
      <c r="I2891" s="2" t="s">
        <v>8</v>
      </c>
      <c r="J2891" s="2" t="s">
        <v>9</v>
      </c>
      <c r="K2891" s="2" t="s">
        <v>48</v>
      </c>
      <c r="L2891" s="2" t="s">
        <v>49</v>
      </c>
      <c r="M2891" s="2" t="s">
        <v>50</v>
      </c>
      <c r="N2891" s="2" t="s">
        <v>51</v>
      </c>
      <c r="O2891" s="2" t="s">
        <v>52</v>
      </c>
      <c r="P2891" s="2" t="s">
        <v>27</v>
      </c>
      <c r="Q2891" s="2" t="s">
        <v>53</v>
      </c>
      <c r="R2891" s="2" t="s">
        <v>54</v>
      </c>
      <c r="S2891" s="2" t="s">
        <v>55</v>
      </c>
      <c r="T2891" s="2" t="s">
        <v>56</v>
      </c>
    </row>
    <row r="2892" spans="1:30" hidden="1" outlineLevel="1" collapsed="1" x14ac:dyDescent="0.2">
      <c r="A2892" t="s">
        <v>41</v>
      </c>
      <c r="B2892" s="4" t="s">
        <v>30</v>
      </c>
      <c r="C2892" s="4" t="s">
        <v>7015</v>
      </c>
      <c r="D2892" s="4" t="s">
        <v>41</v>
      </c>
      <c r="E2892" s="4">
        <v>8.2788899999999999E-2</v>
      </c>
      <c r="F2892" s="4">
        <v>5.41684E-3</v>
      </c>
      <c r="G2892" s="4">
        <v>1</v>
      </c>
      <c r="H2892" s="4">
        <v>1</v>
      </c>
      <c r="I2892" s="4">
        <v>1</v>
      </c>
      <c r="J2892" s="4">
        <v>1</v>
      </c>
      <c r="K2892" s="4" t="s">
        <v>7008</v>
      </c>
      <c r="L2892" s="4" t="s">
        <v>7016</v>
      </c>
      <c r="M2892" s="4" t="s">
        <v>41</v>
      </c>
      <c r="N2892" s="4">
        <v>1</v>
      </c>
      <c r="O2892" s="4">
        <v>1181.60618</v>
      </c>
      <c r="P2892" s="4" t="s">
        <v>30</v>
      </c>
      <c r="Q2892" s="4" t="s">
        <v>30</v>
      </c>
      <c r="R2892" s="4">
        <v>4.1079999999999997E-3</v>
      </c>
      <c r="S2892" s="4">
        <v>5.8479999999999997E-2</v>
      </c>
      <c r="T2892" s="4">
        <v>1.83</v>
      </c>
    </row>
    <row r="2893" spans="1:30" x14ac:dyDescent="0.2">
      <c r="A2893" s="3" t="s">
        <v>6720</v>
      </c>
      <c r="B2893" s="3" t="s">
        <v>31</v>
      </c>
      <c r="C2893" s="3" t="s">
        <v>7017</v>
      </c>
      <c r="D2893" s="3" t="s">
        <v>7018</v>
      </c>
      <c r="E2893" s="3">
        <v>1.2E-2</v>
      </c>
      <c r="F2893" s="3">
        <v>1.2330000000000001</v>
      </c>
      <c r="G2893" s="3">
        <v>2</v>
      </c>
      <c r="H2893" s="3">
        <v>1</v>
      </c>
      <c r="I2893" s="3">
        <v>1</v>
      </c>
      <c r="J2893" s="3">
        <v>1</v>
      </c>
      <c r="K2893" s="3">
        <v>1</v>
      </c>
      <c r="L2893" s="3">
        <v>939</v>
      </c>
      <c r="M2893" s="3">
        <v>102.3</v>
      </c>
      <c r="N2893" s="3">
        <v>7.33</v>
      </c>
      <c r="O2893" s="3">
        <v>0</v>
      </c>
      <c r="P2893" s="3">
        <v>1</v>
      </c>
      <c r="Q2893" s="3" t="s">
        <v>7019</v>
      </c>
      <c r="R2893" s="3" t="s">
        <v>35</v>
      </c>
      <c r="S2893" s="3" t="s">
        <v>374</v>
      </c>
      <c r="T2893" s="3" t="s">
        <v>7020</v>
      </c>
      <c r="U2893" s="3" t="s">
        <v>7021</v>
      </c>
      <c r="V2893" s="3" t="s">
        <v>7017</v>
      </c>
      <c r="W2893" s="3" t="s">
        <v>7022</v>
      </c>
      <c r="X2893" s="3" t="s">
        <v>7023</v>
      </c>
      <c r="Y2893" s="3" t="s">
        <v>7024</v>
      </c>
      <c r="Z2893" s="3" t="s">
        <v>41</v>
      </c>
      <c r="AA2893" s="3">
        <v>8</v>
      </c>
      <c r="AB2893" s="3" t="s">
        <v>30</v>
      </c>
      <c r="AC2893" s="3">
        <v>1</v>
      </c>
      <c r="AD2893" s="3" t="s">
        <v>41</v>
      </c>
    </row>
    <row r="2894" spans="1:30" hidden="1" outlineLevel="1" collapsed="1" x14ac:dyDescent="0.2">
      <c r="A2894" t="s">
        <v>41</v>
      </c>
      <c r="B2894" s="2" t="s">
        <v>43</v>
      </c>
      <c r="C2894" s="2" t="s">
        <v>44</v>
      </c>
      <c r="D2894" s="2" t="s">
        <v>29</v>
      </c>
      <c r="E2894" s="2" t="s">
        <v>45</v>
      </c>
      <c r="F2894" s="2" t="s">
        <v>46</v>
      </c>
      <c r="G2894" s="2" t="s">
        <v>28</v>
      </c>
      <c r="H2894" s="2" t="s">
        <v>47</v>
      </c>
      <c r="I2894" s="2" t="s">
        <v>8</v>
      </c>
      <c r="J2894" s="2" t="s">
        <v>9</v>
      </c>
      <c r="K2894" s="2" t="s">
        <v>48</v>
      </c>
      <c r="L2894" s="2" t="s">
        <v>49</v>
      </c>
      <c r="M2894" s="2" t="s">
        <v>50</v>
      </c>
      <c r="N2894" s="2" t="s">
        <v>51</v>
      </c>
      <c r="O2894" s="2" t="s">
        <v>52</v>
      </c>
      <c r="P2894" s="2" t="s">
        <v>27</v>
      </c>
      <c r="Q2894" s="2" t="s">
        <v>53</v>
      </c>
      <c r="R2894" s="2" t="s">
        <v>54</v>
      </c>
      <c r="S2894" s="2" t="s">
        <v>55</v>
      </c>
      <c r="T2894" s="2" t="s">
        <v>56</v>
      </c>
    </row>
    <row r="2895" spans="1:30" hidden="1" outlineLevel="1" collapsed="1" x14ac:dyDescent="0.2">
      <c r="A2895" t="s">
        <v>41</v>
      </c>
      <c r="B2895" s="4" t="s">
        <v>30</v>
      </c>
      <c r="C2895" s="4" t="s">
        <v>7025</v>
      </c>
      <c r="D2895" s="4" t="s">
        <v>41</v>
      </c>
      <c r="E2895" s="4">
        <v>8.2788899999999999E-2</v>
      </c>
      <c r="F2895" s="4">
        <v>5.41684E-3</v>
      </c>
      <c r="G2895" s="4">
        <v>1</v>
      </c>
      <c r="H2895" s="4">
        <v>1</v>
      </c>
      <c r="I2895" s="4">
        <v>1</v>
      </c>
      <c r="J2895" s="4">
        <v>1</v>
      </c>
      <c r="K2895" s="4" t="s">
        <v>7017</v>
      </c>
      <c r="L2895" s="4" t="s">
        <v>7026</v>
      </c>
      <c r="M2895" s="4" t="s">
        <v>41</v>
      </c>
      <c r="N2895" s="4">
        <v>1</v>
      </c>
      <c r="O2895" s="4">
        <v>1542.74415</v>
      </c>
      <c r="P2895" s="4" t="s">
        <v>30</v>
      </c>
      <c r="Q2895" s="4" t="s">
        <v>30</v>
      </c>
      <c r="R2895" s="4">
        <v>4.1079999999999997E-3</v>
      </c>
      <c r="S2895" s="4">
        <v>5.849E-2</v>
      </c>
      <c r="T2895" s="4">
        <v>1.76</v>
      </c>
    </row>
    <row r="2896" spans="1:30" x14ac:dyDescent="0.2">
      <c r="A2896" s="3" t="s">
        <v>6720</v>
      </c>
      <c r="B2896" s="3" t="s">
        <v>31</v>
      </c>
      <c r="C2896" s="3" t="s">
        <v>7027</v>
      </c>
      <c r="D2896" s="3" t="s">
        <v>7028</v>
      </c>
      <c r="E2896" s="3">
        <v>1.2E-2</v>
      </c>
      <c r="F2896" s="3">
        <v>1.232</v>
      </c>
      <c r="G2896" s="3">
        <v>4</v>
      </c>
      <c r="H2896" s="3">
        <v>1</v>
      </c>
      <c r="I2896" s="3">
        <v>1</v>
      </c>
      <c r="J2896" s="3">
        <v>1</v>
      </c>
      <c r="K2896" s="3">
        <v>1</v>
      </c>
      <c r="L2896" s="3">
        <v>501</v>
      </c>
      <c r="M2896" s="3">
        <v>55.9</v>
      </c>
      <c r="N2896" s="3">
        <v>5.82</v>
      </c>
      <c r="O2896" s="3">
        <v>0</v>
      </c>
      <c r="P2896" s="3">
        <v>1</v>
      </c>
      <c r="Q2896" s="3" t="s">
        <v>913</v>
      </c>
      <c r="R2896" s="3" t="s">
        <v>1305</v>
      </c>
      <c r="S2896" s="3" t="s">
        <v>41</v>
      </c>
      <c r="T2896" s="3" t="s">
        <v>41</v>
      </c>
      <c r="U2896" s="3" t="s">
        <v>7029</v>
      </c>
      <c r="V2896" s="3" t="s">
        <v>7027</v>
      </c>
      <c r="W2896" s="3" t="s">
        <v>7030</v>
      </c>
      <c r="X2896" s="3" t="s">
        <v>7031</v>
      </c>
      <c r="Y2896" s="3" t="s">
        <v>41</v>
      </c>
      <c r="Z2896" s="3" t="s">
        <v>41</v>
      </c>
      <c r="AA2896" s="3">
        <v>0</v>
      </c>
      <c r="AB2896" s="3" t="s">
        <v>30</v>
      </c>
      <c r="AC2896" s="3">
        <v>1</v>
      </c>
      <c r="AD2896" s="3" t="s">
        <v>41</v>
      </c>
    </row>
    <row r="2897" spans="1:30" hidden="1" outlineLevel="1" collapsed="1" x14ac:dyDescent="0.2">
      <c r="A2897" t="s">
        <v>41</v>
      </c>
      <c r="B2897" s="2" t="s">
        <v>43</v>
      </c>
      <c r="C2897" s="2" t="s">
        <v>44</v>
      </c>
      <c r="D2897" s="2" t="s">
        <v>29</v>
      </c>
      <c r="E2897" s="2" t="s">
        <v>45</v>
      </c>
      <c r="F2897" s="2" t="s">
        <v>46</v>
      </c>
      <c r="G2897" s="2" t="s">
        <v>28</v>
      </c>
      <c r="H2897" s="2" t="s">
        <v>47</v>
      </c>
      <c r="I2897" s="2" t="s">
        <v>8</v>
      </c>
      <c r="J2897" s="2" t="s">
        <v>9</v>
      </c>
      <c r="K2897" s="2" t="s">
        <v>48</v>
      </c>
      <c r="L2897" s="2" t="s">
        <v>49</v>
      </c>
      <c r="M2897" s="2" t="s">
        <v>50</v>
      </c>
      <c r="N2897" s="2" t="s">
        <v>51</v>
      </c>
      <c r="O2897" s="2" t="s">
        <v>52</v>
      </c>
      <c r="P2897" s="2" t="s">
        <v>27</v>
      </c>
      <c r="Q2897" s="2" t="s">
        <v>53</v>
      </c>
      <c r="R2897" s="2" t="s">
        <v>54</v>
      </c>
      <c r="S2897" s="2" t="s">
        <v>55</v>
      </c>
      <c r="T2897" s="2" t="s">
        <v>56</v>
      </c>
    </row>
    <row r="2898" spans="1:30" hidden="1" outlineLevel="1" collapsed="1" x14ac:dyDescent="0.2">
      <c r="A2898" t="s">
        <v>41</v>
      </c>
      <c r="B2898" s="4" t="s">
        <v>30</v>
      </c>
      <c r="C2898" s="4" t="s">
        <v>7032</v>
      </c>
      <c r="D2898" s="4" t="s">
        <v>41</v>
      </c>
      <c r="E2898" s="4">
        <v>8.2788899999999999E-2</v>
      </c>
      <c r="F2898" s="4">
        <v>5.41684E-3</v>
      </c>
      <c r="G2898" s="4">
        <v>1</v>
      </c>
      <c r="H2898" s="4">
        <v>1</v>
      </c>
      <c r="I2898" s="4">
        <v>1</v>
      </c>
      <c r="J2898" s="4">
        <v>1</v>
      </c>
      <c r="K2898" s="4" t="s">
        <v>7027</v>
      </c>
      <c r="L2898" s="4" t="s">
        <v>7033</v>
      </c>
      <c r="M2898" s="4" t="s">
        <v>41</v>
      </c>
      <c r="N2898" s="4">
        <v>1</v>
      </c>
      <c r="O2898" s="4">
        <v>2179.0699599999998</v>
      </c>
      <c r="P2898" s="4" t="s">
        <v>30</v>
      </c>
      <c r="Q2898" s="4" t="s">
        <v>30</v>
      </c>
      <c r="R2898" s="4">
        <v>4.1079999999999997E-3</v>
      </c>
      <c r="S2898" s="4">
        <v>5.8599999999999999E-2</v>
      </c>
      <c r="T2898" s="4">
        <v>2.09</v>
      </c>
    </row>
    <row r="2899" spans="1:30" x14ac:dyDescent="0.2">
      <c r="A2899" s="3" t="s">
        <v>6720</v>
      </c>
      <c r="B2899" s="3" t="s">
        <v>31</v>
      </c>
      <c r="C2899" s="3" t="s">
        <v>7034</v>
      </c>
      <c r="D2899" s="3" t="s">
        <v>7035</v>
      </c>
      <c r="E2899" s="3">
        <v>1.2E-2</v>
      </c>
      <c r="F2899" s="3">
        <v>1.23</v>
      </c>
      <c r="G2899" s="3">
        <v>5</v>
      </c>
      <c r="H2899" s="3">
        <v>1</v>
      </c>
      <c r="I2899" s="3">
        <v>1</v>
      </c>
      <c r="J2899" s="3">
        <v>1</v>
      </c>
      <c r="K2899" s="3">
        <v>1</v>
      </c>
      <c r="L2899" s="3">
        <v>396</v>
      </c>
      <c r="M2899" s="3">
        <v>44.1</v>
      </c>
      <c r="N2899" s="3">
        <v>5.76</v>
      </c>
      <c r="O2899" s="3">
        <v>0</v>
      </c>
      <c r="P2899" s="3">
        <v>1</v>
      </c>
      <c r="Q2899" s="3" t="s">
        <v>1377</v>
      </c>
      <c r="R2899" s="3" t="s">
        <v>7036</v>
      </c>
      <c r="S2899" s="3" t="s">
        <v>36</v>
      </c>
      <c r="T2899" s="3" t="s">
        <v>7037</v>
      </c>
      <c r="U2899" s="3" t="s">
        <v>7038</v>
      </c>
      <c r="V2899" s="3" t="s">
        <v>7034</v>
      </c>
      <c r="W2899" s="3" t="s">
        <v>7039</v>
      </c>
      <c r="X2899" s="3" t="s">
        <v>7040</v>
      </c>
      <c r="Y2899" s="3" t="s">
        <v>7041</v>
      </c>
      <c r="Z2899" s="3" t="s">
        <v>6739</v>
      </c>
      <c r="AA2899" s="3">
        <v>3</v>
      </c>
      <c r="AB2899" s="3" t="s">
        <v>30</v>
      </c>
      <c r="AC2899" s="3">
        <v>1</v>
      </c>
      <c r="AD2899" s="3" t="s">
        <v>41</v>
      </c>
    </row>
    <row r="2900" spans="1:30" hidden="1" outlineLevel="1" collapsed="1" x14ac:dyDescent="0.2">
      <c r="A2900" t="s">
        <v>41</v>
      </c>
      <c r="B2900" s="2" t="s">
        <v>43</v>
      </c>
      <c r="C2900" s="2" t="s">
        <v>44</v>
      </c>
      <c r="D2900" s="2" t="s">
        <v>29</v>
      </c>
      <c r="E2900" s="2" t="s">
        <v>45</v>
      </c>
      <c r="F2900" s="2" t="s">
        <v>46</v>
      </c>
      <c r="G2900" s="2" t="s">
        <v>28</v>
      </c>
      <c r="H2900" s="2" t="s">
        <v>47</v>
      </c>
      <c r="I2900" s="2" t="s">
        <v>8</v>
      </c>
      <c r="J2900" s="2" t="s">
        <v>9</v>
      </c>
      <c r="K2900" s="2" t="s">
        <v>48</v>
      </c>
      <c r="L2900" s="2" t="s">
        <v>49</v>
      </c>
      <c r="M2900" s="2" t="s">
        <v>50</v>
      </c>
      <c r="N2900" s="2" t="s">
        <v>51</v>
      </c>
      <c r="O2900" s="2" t="s">
        <v>52</v>
      </c>
      <c r="P2900" s="2" t="s">
        <v>27</v>
      </c>
      <c r="Q2900" s="2" t="s">
        <v>53</v>
      </c>
      <c r="R2900" s="2" t="s">
        <v>54</v>
      </c>
      <c r="S2900" s="2" t="s">
        <v>55</v>
      </c>
      <c r="T2900" s="2" t="s">
        <v>56</v>
      </c>
    </row>
    <row r="2901" spans="1:30" hidden="1" outlineLevel="1" collapsed="1" x14ac:dyDescent="0.2">
      <c r="A2901" t="s">
        <v>41</v>
      </c>
      <c r="B2901" s="4" t="s">
        <v>30</v>
      </c>
      <c r="C2901" s="4" t="s">
        <v>7042</v>
      </c>
      <c r="D2901" s="4" t="s">
        <v>41</v>
      </c>
      <c r="E2901" s="4">
        <v>8.3338099999999998E-2</v>
      </c>
      <c r="F2901" s="4">
        <v>5.41684E-3</v>
      </c>
      <c r="G2901" s="4">
        <v>1</v>
      </c>
      <c r="H2901" s="4">
        <v>1</v>
      </c>
      <c r="I2901" s="4">
        <v>1</v>
      </c>
      <c r="J2901" s="4">
        <v>1</v>
      </c>
      <c r="K2901" s="4" t="s">
        <v>7034</v>
      </c>
      <c r="L2901" s="4" t="s">
        <v>7043</v>
      </c>
      <c r="M2901" s="4" t="s">
        <v>41</v>
      </c>
      <c r="N2901" s="4">
        <v>0</v>
      </c>
      <c r="O2901" s="4">
        <v>2199.1503200000002</v>
      </c>
      <c r="P2901" s="4" t="s">
        <v>30</v>
      </c>
      <c r="Q2901" s="4" t="s">
        <v>30</v>
      </c>
      <c r="R2901" s="4">
        <v>4.1079999999999997E-3</v>
      </c>
      <c r="S2901" s="4">
        <v>5.8950000000000002E-2</v>
      </c>
      <c r="T2901" s="4">
        <v>1.58</v>
      </c>
    </row>
    <row r="2902" spans="1:30" x14ac:dyDescent="0.2">
      <c r="A2902" s="3" t="s">
        <v>6720</v>
      </c>
      <c r="B2902" s="3" t="s">
        <v>31</v>
      </c>
      <c r="C2902" s="3" t="s">
        <v>7044</v>
      </c>
      <c r="D2902" s="3" t="s">
        <v>7045</v>
      </c>
      <c r="E2902" s="3">
        <v>1.2E-2</v>
      </c>
      <c r="F2902" s="3">
        <v>1.2290000000000001</v>
      </c>
      <c r="G2902" s="3">
        <v>3</v>
      </c>
      <c r="H2902" s="3">
        <v>1</v>
      </c>
      <c r="I2902" s="3">
        <v>1</v>
      </c>
      <c r="J2902" s="3">
        <v>1</v>
      </c>
      <c r="K2902" s="3">
        <v>1</v>
      </c>
      <c r="L2902" s="3">
        <v>270</v>
      </c>
      <c r="M2902" s="3">
        <v>31.4</v>
      </c>
      <c r="N2902" s="3">
        <v>7.46</v>
      </c>
      <c r="O2902" s="3">
        <v>0</v>
      </c>
      <c r="P2902" s="3">
        <v>1</v>
      </c>
      <c r="Q2902" s="3" t="s">
        <v>41</v>
      </c>
      <c r="R2902" s="3" t="s">
        <v>41</v>
      </c>
      <c r="S2902" s="3" t="s">
        <v>41</v>
      </c>
      <c r="T2902" s="3" t="s">
        <v>7046</v>
      </c>
      <c r="U2902" s="3" t="s">
        <v>7047</v>
      </c>
      <c r="V2902" s="3" t="s">
        <v>7044</v>
      </c>
      <c r="W2902" s="3" t="s">
        <v>41</v>
      </c>
      <c r="X2902" s="3" t="s">
        <v>7048</v>
      </c>
      <c r="Y2902" s="3" t="s">
        <v>41</v>
      </c>
      <c r="Z2902" s="3" t="s">
        <v>41</v>
      </c>
      <c r="AA2902" s="3">
        <v>0</v>
      </c>
      <c r="AB2902" s="3" t="s">
        <v>30</v>
      </c>
      <c r="AC2902" s="3">
        <v>1</v>
      </c>
      <c r="AD2902" s="3" t="s">
        <v>41</v>
      </c>
    </row>
    <row r="2903" spans="1:30" hidden="1" outlineLevel="1" collapsed="1" x14ac:dyDescent="0.2">
      <c r="A2903" t="s">
        <v>41</v>
      </c>
      <c r="B2903" s="2" t="s">
        <v>43</v>
      </c>
      <c r="C2903" s="2" t="s">
        <v>44</v>
      </c>
      <c r="D2903" s="2" t="s">
        <v>29</v>
      </c>
      <c r="E2903" s="2" t="s">
        <v>45</v>
      </c>
      <c r="F2903" s="2" t="s">
        <v>46</v>
      </c>
      <c r="G2903" s="2" t="s">
        <v>28</v>
      </c>
      <c r="H2903" s="2" t="s">
        <v>47</v>
      </c>
      <c r="I2903" s="2" t="s">
        <v>8</v>
      </c>
      <c r="J2903" s="2" t="s">
        <v>9</v>
      </c>
      <c r="K2903" s="2" t="s">
        <v>48</v>
      </c>
      <c r="L2903" s="2" t="s">
        <v>49</v>
      </c>
      <c r="M2903" s="2" t="s">
        <v>50</v>
      </c>
      <c r="N2903" s="2" t="s">
        <v>51</v>
      </c>
      <c r="O2903" s="2" t="s">
        <v>52</v>
      </c>
      <c r="P2903" s="2" t="s">
        <v>27</v>
      </c>
      <c r="Q2903" s="2" t="s">
        <v>53</v>
      </c>
      <c r="R2903" s="2" t="s">
        <v>54</v>
      </c>
      <c r="S2903" s="2" t="s">
        <v>55</v>
      </c>
      <c r="T2903" s="2" t="s">
        <v>56</v>
      </c>
    </row>
    <row r="2904" spans="1:30" hidden="1" outlineLevel="1" collapsed="1" x14ac:dyDescent="0.2">
      <c r="A2904" t="s">
        <v>41</v>
      </c>
      <c r="B2904" s="4" t="s">
        <v>30</v>
      </c>
      <c r="C2904" s="4" t="s">
        <v>7049</v>
      </c>
      <c r="D2904" s="4" t="s">
        <v>41</v>
      </c>
      <c r="E2904" s="4">
        <v>8.3338099999999998E-2</v>
      </c>
      <c r="F2904" s="4">
        <v>5.41684E-3</v>
      </c>
      <c r="G2904" s="4">
        <v>1</v>
      </c>
      <c r="H2904" s="4">
        <v>1</v>
      </c>
      <c r="I2904" s="4">
        <v>1</v>
      </c>
      <c r="J2904" s="4">
        <v>1</v>
      </c>
      <c r="K2904" s="4" t="s">
        <v>7044</v>
      </c>
      <c r="L2904" s="4" t="s">
        <v>7050</v>
      </c>
      <c r="M2904" s="4" t="s">
        <v>41</v>
      </c>
      <c r="N2904" s="4">
        <v>1</v>
      </c>
      <c r="O2904" s="4">
        <v>979.62987999999996</v>
      </c>
      <c r="P2904" s="4" t="s">
        <v>30</v>
      </c>
      <c r="Q2904" s="4" t="s">
        <v>30</v>
      </c>
      <c r="R2904" s="4">
        <v>4.1079999999999997E-3</v>
      </c>
      <c r="S2904" s="4">
        <v>5.901E-2</v>
      </c>
      <c r="T2904" s="4">
        <v>0.88</v>
      </c>
    </row>
    <row r="2905" spans="1:30" x14ac:dyDescent="0.2">
      <c r="A2905" s="3" t="s">
        <v>6720</v>
      </c>
      <c r="B2905" s="3" t="s">
        <v>31</v>
      </c>
      <c r="C2905" s="3" t="s">
        <v>7051</v>
      </c>
      <c r="D2905" s="3" t="s">
        <v>7052</v>
      </c>
      <c r="E2905" s="3">
        <v>1.2E-2</v>
      </c>
      <c r="F2905" s="3">
        <v>1.2270000000000001</v>
      </c>
      <c r="G2905" s="3">
        <v>5</v>
      </c>
      <c r="H2905" s="3">
        <v>1</v>
      </c>
      <c r="I2905" s="3">
        <v>1</v>
      </c>
      <c r="J2905" s="3">
        <v>1</v>
      </c>
      <c r="K2905" s="3">
        <v>1</v>
      </c>
      <c r="L2905" s="3">
        <v>235</v>
      </c>
      <c r="M2905" s="3">
        <v>28</v>
      </c>
      <c r="N2905" s="3">
        <v>9.3800000000000008</v>
      </c>
      <c r="O2905" s="3">
        <v>2.17</v>
      </c>
      <c r="P2905" s="3">
        <v>1</v>
      </c>
      <c r="Q2905" s="3" t="s">
        <v>2887</v>
      </c>
      <c r="R2905" s="3" t="s">
        <v>35</v>
      </c>
      <c r="S2905" s="3" t="s">
        <v>1766</v>
      </c>
      <c r="T2905" s="3" t="s">
        <v>7053</v>
      </c>
      <c r="U2905" s="3" t="s">
        <v>7054</v>
      </c>
      <c r="V2905" s="3" t="s">
        <v>7051</v>
      </c>
      <c r="W2905" s="3" t="s">
        <v>7055</v>
      </c>
      <c r="X2905" s="3" t="s">
        <v>7056</v>
      </c>
      <c r="Y2905" s="3" t="s">
        <v>41</v>
      </c>
      <c r="Z2905" s="3" t="s">
        <v>41</v>
      </c>
      <c r="AA2905" s="3">
        <v>0</v>
      </c>
      <c r="AB2905" s="3" t="s">
        <v>30</v>
      </c>
      <c r="AC2905" s="3">
        <v>1</v>
      </c>
      <c r="AD2905" s="3" t="s">
        <v>41</v>
      </c>
    </row>
    <row r="2906" spans="1:30" hidden="1" outlineLevel="1" collapsed="1" x14ac:dyDescent="0.2">
      <c r="A2906" t="s">
        <v>41</v>
      </c>
      <c r="B2906" s="2" t="s">
        <v>43</v>
      </c>
      <c r="C2906" s="2" t="s">
        <v>44</v>
      </c>
      <c r="D2906" s="2" t="s">
        <v>29</v>
      </c>
      <c r="E2906" s="2" t="s">
        <v>45</v>
      </c>
      <c r="F2906" s="2" t="s">
        <v>46</v>
      </c>
      <c r="G2906" s="2" t="s">
        <v>28</v>
      </c>
      <c r="H2906" s="2" t="s">
        <v>47</v>
      </c>
      <c r="I2906" s="2" t="s">
        <v>8</v>
      </c>
      <c r="J2906" s="2" t="s">
        <v>9</v>
      </c>
      <c r="K2906" s="2" t="s">
        <v>48</v>
      </c>
      <c r="L2906" s="2" t="s">
        <v>49</v>
      </c>
      <c r="M2906" s="2" t="s">
        <v>50</v>
      </c>
      <c r="N2906" s="2" t="s">
        <v>51</v>
      </c>
      <c r="O2906" s="2" t="s">
        <v>52</v>
      </c>
      <c r="P2906" s="2" t="s">
        <v>27</v>
      </c>
      <c r="Q2906" s="2" t="s">
        <v>53</v>
      </c>
      <c r="R2906" s="2" t="s">
        <v>54</v>
      </c>
      <c r="S2906" s="2" t="s">
        <v>55</v>
      </c>
      <c r="T2906" s="2" t="s">
        <v>56</v>
      </c>
    </row>
    <row r="2907" spans="1:30" hidden="1" outlineLevel="1" collapsed="1" x14ac:dyDescent="0.2">
      <c r="A2907" t="s">
        <v>41</v>
      </c>
      <c r="B2907" s="4" t="s">
        <v>30</v>
      </c>
      <c r="C2907" s="4" t="s">
        <v>7057</v>
      </c>
      <c r="D2907" s="4" t="s">
        <v>41</v>
      </c>
      <c r="E2907" s="4">
        <v>8.3890599999999996E-2</v>
      </c>
      <c r="F2907" s="4">
        <v>5.41684E-3</v>
      </c>
      <c r="G2907" s="4">
        <v>1</v>
      </c>
      <c r="H2907" s="4">
        <v>1</v>
      </c>
      <c r="I2907" s="4">
        <v>1</v>
      </c>
      <c r="J2907" s="4">
        <v>1</v>
      </c>
      <c r="K2907" s="4" t="s">
        <v>7051</v>
      </c>
      <c r="L2907" s="4" t="s">
        <v>7058</v>
      </c>
      <c r="M2907" s="4" t="s">
        <v>41</v>
      </c>
      <c r="N2907" s="4">
        <v>2</v>
      </c>
      <c r="O2907" s="4">
        <v>1405.7434000000001</v>
      </c>
      <c r="P2907" s="4" t="s">
        <v>30</v>
      </c>
      <c r="Q2907" s="4" t="s">
        <v>30</v>
      </c>
      <c r="R2907" s="4">
        <v>4.1079999999999997E-3</v>
      </c>
      <c r="S2907" s="4">
        <v>5.9270000000000003E-2</v>
      </c>
      <c r="T2907" s="4">
        <v>2.17</v>
      </c>
    </row>
    <row r="2908" spans="1:30" x14ac:dyDescent="0.2">
      <c r="A2908" s="3" t="s">
        <v>6720</v>
      </c>
      <c r="B2908" s="3" t="s">
        <v>31</v>
      </c>
      <c r="C2908" s="3" t="s">
        <v>7059</v>
      </c>
      <c r="D2908" s="3" t="s">
        <v>7060</v>
      </c>
      <c r="E2908" s="3">
        <v>1.2E-2</v>
      </c>
      <c r="F2908" s="3">
        <v>1.226</v>
      </c>
      <c r="G2908" s="3">
        <v>2</v>
      </c>
      <c r="H2908" s="3">
        <v>1</v>
      </c>
      <c r="I2908" s="3">
        <v>1</v>
      </c>
      <c r="J2908" s="3">
        <v>1</v>
      </c>
      <c r="K2908" s="3">
        <v>1</v>
      </c>
      <c r="L2908" s="3">
        <v>837</v>
      </c>
      <c r="M2908" s="3">
        <v>93</v>
      </c>
      <c r="N2908" s="3">
        <v>5.36</v>
      </c>
      <c r="O2908" s="3">
        <v>3.37</v>
      </c>
      <c r="P2908" s="3">
        <v>1</v>
      </c>
      <c r="Q2908" s="3" t="s">
        <v>2010</v>
      </c>
      <c r="R2908" s="3" t="s">
        <v>35</v>
      </c>
      <c r="S2908" s="3" t="s">
        <v>36</v>
      </c>
      <c r="T2908" s="3" t="s">
        <v>4625</v>
      </c>
      <c r="U2908" s="3" t="s">
        <v>7061</v>
      </c>
      <c r="V2908" s="3" t="s">
        <v>7059</v>
      </c>
      <c r="W2908" s="3" t="s">
        <v>7062</v>
      </c>
      <c r="X2908" s="3" t="s">
        <v>7063</v>
      </c>
      <c r="Y2908" s="3" t="s">
        <v>41</v>
      </c>
      <c r="Z2908" s="3" t="s">
        <v>41</v>
      </c>
      <c r="AA2908" s="3">
        <v>0</v>
      </c>
      <c r="AB2908" s="3" t="s">
        <v>30</v>
      </c>
      <c r="AC2908" s="3">
        <v>1</v>
      </c>
      <c r="AD2908" s="3" t="s">
        <v>7064</v>
      </c>
    </row>
    <row r="2909" spans="1:30" hidden="1" outlineLevel="1" collapsed="1" x14ac:dyDescent="0.2">
      <c r="A2909" t="s">
        <v>41</v>
      </c>
      <c r="B2909" s="2" t="s">
        <v>43</v>
      </c>
      <c r="C2909" s="2" t="s">
        <v>44</v>
      </c>
      <c r="D2909" s="2" t="s">
        <v>29</v>
      </c>
      <c r="E2909" s="2" t="s">
        <v>45</v>
      </c>
      <c r="F2909" s="2" t="s">
        <v>46</v>
      </c>
      <c r="G2909" s="2" t="s">
        <v>28</v>
      </c>
      <c r="H2909" s="2" t="s">
        <v>47</v>
      </c>
      <c r="I2909" s="2" t="s">
        <v>8</v>
      </c>
      <c r="J2909" s="2" t="s">
        <v>9</v>
      </c>
      <c r="K2909" s="2" t="s">
        <v>48</v>
      </c>
      <c r="L2909" s="2" t="s">
        <v>49</v>
      </c>
      <c r="M2909" s="2" t="s">
        <v>50</v>
      </c>
      <c r="N2909" s="2" t="s">
        <v>51</v>
      </c>
      <c r="O2909" s="2" t="s">
        <v>52</v>
      </c>
      <c r="P2909" s="2" t="s">
        <v>27</v>
      </c>
      <c r="Q2909" s="2" t="s">
        <v>53</v>
      </c>
      <c r="R2909" s="2" t="s">
        <v>54</v>
      </c>
      <c r="S2909" s="2" t="s">
        <v>55</v>
      </c>
      <c r="T2909" s="2" t="s">
        <v>56</v>
      </c>
    </row>
    <row r="2910" spans="1:30" hidden="1" outlineLevel="1" collapsed="1" x14ac:dyDescent="0.2">
      <c r="A2910" t="s">
        <v>41</v>
      </c>
      <c r="B2910" s="4" t="s">
        <v>30</v>
      </c>
      <c r="C2910" s="4" t="s">
        <v>7065</v>
      </c>
      <c r="D2910" s="4" t="s">
        <v>7066</v>
      </c>
      <c r="E2910" s="4">
        <v>8.3890599999999996E-2</v>
      </c>
      <c r="F2910" s="4">
        <v>5.41684E-3</v>
      </c>
      <c r="G2910" s="4">
        <v>1</v>
      </c>
      <c r="H2910" s="4">
        <v>1</v>
      </c>
      <c r="I2910" s="4">
        <v>1</v>
      </c>
      <c r="J2910" s="4">
        <v>1</v>
      </c>
      <c r="K2910" s="4" t="s">
        <v>7059</v>
      </c>
      <c r="L2910" s="4" t="s">
        <v>7067</v>
      </c>
      <c r="M2910" s="4" t="s">
        <v>7068</v>
      </c>
      <c r="N2910" s="4">
        <v>2</v>
      </c>
      <c r="O2910" s="4">
        <v>1849.76423</v>
      </c>
      <c r="P2910" s="4" t="s">
        <v>30</v>
      </c>
      <c r="Q2910" s="4" t="s">
        <v>30</v>
      </c>
      <c r="R2910" s="4">
        <v>4.1079999999999997E-3</v>
      </c>
      <c r="S2910" s="4">
        <v>5.9479999999999998E-2</v>
      </c>
      <c r="T2910" s="4">
        <v>3.37</v>
      </c>
    </row>
    <row r="2911" spans="1:30" x14ac:dyDescent="0.2">
      <c r="A2911" s="3" t="s">
        <v>6720</v>
      </c>
      <c r="B2911" s="3" t="s">
        <v>31</v>
      </c>
      <c r="C2911" s="3" t="s">
        <v>7069</v>
      </c>
      <c r="D2911" s="3" t="s">
        <v>7070</v>
      </c>
      <c r="E2911" s="3">
        <v>1.2E-2</v>
      </c>
      <c r="F2911" s="3">
        <v>1.224</v>
      </c>
      <c r="G2911" s="3">
        <v>6</v>
      </c>
      <c r="H2911" s="3">
        <v>1</v>
      </c>
      <c r="I2911" s="3">
        <v>1</v>
      </c>
      <c r="J2911" s="3">
        <v>1</v>
      </c>
      <c r="K2911" s="3">
        <v>1</v>
      </c>
      <c r="L2911" s="3">
        <v>130</v>
      </c>
      <c r="M2911" s="3">
        <v>14.6</v>
      </c>
      <c r="N2911" s="3">
        <v>9.94</v>
      </c>
      <c r="O2911" s="3">
        <v>0</v>
      </c>
      <c r="P2911" s="3">
        <v>1</v>
      </c>
      <c r="Q2911" s="3" t="s">
        <v>1592</v>
      </c>
      <c r="R2911" s="3" t="s">
        <v>1593</v>
      </c>
      <c r="S2911" s="3" t="s">
        <v>36</v>
      </c>
      <c r="T2911" s="3" t="s">
        <v>7071</v>
      </c>
      <c r="U2911" s="3" t="s">
        <v>7072</v>
      </c>
      <c r="V2911" s="3" t="s">
        <v>7069</v>
      </c>
      <c r="W2911" s="3" t="s">
        <v>7073</v>
      </c>
      <c r="X2911" s="3" t="s">
        <v>7074</v>
      </c>
      <c r="Y2911" s="3" t="s">
        <v>6179</v>
      </c>
      <c r="Z2911" s="3" t="s">
        <v>41</v>
      </c>
      <c r="AA2911" s="3">
        <v>9</v>
      </c>
      <c r="AB2911" s="3" t="s">
        <v>30</v>
      </c>
      <c r="AC2911" s="3">
        <v>1</v>
      </c>
      <c r="AD2911" s="3" t="s">
        <v>41</v>
      </c>
    </row>
    <row r="2912" spans="1:30" hidden="1" outlineLevel="1" collapsed="1" x14ac:dyDescent="0.2">
      <c r="A2912" t="s">
        <v>41</v>
      </c>
      <c r="B2912" s="2" t="s">
        <v>43</v>
      </c>
      <c r="C2912" s="2" t="s">
        <v>44</v>
      </c>
      <c r="D2912" s="2" t="s">
        <v>29</v>
      </c>
      <c r="E2912" s="2" t="s">
        <v>45</v>
      </c>
      <c r="F2912" s="2" t="s">
        <v>46</v>
      </c>
      <c r="G2912" s="2" t="s">
        <v>28</v>
      </c>
      <c r="H2912" s="2" t="s">
        <v>47</v>
      </c>
      <c r="I2912" s="2" t="s">
        <v>8</v>
      </c>
      <c r="J2912" s="2" t="s">
        <v>9</v>
      </c>
      <c r="K2912" s="2" t="s">
        <v>48</v>
      </c>
      <c r="L2912" s="2" t="s">
        <v>49</v>
      </c>
      <c r="M2912" s="2" t="s">
        <v>50</v>
      </c>
      <c r="N2912" s="2" t="s">
        <v>51</v>
      </c>
      <c r="O2912" s="2" t="s">
        <v>52</v>
      </c>
      <c r="P2912" s="2" t="s">
        <v>27</v>
      </c>
      <c r="Q2912" s="2" t="s">
        <v>53</v>
      </c>
      <c r="R2912" s="2" t="s">
        <v>54</v>
      </c>
      <c r="S2912" s="2" t="s">
        <v>55</v>
      </c>
      <c r="T2912" s="2" t="s">
        <v>56</v>
      </c>
    </row>
    <row r="2913" spans="1:30" hidden="1" outlineLevel="1" collapsed="1" x14ac:dyDescent="0.2">
      <c r="A2913" t="s">
        <v>41</v>
      </c>
      <c r="B2913" s="4" t="s">
        <v>30</v>
      </c>
      <c r="C2913" s="4" t="s">
        <v>7075</v>
      </c>
      <c r="D2913" s="4" t="s">
        <v>41</v>
      </c>
      <c r="E2913" s="4">
        <v>8.44467E-2</v>
      </c>
      <c r="F2913" s="4">
        <v>5.9830200000000004E-3</v>
      </c>
      <c r="G2913" s="4">
        <v>1</v>
      </c>
      <c r="H2913" s="4">
        <v>2</v>
      </c>
      <c r="I2913" s="4">
        <v>1</v>
      </c>
      <c r="J2913" s="4">
        <v>1</v>
      </c>
      <c r="K2913" s="4" t="s">
        <v>7069</v>
      </c>
      <c r="L2913" s="4" t="s">
        <v>7076</v>
      </c>
      <c r="M2913" s="4" t="s">
        <v>41</v>
      </c>
      <c r="N2913" s="4">
        <v>0</v>
      </c>
      <c r="O2913" s="4">
        <v>898.54687999999999</v>
      </c>
      <c r="P2913" s="4" t="s">
        <v>30</v>
      </c>
      <c r="Q2913" s="4" t="s">
        <v>30</v>
      </c>
      <c r="R2913" s="4">
        <v>4.1079999999999997E-3</v>
      </c>
      <c r="S2913" s="4">
        <v>5.9670000000000001E-2</v>
      </c>
      <c r="T2913" s="4">
        <v>1.31</v>
      </c>
    </row>
    <row r="2914" spans="1:30" x14ac:dyDescent="0.2">
      <c r="A2914" s="3" t="s">
        <v>6720</v>
      </c>
      <c r="B2914" s="3" t="s">
        <v>31</v>
      </c>
      <c r="C2914" s="3" t="s">
        <v>7077</v>
      </c>
      <c r="D2914" s="3" t="s">
        <v>7078</v>
      </c>
      <c r="E2914" s="3">
        <v>1.2999999999999999E-2</v>
      </c>
      <c r="F2914" s="3">
        <v>1.222</v>
      </c>
      <c r="G2914" s="3">
        <v>2</v>
      </c>
      <c r="H2914" s="3">
        <v>1</v>
      </c>
      <c r="I2914" s="3">
        <v>1</v>
      </c>
      <c r="J2914" s="3">
        <v>1</v>
      </c>
      <c r="K2914" s="3">
        <v>1</v>
      </c>
      <c r="L2914" s="3">
        <v>647</v>
      </c>
      <c r="M2914" s="3">
        <v>74.400000000000006</v>
      </c>
      <c r="N2914" s="3">
        <v>8.7899999999999991</v>
      </c>
      <c r="O2914" s="3">
        <v>0</v>
      </c>
      <c r="P2914" s="3">
        <v>1</v>
      </c>
      <c r="Q2914" s="3" t="s">
        <v>2725</v>
      </c>
      <c r="R2914" s="3" t="s">
        <v>35</v>
      </c>
      <c r="S2914" s="3" t="s">
        <v>1062</v>
      </c>
      <c r="T2914" s="3" t="s">
        <v>7079</v>
      </c>
      <c r="U2914" s="3" t="s">
        <v>7080</v>
      </c>
      <c r="V2914" s="3" t="s">
        <v>7077</v>
      </c>
      <c r="W2914" s="3" t="s">
        <v>7081</v>
      </c>
      <c r="X2914" s="3" t="s">
        <v>7082</v>
      </c>
      <c r="Y2914" s="3" t="s">
        <v>41</v>
      </c>
      <c r="Z2914" s="3" t="s">
        <v>41</v>
      </c>
      <c r="AA2914" s="3">
        <v>0</v>
      </c>
      <c r="AB2914" s="3" t="s">
        <v>30</v>
      </c>
      <c r="AC2914" s="3">
        <v>1</v>
      </c>
      <c r="AD2914" s="3" t="s">
        <v>41</v>
      </c>
    </row>
    <row r="2915" spans="1:30" hidden="1" outlineLevel="1" collapsed="1" x14ac:dyDescent="0.2">
      <c r="A2915" t="s">
        <v>41</v>
      </c>
      <c r="B2915" s="2" t="s">
        <v>43</v>
      </c>
      <c r="C2915" s="2" t="s">
        <v>44</v>
      </c>
      <c r="D2915" s="2" t="s">
        <v>29</v>
      </c>
      <c r="E2915" s="2" t="s">
        <v>45</v>
      </c>
      <c r="F2915" s="2" t="s">
        <v>46</v>
      </c>
      <c r="G2915" s="2" t="s">
        <v>28</v>
      </c>
      <c r="H2915" s="2" t="s">
        <v>47</v>
      </c>
      <c r="I2915" s="2" t="s">
        <v>8</v>
      </c>
      <c r="J2915" s="2" t="s">
        <v>9</v>
      </c>
      <c r="K2915" s="2" t="s">
        <v>48</v>
      </c>
      <c r="L2915" s="2" t="s">
        <v>49</v>
      </c>
      <c r="M2915" s="2" t="s">
        <v>50</v>
      </c>
      <c r="N2915" s="2" t="s">
        <v>51</v>
      </c>
      <c r="O2915" s="2" t="s">
        <v>52</v>
      </c>
      <c r="P2915" s="2" t="s">
        <v>27</v>
      </c>
      <c r="Q2915" s="2" t="s">
        <v>53</v>
      </c>
      <c r="R2915" s="2" t="s">
        <v>54</v>
      </c>
      <c r="S2915" s="2" t="s">
        <v>55</v>
      </c>
      <c r="T2915" s="2" t="s">
        <v>56</v>
      </c>
    </row>
    <row r="2916" spans="1:30" hidden="1" outlineLevel="1" collapsed="1" x14ac:dyDescent="0.2">
      <c r="A2916" t="s">
        <v>41</v>
      </c>
      <c r="B2916" s="4" t="s">
        <v>30</v>
      </c>
      <c r="C2916" s="4" t="s">
        <v>7083</v>
      </c>
      <c r="D2916" s="4" t="s">
        <v>41</v>
      </c>
      <c r="E2916" s="4">
        <v>8.5006200000000004E-2</v>
      </c>
      <c r="F2916" s="4">
        <v>5.9830200000000004E-3</v>
      </c>
      <c r="G2916" s="4">
        <v>1</v>
      </c>
      <c r="H2916" s="4">
        <v>1</v>
      </c>
      <c r="I2916" s="4">
        <v>1</v>
      </c>
      <c r="J2916" s="4">
        <v>1</v>
      </c>
      <c r="K2916" s="4" t="s">
        <v>7077</v>
      </c>
      <c r="L2916" s="4" t="s">
        <v>7084</v>
      </c>
      <c r="M2916" s="4" t="s">
        <v>41</v>
      </c>
      <c r="N2916" s="4">
        <v>2</v>
      </c>
      <c r="O2916" s="4">
        <v>1613.98497</v>
      </c>
      <c r="P2916" s="4" t="s">
        <v>30</v>
      </c>
      <c r="Q2916" s="4" t="s">
        <v>30</v>
      </c>
      <c r="R2916" s="4">
        <v>4.535E-3</v>
      </c>
      <c r="S2916" s="4">
        <v>6.0019999999999997E-2</v>
      </c>
      <c r="T2916" s="4">
        <v>2.12</v>
      </c>
    </row>
    <row r="2917" spans="1:30" x14ac:dyDescent="0.2">
      <c r="A2917" s="3" t="s">
        <v>6720</v>
      </c>
      <c r="B2917" s="3" t="s">
        <v>31</v>
      </c>
      <c r="C2917" s="3" t="s">
        <v>7085</v>
      </c>
      <c r="D2917" s="3" t="s">
        <v>7086</v>
      </c>
      <c r="E2917" s="3">
        <v>1.2999999999999999E-2</v>
      </c>
      <c r="F2917" s="3">
        <v>1.2210000000000001</v>
      </c>
      <c r="G2917" s="3">
        <v>1</v>
      </c>
      <c r="H2917" s="3">
        <v>1</v>
      </c>
      <c r="I2917" s="3">
        <v>1</v>
      </c>
      <c r="J2917" s="3">
        <v>1</v>
      </c>
      <c r="K2917" s="3">
        <v>1</v>
      </c>
      <c r="L2917" s="3">
        <v>987</v>
      </c>
      <c r="M2917" s="3">
        <v>107.9</v>
      </c>
      <c r="N2917" s="3">
        <v>6.39</v>
      </c>
      <c r="O2917" s="3">
        <v>0</v>
      </c>
      <c r="P2917" s="3">
        <v>1</v>
      </c>
      <c r="Q2917" s="3" t="s">
        <v>1539</v>
      </c>
      <c r="R2917" s="3" t="s">
        <v>4457</v>
      </c>
      <c r="S2917" s="3" t="s">
        <v>374</v>
      </c>
      <c r="T2917" s="3" t="s">
        <v>7087</v>
      </c>
      <c r="U2917" s="3" t="s">
        <v>7088</v>
      </c>
      <c r="V2917" s="3" t="s">
        <v>7085</v>
      </c>
      <c r="W2917" s="3" t="s">
        <v>7089</v>
      </c>
      <c r="X2917" s="3" t="s">
        <v>7090</v>
      </c>
      <c r="Y2917" s="3" t="s">
        <v>2427</v>
      </c>
      <c r="Z2917" s="3" t="s">
        <v>1546</v>
      </c>
      <c r="AA2917" s="3">
        <v>5</v>
      </c>
      <c r="AB2917" s="3" t="s">
        <v>30</v>
      </c>
      <c r="AC2917" s="3">
        <v>1</v>
      </c>
      <c r="AD2917" s="3" t="s">
        <v>41</v>
      </c>
    </row>
    <row r="2918" spans="1:30" hidden="1" outlineLevel="1" collapsed="1" x14ac:dyDescent="0.2">
      <c r="A2918" t="s">
        <v>41</v>
      </c>
      <c r="B2918" s="2" t="s">
        <v>43</v>
      </c>
      <c r="C2918" s="2" t="s">
        <v>44</v>
      </c>
      <c r="D2918" s="2" t="s">
        <v>29</v>
      </c>
      <c r="E2918" s="2" t="s">
        <v>45</v>
      </c>
      <c r="F2918" s="2" t="s">
        <v>46</v>
      </c>
      <c r="G2918" s="2" t="s">
        <v>28</v>
      </c>
      <c r="H2918" s="2" t="s">
        <v>47</v>
      </c>
      <c r="I2918" s="2" t="s">
        <v>8</v>
      </c>
      <c r="J2918" s="2" t="s">
        <v>9</v>
      </c>
      <c r="K2918" s="2" t="s">
        <v>48</v>
      </c>
      <c r="L2918" s="2" t="s">
        <v>49</v>
      </c>
      <c r="M2918" s="2" t="s">
        <v>50</v>
      </c>
      <c r="N2918" s="2" t="s">
        <v>51</v>
      </c>
      <c r="O2918" s="2" t="s">
        <v>52</v>
      </c>
      <c r="P2918" s="2" t="s">
        <v>27</v>
      </c>
      <c r="Q2918" s="2" t="s">
        <v>53</v>
      </c>
      <c r="R2918" s="2" t="s">
        <v>54</v>
      </c>
      <c r="S2918" s="2" t="s">
        <v>55</v>
      </c>
      <c r="T2918" s="2" t="s">
        <v>56</v>
      </c>
    </row>
    <row r="2919" spans="1:30" hidden="1" outlineLevel="1" collapsed="1" x14ac:dyDescent="0.2">
      <c r="A2919" t="s">
        <v>41</v>
      </c>
      <c r="B2919" s="4" t="s">
        <v>30</v>
      </c>
      <c r="C2919" s="4" t="s">
        <v>7091</v>
      </c>
      <c r="D2919" s="4" t="s">
        <v>41</v>
      </c>
      <c r="E2919" s="4">
        <v>8.5006200000000004E-2</v>
      </c>
      <c r="F2919" s="4">
        <v>5.9830200000000004E-3</v>
      </c>
      <c r="G2919" s="4">
        <v>1</v>
      </c>
      <c r="H2919" s="4">
        <v>1</v>
      </c>
      <c r="I2919" s="4">
        <v>1</v>
      </c>
      <c r="J2919" s="4">
        <v>1</v>
      </c>
      <c r="K2919" s="4" t="s">
        <v>7085</v>
      </c>
      <c r="L2919" s="4" t="s">
        <v>7092</v>
      </c>
      <c r="M2919" s="4" t="s">
        <v>41</v>
      </c>
      <c r="N2919" s="4">
        <v>1</v>
      </c>
      <c r="O2919" s="4">
        <v>1437.722</v>
      </c>
      <c r="P2919" s="4" t="s">
        <v>30</v>
      </c>
      <c r="Q2919" s="4" t="s">
        <v>30</v>
      </c>
      <c r="R2919" s="4">
        <v>4.535E-3</v>
      </c>
      <c r="S2919" s="4">
        <v>6.0130000000000003E-2</v>
      </c>
      <c r="T2919" s="4">
        <v>1.86</v>
      </c>
    </row>
    <row r="2920" spans="1:30" x14ac:dyDescent="0.2">
      <c r="A2920" s="3" t="s">
        <v>6720</v>
      </c>
      <c r="B2920" s="3" t="s">
        <v>31</v>
      </c>
      <c r="C2920" s="3" t="s">
        <v>7093</v>
      </c>
      <c r="D2920" s="3" t="s">
        <v>7094</v>
      </c>
      <c r="E2920" s="3">
        <v>1.4E-2</v>
      </c>
      <c r="F2920" s="3">
        <v>1.2170000000000001</v>
      </c>
      <c r="G2920" s="3">
        <v>3</v>
      </c>
      <c r="H2920" s="3">
        <v>1</v>
      </c>
      <c r="I2920" s="3">
        <v>1</v>
      </c>
      <c r="J2920" s="3">
        <v>1</v>
      </c>
      <c r="K2920" s="3">
        <v>1</v>
      </c>
      <c r="L2920" s="3">
        <v>657</v>
      </c>
      <c r="M2920" s="3">
        <v>72.8</v>
      </c>
      <c r="N2920" s="3">
        <v>8.92</v>
      </c>
      <c r="O2920" s="3">
        <v>2.76</v>
      </c>
      <c r="P2920" s="3">
        <v>1</v>
      </c>
      <c r="Q2920" s="3" t="s">
        <v>1861</v>
      </c>
      <c r="R2920" s="3" t="s">
        <v>978</v>
      </c>
      <c r="S2920" s="3" t="s">
        <v>2985</v>
      </c>
      <c r="T2920" s="3" t="s">
        <v>7095</v>
      </c>
      <c r="U2920" s="3" t="s">
        <v>7096</v>
      </c>
      <c r="V2920" s="3" t="s">
        <v>7093</v>
      </c>
      <c r="W2920" s="3" t="s">
        <v>7097</v>
      </c>
      <c r="X2920" s="3" t="s">
        <v>7098</v>
      </c>
      <c r="Y2920" s="3" t="s">
        <v>41</v>
      </c>
      <c r="Z2920" s="3" t="s">
        <v>41</v>
      </c>
      <c r="AA2920" s="3">
        <v>0</v>
      </c>
      <c r="AB2920" s="3" t="s">
        <v>30</v>
      </c>
      <c r="AC2920" s="3">
        <v>1</v>
      </c>
      <c r="AD2920" s="3" t="s">
        <v>41</v>
      </c>
    </row>
    <row r="2921" spans="1:30" hidden="1" outlineLevel="1" collapsed="1" x14ac:dyDescent="0.2">
      <c r="A2921" t="s">
        <v>41</v>
      </c>
      <c r="B2921" s="2" t="s">
        <v>43</v>
      </c>
      <c r="C2921" s="2" t="s">
        <v>44</v>
      </c>
      <c r="D2921" s="2" t="s">
        <v>29</v>
      </c>
      <c r="E2921" s="2" t="s">
        <v>45</v>
      </c>
      <c r="F2921" s="2" t="s">
        <v>46</v>
      </c>
      <c r="G2921" s="2" t="s">
        <v>28</v>
      </c>
      <c r="H2921" s="2" t="s">
        <v>47</v>
      </c>
      <c r="I2921" s="2" t="s">
        <v>8</v>
      </c>
      <c r="J2921" s="2" t="s">
        <v>9</v>
      </c>
      <c r="K2921" s="2" t="s">
        <v>48</v>
      </c>
      <c r="L2921" s="2" t="s">
        <v>49</v>
      </c>
      <c r="M2921" s="2" t="s">
        <v>50</v>
      </c>
      <c r="N2921" s="2" t="s">
        <v>51</v>
      </c>
      <c r="O2921" s="2" t="s">
        <v>52</v>
      </c>
      <c r="P2921" s="2" t="s">
        <v>27</v>
      </c>
      <c r="Q2921" s="2" t="s">
        <v>53</v>
      </c>
      <c r="R2921" s="2" t="s">
        <v>54</v>
      </c>
      <c r="S2921" s="2" t="s">
        <v>55</v>
      </c>
      <c r="T2921" s="2" t="s">
        <v>56</v>
      </c>
    </row>
    <row r="2922" spans="1:30" hidden="1" outlineLevel="1" collapsed="1" x14ac:dyDescent="0.2">
      <c r="A2922" t="s">
        <v>41</v>
      </c>
      <c r="B2922" s="4" t="s">
        <v>30</v>
      </c>
      <c r="C2922" s="4" t="s">
        <v>7099</v>
      </c>
      <c r="D2922" s="4" t="s">
        <v>41</v>
      </c>
      <c r="E2922" s="4">
        <v>8.5569300000000001E-2</v>
      </c>
      <c r="F2922" s="4">
        <v>6.4912700000000004E-3</v>
      </c>
      <c r="G2922" s="4">
        <v>1</v>
      </c>
      <c r="H2922" s="4">
        <v>1</v>
      </c>
      <c r="I2922" s="4">
        <v>1</v>
      </c>
      <c r="J2922" s="4">
        <v>1</v>
      </c>
      <c r="K2922" s="4" t="s">
        <v>7093</v>
      </c>
      <c r="L2922" s="4" t="s">
        <v>7100</v>
      </c>
      <c r="M2922" s="4" t="s">
        <v>41</v>
      </c>
      <c r="N2922" s="4">
        <v>1</v>
      </c>
      <c r="O2922" s="4">
        <v>2200.11454</v>
      </c>
      <c r="P2922" s="4" t="s">
        <v>30</v>
      </c>
      <c r="Q2922" s="4" t="s">
        <v>30</v>
      </c>
      <c r="R2922" s="4">
        <v>4.9259999999999998E-3</v>
      </c>
      <c r="S2922" s="4">
        <v>6.0679999999999998E-2</v>
      </c>
      <c r="T2922" s="4">
        <v>2.76</v>
      </c>
    </row>
    <row r="2923" spans="1:30" x14ac:dyDescent="0.2">
      <c r="A2923" s="3" t="s">
        <v>6720</v>
      </c>
      <c r="B2923" s="3" t="s">
        <v>31</v>
      </c>
      <c r="C2923" s="3" t="s">
        <v>7101</v>
      </c>
      <c r="D2923" s="3" t="s">
        <v>7102</v>
      </c>
      <c r="E2923" s="3">
        <v>1.4E-2</v>
      </c>
      <c r="F2923" s="3">
        <v>1.216</v>
      </c>
      <c r="G2923" s="3">
        <v>7</v>
      </c>
      <c r="H2923" s="3">
        <v>1</v>
      </c>
      <c r="I2923" s="3">
        <v>1</v>
      </c>
      <c r="J2923" s="3">
        <v>1</v>
      </c>
      <c r="K2923" s="3">
        <v>1</v>
      </c>
      <c r="L2923" s="3">
        <v>245</v>
      </c>
      <c r="M2923" s="3">
        <v>26.4</v>
      </c>
      <c r="N2923" s="3">
        <v>4.6399999999999997</v>
      </c>
      <c r="O2923" s="3">
        <v>2</v>
      </c>
      <c r="P2923" s="3">
        <v>1</v>
      </c>
      <c r="Q2923" s="3" t="s">
        <v>6218</v>
      </c>
      <c r="R2923" s="3" t="s">
        <v>978</v>
      </c>
      <c r="S2923" s="3" t="s">
        <v>5640</v>
      </c>
      <c r="T2923" s="3" t="s">
        <v>7103</v>
      </c>
      <c r="U2923" s="3" t="s">
        <v>7104</v>
      </c>
      <c r="V2923" s="3" t="s">
        <v>7101</v>
      </c>
      <c r="W2923" s="3" t="s">
        <v>7105</v>
      </c>
      <c r="X2923" s="3" t="s">
        <v>7106</v>
      </c>
      <c r="Y2923" s="3" t="s">
        <v>41</v>
      </c>
      <c r="Z2923" s="3" t="s">
        <v>41</v>
      </c>
      <c r="AA2923" s="3">
        <v>0</v>
      </c>
      <c r="AB2923" s="3" t="s">
        <v>30</v>
      </c>
      <c r="AC2923" s="3">
        <v>1</v>
      </c>
      <c r="AD2923" s="3" t="s">
        <v>41</v>
      </c>
    </row>
    <row r="2924" spans="1:30" hidden="1" outlineLevel="1" collapsed="1" x14ac:dyDescent="0.2">
      <c r="A2924" t="s">
        <v>41</v>
      </c>
      <c r="B2924" s="2" t="s">
        <v>43</v>
      </c>
      <c r="C2924" s="2" t="s">
        <v>44</v>
      </c>
      <c r="D2924" s="2" t="s">
        <v>29</v>
      </c>
      <c r="E2924" s="2" t="s">
        <v>45</v>
      </c>
      <c r="F2924" s="2" t="s">
        <v>46</v>
      </c>
      <c r="G2924" s="2" t="s">
        <v>28</v>
      </c>
      <c r="H2924" s="2" t="s">
        <v>47</v>
      </c>
      <c r="I2924" s="2" t="s">
        <v>8</v>
      </c>
      <c r="J2924" s="2" t="s">
        <v>9</v>
      </c>
      <c r="K2924" s="2" t="s">
        <v>48</v>
      </c>
      <c r="L2924" s="2" t="s">
        <v>49</v>
      </c>
      <c r="M2924" s="2" t="s">
        <v>50</v>
      </c>
      <c r="N2924" s="2" t="s">
        <v>51</v>
      </c>
      <c r="O2924" s="2" t="s">
        <v>52</v>
      </c>
      <c r="P2924" s="2" t="s">
        <v>27</v>
      </c>
      <c r="Q2924" s="2" t="s">
        <v>53</v>
      </c>
      <c r="R2924" s="2" t="s">
        <v>54</v>
      </c>
      <c r="S2924" s="2" t="s">
        <v>55</v>
      </c>
      <c r="T2924" s="2" t="s">
        <v>56</v>
      </c>
    </row>
    <row r="2925" spans="1:30" hidden="1" outlineLevel="1" collapsed="1" x14ac:dyDescent="0.2">
      <c r="A2925" t="s">
        <v>41</v>
      </c>
      <c r="B2925" s="4" t="s">
        <v>30</v>
      </c>
      <c r="C2925" s="4" t="s">
        <v>7107</v>
      </c>
      <c r="D2925" s="4" t="s">
        <v>41</v>
      </c>
      <c r="E2925" s="4">
        <v>8.5569300000000001E-2</v>
      </c>
      <c r="F2925" s="4">
        <v>6.4912700000000004E-3</v>
      </c>
      <c r="G2925" s="4">
        <v>1</v>
      </c>
      <c r="H2925" s="4">
        <v>1</v>
      </c>
      <c r="I2925" s="4">
        <v>1</v>
      </c>
      <c r="J2925" s="4">
        <v>1</v>
      </c>
      <c r="K2925" s="4" t="s">
        <v>7101</v>
      </c>
      <c r="L2925" s="4" t="s">
        <v>7108</v>
      </c>
      <c r="M2925" s="4" t="s">
        <v>41</v>
      </c>
      <c r="N2925" s="4">
        <v>0</v>
      </c>
      <c r="O2925" s="4">
        <v>1949.0450599999999</v>
      </c>
      <c r="P2925" s="4" t="s">
        <v>30</v>
      </c>
      <c r="Q2925" s="4" t="s">
        <v>30</v>
      </c>
      <c r="R2925" s="4">
        <v>4.9259999999999998E-3</v>
      </c>
      <c r="S2925" s="4">
        <v>6.0830000000000002E-2</v>
      </c>
      <c r="T2925" s="4">
        <v>2</v>
      </c>
    </row>
    <row r="2926" spans="1:30" x14ac:dyDescent="0.2">
      <c r="A2926" s="3" t="s">
        <v>6720</v>
      </c>
      <c r="B2926" s="3" t="s">
        <v>31</v>
      </c>
      <c r="C2926" s="3" t="s">
        <v>7109</v>
      </c>
      <c r="D2926" s="3" t="s">
        <v>7110</v>
      </c>
      <c r="E2926" s="3">
        <v>1.4E-2</v>
      </c>
      <c r="F2926" s="3">
        <v>1.216</v>
      </c>
      <c r="G2926" s="3">
        <v>2</v>
      </c>
      <c r="H2926" s="3">
        <v>1</v>
      </c>
      <c r="I2926" s="3">
        <v>1</v>
      </c>
      <c r="J2926" s="3">
        <v>1</v>
      </c>
      <c r="K2926" s="3">
        <v>1</v>
      </c>
      <c r="L2926" s="3">
        <v>391</v>
      </c>
      <c r="M2926" s="3">
        <v>44</v>
      </c>
      <c r="N2926" s="3">
        <v>5.78</v>
      </c>
      <c r="O2926" s="3">
        <v>0</v>
      </c>
      <c r="P2926" s="3">
        <v>1</v>
      </c>
      <c r="Q2926" s="3" t="s">
        <v>2740</v>
      </c>
      <c r="R2926" s="3" t="s">
        <v>2141</v>
      </c>
      <c r="S2926" s="3" t="s">
        <v>1306</v>
      </c>
      <c r="T2926" s="3" t="s">
        <v>2098</v>
      </c>
      <c r="U2926" s="3" t="s">
        <v>7111</v>
      </c>
      <c r="V2926" s="3" t="s">
        <v>7109</v>
      </c>
      <c r="W2926" s="3" t="s">
        <v>7112</v>
      </c>
      <c r="X2926" s="3" t="s">
        <v>7113</v>
      </c>
      <c r="Y2926" s="3" t="s">
        <v>7114</v>
      </c>
      <c r="Z2926" s="3" t="s">
        <v>41</v>
      </c>
      <c r="AA2926" s="3">
        <v>3</v>
      </c>
      <c r="AB2926" s="3" t="s">
        <v>30</v>
      </c>
      <c r="AC2926" s="3">
        <v>1</v>
      </c>
      <c r="AD2926" s="3" t="s">
        <v>41</v>
      </c>
    </row>
    <row r="2927" spans="1:30" hidden="1" outlineLevel="1" collapsed="1" x14ac:dyDescent="0.2">
      <c r="A2927" t="s">
        <v>41</v>
      </c>
      <c r="B2927" s="2" t="s">
        <v>43</v>
      </c>
      <c r="C2927" s="2" t="s">
        <v>44</v>
      </c>
      <c r="D2927" s="2" t="s">
        <v>29</v>
      </c>
      <c r="E2927" s="2" t="s">
        <v>45</v>
      </c>
      <c r="F2927" s="2" t="s">
        <v>46</v>
      </c>
      <c r="G2927" s="2" t="s">
        <v>28</v>
      </c>
      <c r="H2927" s="2" t="s">
        <v>47</v>
      </c>
      <c r="I2927" s="2" t="s">
        <v>8</v>
      </c>
      <c r="J2927" s="2" t="s">
        <v>9</v>
      </c>
      <c r="K2927" s="2" t="s">
        <v>48</v>
      </c>
      <c r="L2927" s="2" t="s">
        <v>49</v>
      </c>
      <c r="M2927" s="2" t="s">
        <v>50</v>
      </c>
      <c r="N2927" s="2" t="s">
        <v>51</v>
      </c>
      <c r="O2927" s="2" t="s">
        <v>52</v>
      </c>
      <c r="P2927" s="2" t="s">
        <v>27</v>
      </c>
      <c r="Q2927" s="2" t="s">
        <v>53</v>
      </c>
      <c r="R2927" s="2" t="s">
        <v>54</v>
      </c>
      <c r="S2927" s="2" t="s">
        <v>55</v>
      </c>
      <c r="T2927" s="2" t="s">
        <v>56</v>
      </c>
    </row>
    <row r="2928" spans="1:30" hidden="1" outlineLevel="1" collapsed="1" x14ac:dyDescent="0.2">
      <c r="A2928" t="s">
        <v>41</v>
      </c>
      <c r="B2928" s="4" t="s">
        <v>30</v>
      </c>
      <c r="C2928" s="4" t="s">
        <v>7115</v>
      </c>
      <c r="D2928" s="4" t="s">
        <v>41</v>
      </c>
      <c r="E2928" s="4">
        <v>8.6135900000000001E-2</v>
      </c>
      <c r="F2928" s="4">
        <v>6.4912700000000004E-3</v>
      </c>
      <c r="G2928" s="4">
        <v>1</v>
      </c>
      <c r="H2928" s="4">
        <v>1</v>
      </c>
      <c r="I2928" s="4">
        <v>1</v>
      </c>
      <c r="J2928" s="4">
        <v>1</v>
      </c>
      <c r="K2928" s="4" t="s">
        <v>7109</v>
      </c>
      <c r="L2928" s="4" t="s">
        <v>7116</v>
      </c>
      <c r="M2928" s="4" t="s">
        <v>41</v>
      </c>
      <c r="N2928" s="4">
        <v>0</v>
      </c>
      <c r="O2928" s="4">
        <v>938.45779000000005</v>
      </c>
      <c r="P2928" s="4" t="s">
        <v>30</v>
      </c>
      <c r="Q2928" s="4" t="s">
        <v>30</v>
      </c>
      <c r="R2928" s="4">
        <v>4.9259999999999998E-3</v>
      </c>
      <c r="S2928" s="4">
        <v>6.0879999999999997E-2</v>
      </c>
      <c r="T2928" s="4">
        <v>1.04</v>
      </c>
    </row>
    <row r="2929" spans="1:30" x14ac:dyDescent="0.2">
      <c r="A2929" s="3" t="s">
        <v>6720</v>
      </c>
      <c r="B2929" s="3" t="s">
        <v>31</v>
      </c>
      <c r="C2929" s="3" t="s">
        <v>7117</v>
      </c>
      <c r="D2929" s="3" t="s">
        <v>7118</v>
      </c>
      <c r="E2929" s="3">
        <v>1.4E-2</v>
      </c>
      <c r="F2929" s="3">
        <v>1.2150000000000001</v>
      </c>
      <c r="G2929" s="3">
        <v>4</v>
      </c>
      <c r="H2929" s="3">
        <v>1</v>
      </c>
      <c r="I2929" s="3">
        <v>1</v>
      </c>
      <c r="J2929" s="3">
        <v>1</v>
      </c>
      <c r="K2929" s="3">
        <v>1</v>
      </c>
      <c r="L2929" s="3">
        <v>348</v>
      </c>
      <c r="M2929" s="3">
        <v>36.700000000000003</v>
      </c>
      <c r="N2929" s="3">
        <v>6.74</v>
      </c>
      <c r="O2929" s="3">
        <v>0</v>
      </c>
      <c r="P2929" s="3">
        <v>1</v>
      </c>
      <c r="Q2929" s="3" t="s">
        <v>1377</v>
      </c>
      <c r="R2929" s="3" t="s">
        <v>41</v>
      </c>
      <c r="S2929" s="3" t="s">
        <v>36</v>
      </c>
      <c r="T2929" s="3" t="s">
        <v>7119</v>
      </c>
      <c r="U2929" s="3" t="s">
        <v>7120</v>
      </c>
      <c r="V2929" s="3" t="s">
        <v>7117</v>
      </c>
      <c r="W2929" s="3" t="s">
        <v>7121</v>
      </c>
      <c r="X2929" s="3" t="s">
        <v>7122</v>
      </c>
      <c r="Y2929" s="3" t="s">
        <v>41</v>
      </c>
      <c r="Z2929" s="3" t="s">
        <v>4104</v>
      </c>
      <c r="AA2929" s="3">
        <v>2</v>
      </c>
      <c r="AB2929" s="3" t="s">
        <v>30</v>
      </c>
      <c r="AC2929" s="3">
        <v>1</v>
      </c>
      <c r="AD2929" s="3" t="s">
        <v>41</v>
      </c>
    </row>
    <row r="2930" spans="1:30" hidden="1" outlineLevel="1" collapsed="1" x14ac:dyDescent="0.2">
      <c r="A2930" t="s">
        <v>41</v>
      </c>
      <c r="B2930" s="2" t="s">
        <v>43</v>
      </c>
      <c r="C2930" s="2" t="s">
        <v>44</v>
      </c>
      <c r="D2930" s="2" t="s">
        <v>29</v>
      </c>
      <c r="E2930" s="2" t="s">
        <v>45</v>
      </c>
      <c r="F2930" s="2" t="s">
        <v>46</v>
      </c>
      <c r="G2930" s="2" t="s">
        <v>28</v>
      </c>
      <c r="H2930" s="2" t="s">
        <v>47</v>
      </c>
      <c r="I2930" s="2" t="s">
        <v>8</v>
      </c>
      <c r="J2930" s="2" t="s">
        <v>9</v>
      </c>
      <c r="K2930" s="2" t="s">
        <v>48</v>
      </c>
      <c r="L2930" s="2" t="s">
        <v>49</v>
      </c>
      <c r="M2930" s="2" t="s">
        <v>50</v>
      </c>
      <c r="N2930" s="2" t="s">
        <v>51</v>
      </c>
      <c r="O2930" s="2" t="s">
        <v>52</v>
      </c>
      <c r="P2930" s="2" t="s">
        <v>27</v>
      </c>
      <c r="Q2930" s="2" t="s">
        <v>53</v>
      </c>
      <c r="R2930" s="2" t="s">
        <v>54</v>
      </c>
      <c r="S2930" s="2" t="s">
        <v>55</v>
      </c>
      <c r="T2930" s="2" t="s">
        <v>56</v>
      </c>
    </row>
    <row r="2931" spans="1:30" hidden="1" outlineLevel="1" collapsed="1" x14ac:dyDescent="0.2">
      <c r="A2931" t="s">
        <v>41</v>
      </c>
      <c r="B2931" s="4" t="s">
        <v>30</v>
      </c>
      <c r="C2931" s="4" t="s">
        <v>7123</v>
      </c>
      <c r="D2931" s="4" t="s">
        <v>41</v>
      </c>
      <c r="E2931" s="4">
        <v>8.6135900000000001E-2</v>
      </c>
      <c r="F2931" s="4">
        <v>6.4912700000000004E-3</v>
      </c>
      <c r="G2931" s="4">
        <v>1</v>
      </c>
      <c r="H2931" s="4">
        <v>1</v>
      </c>
      <c r="I2931" s="4">
        <v>1</v>
      </c>
      <c r="J2931" s="4">
        <v>1</v>
      </c>
      <c r="K2931" s="4" t="s">
        <v>7117</v>
      </c>
      <c r="L2931" s="4" t="s">
        <v>7124</v>
      </c>
      <c r="M2931" s="4" t="s">
        <v>41</v>
      </c>
      <c r="N2931" s="4">
        <v>0</v>
      </c>
      <c r="O2931" s="4">
        <v>1366.80528</v>
      </c>
      <c r="P2931" s="4" t="s">
        <v>30</v>
      </c>
      <c r="Q2931" s="4" t="s">
        <v>30</v>
      </c>
      <c r="R2931" s="4">
        <v>4.9259999999999998E-3</v>
      </c>
      <c r="S2931" s="4">
        <v>6.0949999999999997E-2</v>
      </c>
      <c r="T2931" s="4">
        <v>0.78</v>
      </c>
    </row>
    <row r="2932" spans="1:30" x14ac:dyDescent="0.2">
      <c r="A2932" s="3" t="s">
        <v>6720</v>
      </c>
      <c r="B2932" s="3" t="s">
        <v>31</v>
      </c>
      <c r="C2932" s="3" t="s">
        <v>7125</v>
      </c>
      <c r="D2932" s="3" t="s">
        <v>7126</v>
      </c>
      <c r="E2932" s="3">
        <v>1.4E-2</v>
      </c>
      <c r="F2932" s="3">
        <v>1.214</v>
      </c>
      <c r="G2932" s="3">
        <v>1</v>
      </c>
      <c r="H2932" s="3">
        <v>1</v>
      </c>
      <c r="I2932" s="3">
        <v>1</v>
      </c>
      <c r="J2932" s="3">
        <v>1</v>
      </c>
      <c r="K2932" s="3">
        <v>1</v>
      </c>
      <c r="L2932" s="3">
        <v>1636</v>
      </c>
      <c r="M2932" s="3">
        <v>186.7</v>
      </c>
      <c r="N2932" s="3">
        <v>5.69</v>
      </c>
      <c r="O2932" s="3">
        <v>2.02</v>
      </c>
      <c r="P2932" s="3">
        <v>1</v>
      </c>
      <c r="Q2932" s="3" t="s">
        <v>2684</v>
      </c>
      <c r="R2932" s="3" t="s">
        <v>7127</v>
      </c>
      <c r="S2932" s="3" t="s">
        <v>2843</v>
      </c>
      <c r="T2932" s="3" t="s">
        <v>7128</v>
      </c>
      <c r="U2932" s="3" t="s">
        <v>7129</v>
      </c>
      <c r="V2932" s="3" t="s">
        <v>7125</v>
      </c>
      <c r="W2932" s="3" t="s">
        <v>7130</v>
      </c>
      <c r="X2932" s="3" t="s">
        <v>7131</v>
      </c>
      <c r="Y2932" s="3" t="s">
        <v>41</v>
      </c>
      <c r="Z2932" s="3" t="s">
        <v>41</v>
      </c>
      <c r="AA2932" s="3">
        <v>0</v>
      </c>
      <c r="AB2932" s="3" t="s">
        <v>30</v>
      </c>
      <c r="AC2932" s="3">
        <v>1</v>
      </c>
      <c r="AD2932" s="3" t="s">
        <v>41</v>
      </c>
    </row>
    <row r="2933" spans="1:30" hidden="1" outlineLevel="1" collapsed="1" x14ac:dyDescent="0.2">
      <c r="A2933" t="s">
        <v>41</v>
      </c>
      <c r="B2933" s="2" t="s">
        <v>43</v>
      </c>
      <c r="C2933" s="2" t="s">
        <v>44</v>
      </c>
      <c r="D2933" s="2" t="s">
        <v>29</v>
      </c>
      <c r="E2933" s="2" t="s">
        <v>45</v>
      </c>
      <c r="F2933" s="2" t="s">
        <v>46</v>
      </c>
      <c r="G2933" s="2" t="s">
        <v>28</v>
      </c>
      <c r="H2933" s="2" t="s">
        <v>47</v>
      </c>
      <c r="I2933" s="2" t="s">
        <v>8</v>
      </c>
      <c r="J2933" s="2" t="s">
        <v>9</v>
      </c>
      <c r="K2933" s="2" t="s">
        <v>48</v>
      </c>
      <c r="L2933" s="2" t="s">
        <v>49</v>
      </c>
      <c r="M2933" s="2" t="s">
        <v>50</v>
      </c>
      <c r="N2933" s="2" t="s">
        <v>51</v>
      </c>
      <c r="O2933" s="2" t="s">
        <v>52</v>
      </c>
      <c r="P2933" s="2" t="s">
        <v>27</v>
      </c>
      <c r="Q2933" s="2" t="s">
        <v>53</v>
      </c>
      <c r="R2933" s="2" t="s">
        <v>54</v>
      </c>
      <c r="S2933" s="2" t="s">
        <v>55</v>
      </c>
      <c r="T2933" s="2" t="s">
        <v>56</v>
      </c>
    </row>
    <row r="2934" spans="1:30" hidden="1" outlineLevel="1" collapsed="1" x14ac:dyDescent="0.2">
      <c r="A2934" t="s">
        <v>41</v>
      </c>
      <c r="B2934" s="4" t="s">
        <v>30</v>
      </c>
      <c r="C2934" s="4" t="s">
        <v>7132</v>
      </c>
      <c r="D2934" s="4" t="s">
        <v>41</v>
      </c>
      <c r="E2934" s="4">
        <v>8.6135900000000001E-2</v>
      </c>
      <c r="F2934" s="4">
        <v>6.4912700000000004E-3</v>
      </c>
      <c r="G2934" s="4">
        <v>1</v>
      </c>
      <c r="H2934" s="4">
        <v>1</v>
      </c>
      <c r="I2934" s="4">
        <v>1</v>
      </c>
      <c r="J2934" s="4">
        <v>1</v>
      </c>
      <c r="K2934" s="4" t="s">
        <v>7125</v>
      </c>
      <c r="L2934" s="4" t="s">
        <v>7133</v>
      </c>
      <c r="M2934" s="4" t="s">
        <v>41</v>
      </c>
      <c r="N2934" s="4">
        <v>1</v>
      </c>
      <c r="O2934" s="4">
        <v>2092.0516699999998</v>
      </c>
      <c r="P2934" s="4" t="s">
        <v>30</v>
      </c>
      <c r="Q2934" s="4" t="s">
        <v>30</v>
      </c>
      <c r="R2934" s="4">
        <v>4.9259999999999998E-3</v>
      </c>
      <c r="S2934" s="4">
        <v>6.1030000000000001E-2</v>
      </c>
      <c r="T2934" s="4">
        <v>2.02</v>
      </c>
    </row>
    <row r="2935" spans="1:30" x14ac:dyDescent="0.2">
      <c r="A2935" s="3" t="s">
        <v>6720</v>
      </c>
      <c r="B2935" s="3" t="s">
        <v>31</v>
      </c>
      <c r="C2935" s="3" t="s">
        <v>7134</v>
      </c>
      <c r="D2935" s="3" t="s">
        <v>7135</v>
      </c>
      <c r="E2935" s="3">
        <v>1.4E-2</v>
      </c>
      <c r="F2935" s="3">
        <v>1.212</v>
      </c>
      <c r="G2935" s="3">
        <v>4</v>
      </c>
      <c r="H2935" s="3">
        <v>1</v>
      </c>
      <c r="I2935" s="3">
        <v>1</v>
      </c>
      <c r="J2935" s="3">
        <v>1</v>
      </c>
      <c r="K2935" s="3">
        <v>1</v>
      </c>
      <c r="L2935" s="3">
        <v>564</v>
      </c>
      <c r="M2935" s="3">
        <v>63.6</v>
      </c>
      <c r="N2935" s="3">
        <v>9.14</v>
      </c>
      <c r="O2935" s="3">
        <v>2.56</v>
      </c>
      <c r="P2935" s="3">
        <v>1</v>
      </c>
      <c r="Q2935" s="3" t="s">
        <v>1422</v>
      </c>
      <c r="R2935" s="3" t="s">
        <v>35</v>
      </c>
      <c r="S2935" s="3" t="s">
        <v>1062</v>
      </c>
      <c r="T2935" s="3" t="s">
        <v>1424</v>
      </c>
      <c r="U2935" s="3" t="s">
        <v>7136</v>
      </c>
      <c r="V2935" s="3" t="s">
        <v>7134</v>
      </c>
      <c r="W2935" s="3" t="s">
        <v>7137</v>
      </c>
      <c r="X2935" s="3" t="s">
        <v>7138</v>
      </c>
      <c r="Y2935" s="3" t="s">
        <v>1771</v>
      </c>
      <c r="Z2935" s="3" t="s">
        <v>41</v>
      </c>
      <c r="AA2935" s="3">
        <v>1</v>
      </c>
      <c r="AB2935" s="3" t="s">
        <v>30</v>
      </c>
      <c r="AC2935" s="3">
        <v>1</v>
      </c>
      <c r="AD2935" s="3" t="s">
        <v>41</v>
      </c>
    </row>
    <row r="2936" spans="1:30" hidden="1" outlineLevel="1" collapsed="1" x14ac:dyDescent="0.2">
      <c r="A2936" t="s">
        <v>41</v>
      </c>
      <c r="B2936" s="2" t="s">
        <v>43</v>
      </c>
      <c r="C2936" s="2" t="s">
        <v>44</v>
      </c>
      <c r="D2936" s="2" t="s">
        <v>29</v>
      </c>
      <c r="E2936" s="2" t="s">
        <v>45</v>
      </c>
      <c r="F2936" s="2" t="s">
        <v>46</v>
      </c>
      <c r="G2936" s="2" t="s">
        <v>28</v>
      </c>
      <c r="H2936" s="2" t="s">
        <v>47</v>
      </c>
      <c r="I2936" s="2" t="s">
        <v>8</v>
      </c>
      <c r="J2936" s="2" t="s">
        <v>9</v>
      </c>
      <c r="K2936" s="2" t="s">
        <v>48</v>
      </c>
      <c r="L2936" s="2" t="s">
        <v>49</v>
      </c>
      <c r="M2936" s="2" t="s">
        <v>50</v>
      </c>
      <c r="N2936" s="2" t="s">
        <v>51</v>
      </c>
      <c r="O2936" s="2" t="s">
        <v>52</v>
      </c>
      <c r="P2936" s="2" t="s">
        <v>27</v>
      </c>
      <c r="Q2936" s="2" t="s">
        <v>53</v>
      </c>
      <c r="R2936" s="2" t="s">
        <v>54</v>
      </c>
      <c r="S2936" s="2" t="s">
        <v>55</v>
      </c>
      <c r="T2936" s="2" t="s">
        <v>56</v>
      </c>
    </row>
    <row r="2937" spans="1:30" hidden="1" outlineLevel="1" collapsed="1" x14ac:dyDescent="0.2">
      <c r="A2937" t="s">
        <v>41</v>
      </c>
      <c r="B2937" s="4" t="s">
        <v>30</v>
      </c>
      <c r="C2937" s="4" t="s">
        <v>7139</v>
      </c>
      <c r="D2937" s="4" t="s">
        <v>41</v>
      </c>
      <c r="E2937" s="4">
        <v>8.6706000000000005E-2</v>
      </c>
      <c r="F2937" s="4">
        <v>6.4912700000000004E-3</v>
      </c>
      <c r="G2937" s="4">
        <v>1</v>
      </c>
      <c r="H2937" s="4">
        <v>1</v>
      </c>
      <c r="I2937" s="4">
        <v>1</v>
      </c>
      <c r="J2937" s="4">
        <v>1</v>
      </c>
      <c r="K2937" s="4" t="s">
        <v>7134</v>
      </c>
      <c r="L2937" s="4" t="s">
        <v>7140</v>
      </c>
      <c r="M2937" s="4" t="s">
        <v>41</v>
      </c>
      <c r="N2937" s="4">
        <v>1</v>
      </c>
      <c r="O2937" s="4">
        <v>2803.2765300000001</v>
      </c>
      <c r="P2937" s="4" t="s">
        <v>30</v>
      </c>
      <c r="Q2937" s="4" t="s">
        <v>30</v>
      </c>
      <c r="R2937" s="4">
        <v>4.9259999999999998E-3</v>
      </c>
      <c r="S2937" s="4">
        <v>6.1339999999999999E-2</v>
      </c>
      <c r="T2937" s="4">
        <v>2.56</v>
      </c>
    </row>
    <row r="2938" spans="1:30" x14ac:dyDescent="0.2">
      <c r="A2938" s="3" t="s">
        <v>6720</v>
      </c>
      <c r="B2938" s="3" t="s">
        <v>31</v>
      </c>
      <c r="C2938" s="3" t="s">
        <v>7141</v>
      </c>
      <c r="D2938" s="3" t="s">
        <v>7142</v>
      </c>
      <c r="E2938" s="3">
        <v>1.4E-2</v>
      </c>
      <c r="F2938" s="3">
        <v>1.2110000000000001</v>
      </c>
      <c r="G2938" s="3">
        <v>3</v>
      </c>
      <c r="H2938" s="3">
        <v>1</v>
      </c>
      <c r="I2938" s="3">
        <v>1</v>
      </c>
      <c r="J2938" s="3">
        <v>1</v>
      </c>
      <c r="K2938" s="3">
        <v>1</v>
      </c>
      <c r="L2938" s="3">
        <v>320</v>
      </c>
      <c r="M2938" s="3">
        <v>36.1</v>
      </c>
      <c r="N2938" s="3">
        <v>4.7</v>
      </c>
      <c r="O2938" s="3">
        <v>0</v>
      </c>
      <c r="P2938" s="3">
        <v>1</v>
      </c>
      <c r="Q2938" s="3" t="s">
        <v>3505</v>
      </c>
      <c r="R2938" s="3" t="s">
        <v>1739</v>
      </c>
      <c r="S2938" s="3" t="s">
        <v>1766</v>
      </c>
      <c r="T2938" s="3" t="s">
        <v>7143</v>
      </c>
      <c r="U2938" s="3" t="s">
        <v>7144</v>
      </c>
      <c r="V2938" s="3" t="s">
        <v>7141</v>
      </c>
      <c r="W2938" s="3" t="s">
        <v>7145</v>
      </c>
      <c r="X2938" s="3" t="s">
        <v>7146</v>
      </c>
      <c r="Y2938" s="3" t="s">
        <v>41</v>
      </c>
      <c r="Z2938" s="3" t="s">
        <v>41</v>
      </c>
      <c r="AA2938" s="3">
        <v>0</v>
      </c>
      <c r="AB2938" s="3" t="s">
        <v>30</v>
      </c>
      <c r="AC2938" s="3">
        <v>1</v>
      </c>
      <c r="AD2938" s="3" t="s">
        <v>41</v>
      </c>
    </row>
    <row r="2939" spans="1:30" hidden="1" outlineLevel="1" collapsed="1" x14ac:dyDescent="0.2">
      <c r="A2939" t="s">
        <v>41</v>
      </c>
      <c r="B2939" s="2" t="s">
        <v>43</v>
      </c>
      <c r="C2939" s="2" t="s">
        <v>44</v>
      </c>
      <c r="D2939" s="2" t="s">
        <v>29</v>
      </c>
      <c r="E2939" s="2" t="s">
        <v>45</v>
      </c>
      <c r="F2939" s="2" t="s">
        <v>46</v>
      </c>
      <c r="G2939" s="2" t="s">
        <v>28</v>
      </c>
      <c r="H2939" s="2" t="s">
        <v>47</v>
      </c>
      <c r="I2939" s="2" t="s">
        <v>8</v>
      </c>
      <c r="J2939" s="2" t="s">
        <v>9</v>
      </c>
      <c r="K2939" s="2" t="s">
        <v>48</v>
      </c>
      <c r="L2939" s="2" t="s">
        <v>49</v>
      </c>
      <c r="M2939" s="2" t="s">
        <v>50</v>
      </c>
      <c r="N2939" s="2" t="s">
        <v>51</v>
      </c>
      <c r="O2939" s="2" t="s">
        <v>52</v>
      </c>
      <c r="P2939" s="2" t="s">
        <v>27</v>
      </c>
      <c r="Q2939" s="2" t="s">
        <v>53</v>
      </c>
      <c r="R2939" s="2" t="s">
        <v>54</v>
      </c>
      <c r="S2939" s="2" t="s">
        <v>55</v>
      </c>
      <c r="T2939" s="2" t="s">
        <v>56</v>
      </c>
    </row>
    <row r="2940" spans="1:30" hidden="1" outlineLevel="1" collapsed="1" x14ac:dyDescent="0.2">
      <c r="A2940" t="s">
        <v>41</v>
      </c>
      <c r="B2940" s="4" t="s">
        <v>30</v>
      </c>
      <c r="C2940" s="4" t="s">
        <v>7147</v>
      </c>
      <c r="D2940" s="4" t="s">
        <v>41</v>
      </c>
      <c r="E2940" s="4">
        <v>8.6706000000000005E-2</v>
      </c>
      <c r="F2940" s="4">
        <v>6.4912700000000004E-3</v>
      </c>
      <c r="G2940" s="4">
        <v>1</v>
      </c>
      <c r="H2940" s="4">
        <v>1</v>
      </c>
      <c r="I2940" s="4">
        <v>1</v>
      </c>
      <c r="J2940" s="4">
        <v>1</v>
      </c>
      <c r="K2940" s="4" t="s">
        <v>7141</v>
      </c>
      <c r="L2940" s="4" t="s">
        <v>7148</v>
      </c>
      <c r="M2940" s="4" t="s">
        <v>41</v>
      </c>
      <c r="N2940" s="4">
        <v>2</v>
      </c>
      <c r="O2940" s="4">
        <v>1374.7223300000001</v>
      </c>
      <c r="P2940" s="4" t="s">
        <v>30</v>
      </c>
      <c r="Q2940" s="4" t="s">
        <v>30</v>
      </c>
      <c r="R2940" s="4">
        <v>4.9259999999999998E-3</v>
      </c>
      <c r="S2940" s="4">
        <v>6.1449999999999998E-2</v>
      </c>
      <c r="T2940" s="4">
        <v>1.56</v>
      </c>
    </row>
    <row r="2941" spans="1:30" x14ac:dyDescent="0.2">
      <c r="A2941" s="3" t="s">
        <v>6720</v>
      </c>
      <c r="B2941" s="3" t="s">
        <v>31</v>
      </c>
      <c r="C2941" s="3" t="s">
        <v>7149</v>
      </c>
      <c r="D2941" s="3" t="s">
        <v>7150</v>
      </c>
      <c r="E2941" s="3">
        <v>1.4E-2</v>
      </c>
      <c r="F2941" s="3">
        <v>1.2110000000000001</v>
      </c>
      <c r="G2941" s="3">
        <v>2</v>
      </c>
      <c r="H2941" s="3">
        <v>1</v>
      </c>
      <c r="I2941" s="3">
        <v>1</v>
      </c>
      <c r="J2941" s="3">
        <v>1</v>
      </c>
      <c r="K2941" s="3">
        <v>1</v>
      </c>
      <c r="L2941" s="3">
        <v>1035</v>
      </c>
      <c r="M2941" s="3">
        <v>117.8</v>
      </c>
      <c r="N2941" s="3">
        <v>4.8899999999999997</v>
      </c>
      <c r="O2941" s="3">
        <v>0</v>
      </c>
      <c r="P2941" s="3">
        <v>1</v>
      </c>
      <c r="Q2941" s="3" t="s">
        <v>34</v>
      </c>
      <c r="R2941" s="3" t="s">
        <v>35</v>
      </c>
      <c r="S2941" s="3" t="s">
        <v>36</v>
      </c>
      <c r="T2941" s="3" t="s">
        <v>7151</v>
      </c>
      <c r="U2941" s="3" t="s">
        <v>7152</v>
      </c>
      <c r="V2941" s="3" t="s">
        <v>7149</v>
      </c>
      <c r="W2941" s="3" t="s">
        <v>7153</v>
      </c>
      <c r="X2941" s="3" t="s">
        <v>7154</v>
      </c>
      <c r="Y2941" s="3" t="s">
        <v>7005</v>
      </c>
      <c r="Z2941" s="3" t="s">
        <v>41</v>
      </c>
      <c r="AA2941" s="3">
        <v>1</v>
      </c>
      <c r="AB2941" s="3" t="s">
        <v>30</v>
      </c>
      <c r="AC2941" s="3">
        <v>1</v>
      </c>
      <c r="AD2941" s="3" t="s">
        <v>41</v>
      </c>
    </row>
    <row r="2942" spans="1:30" hidden="1" outlineLevel="1" collapsed="1" x14ac:dyDescent="0.2">
      <c r="A2942" t="s">
        <v>41</v>
      </c>
      <c r="B2942" s="2" t="s">
        <v>43</v>
      </c>
      <c r="C2942" s="2" t="s">
        <v>44</v>
      </c>
      <c r="D2942" s="2" t="s">
        <v>29</v>
      </c>
      <c r="E2942" s="2" t="s">
        <v>45</v>
      </c>
      <c r="F2942" s="2" t="s">
        <v>46</v>
      </c>
      <c r="G2942" s="2" t="s">
        <v>28</v>
      </c>
      <c r="H2942" s="2" t="s">
        <v>47</v>
      </c>
      <c r="I2942" s="2" t="s">
        <v>8</v>
      </c>
      <c r="J2942" s="2" t="s">
        <v>9</v>
      </c>
      <c r="K2942" s="2" t="s">
        <v>48</v>
      </c>
      <c r="L2942" s="2" t="s">
        <v>49</v>
      </c>
      <c r="M2942" s="2" t="s">
        <v>50</v>
      </c>
      <c r="N2942" s="2" t="s">
        <v>51</v>
      </c>
      <c r="O2942" s="2" t="s">
        <v>52</v>
      </c>
      <c r="P2942" s="2" t="s">
        <v>27</v>
      </c>
      <c r="Q2942" s="2" t="s">
        <v>53</v>
      </c>
      <c r="R2942" s="2" t="s">
        <v>54</v>
      </c>
      <c r="S2942" s="2" t="s">
        <v>55</v>
      </c>
      <c r="T2942" s="2" t="s">
        <v>56</v>
      </c>
    </row>
    <row r="2943" spans="1:30" hidden="1" outlineLevel="1" collapsed="1" x14ac:dyDescent="0.2">
      <c r="A2943" t="s">
        <v>41</v>
      </c>
      <c r="B2943" s="4" t="s">
        <v>30</v>
      </c>
      <c r="C2943" s="4" t="s">
        <v>7155</v>
      </c>
      <c r="D2943" s="4" t="s">
        <v>41</v>
      </c>
      <c r="E2943" s="4">
        <v>8.6706000000000005E-2</v>
      </c>
      <c r="F2943" s="4">
        <v>6.4912700000000004E-3</v>
      </c>
      <c r="G2943" s="4">
        <v>1</v>
      </c>
      <c r="H2943" s="4">
        <v>1</v>
      </c>
      <c r="I2943" s="4">
        <v>1</v>
      </c>
      <c r="J2943" s="4">
        <v>1</v>
      </c>
      <c r="K2943" s="4" t="s">
        <v>7149</v>
      </c>
      <c r="L2943" s="4" t="s">
        <v>7156</v>
      </c>
      <c r="M2943" s="4" t="s">
        <v>41</v>
      </c>
      <c r="N2943" s="4">
        <v>1</v>
      </c>
      <c r="O2943" s="4">
        <v>1755.93479</v>
      </c>
      <c r="P2943" s="4" t="s">
        <v>30</v>
      </c>
      <c r="Q2943" s="4" t="s">
        <v>30</v>
      </c>
      <c r="R2943" s="4">
        <v>4.9259999999999998E-3</v>
      </c>
      <c r="S2943" s="4">
        <v>6.1539999999999997E-2</v>
      </c>
      <c r="T2943" s="4">
        <v>1.62</v>
      </c>
    </row>
    <row r="2944" spans="1:30" x14ac:dyDescent="0.2">
      <c r="A2944" s="3" t="s">
        <v>6720</v>
      </c>
      <c r="B2944" s="3" t="s">
        <v>31</v>
      </c>
      <c r="C2944" s="3" t="s">
        <v>7157</v>
      </c>
      <c r="D2944" s="3" t="s">
        <v>7158</v>
      </c>
      <c r="E2944" s="3">
        <v>1.4E-2</v>
      </c>
      <c r="F2944" s="3">
        <v>1.2090000000000001</v>
      </c>
      <c r="G2944" s="3">
        <v>12</v>
      </c>
      <c r="H2944" s="3">
        <v>1</v>
      </c>
      <c r="I2944" s="3">
        <v>1</v>
      </c>
      <c r="J2944" s="3">
        <v>1</v>
      </c>
      <c r="K2944" s="3">
        <v>1</v>
      </c>
      <c r="L2944" s="3">
        <v>110</v>
      </c>
      <c r="M2944" s="3">
        <v>11</v>
      </c>
      <c r="N2944" s="3">
        <v>4.1500000000000004</v>
      </c>
      <c r="O2944" s="3">
        <v>0</v>
      </c>
      <c r="P2944" s="3">
        <v>1</v>
      </c>
      <c r="Q2944" s="3" t="s">
        <v>1592</v>
      </c>
      <c r="R2944" s="3" t="s">
        <v>1593</v>
      </c>
      <c r="S2944" s="3" t="s">
        <v>2985</v>
      </c>
      <c r="T2944" s="3" t="s">
        <v>7159</v>
      </c>
      <c r="U2944" s="3" t="s">
        <v>7160</v>
      </c>
      <c r="V2944" s="3" t="s">
        <v>7157</v>
      </c>
      <c r="W2944" s="3" t="s">
        <v>7161</v>
      </c>
      <c r="X2944" s="3" t="s">
        <v>7162</v>
      </c>
      <c r="Y2944" s="3" t="s">
        <v>41</v>
      </c>
      <c r="Z2944" s="3" t="s">
        <v>41</v>
      </c>
      <c r="AA2944" s="3">
        <v>0</v>
      </c>
      <c r="AB2944" s="3" t="s">
        <v>30</v>
      </c>
      <c r="AC2944" s="3">
        <v>1</v>
      </c>
      <c r="AD2944" s="3" t="s">
        <v>41</v>
      </c>
    </row>
    <row r="2945" spans="1:30" hidden="1" outlineLevel="1" collapsed="1" x14ac:dyDescent="0.2">
      <c r="A2945" t="s">
        <v>41</v>
      </c>
      <c r="B2945" s="2" t="s">
        <v>43</v>
      </c>
      <c r="C2945" s="2" t="s">
        <v>44</v>
      </c>
      <c r="D2945" s="2" t="s">
        <v>29</v>
      </c>
      <c r="E2945" s="2" t="s">
        <v>45</v>
      </c>
      <c r="F2945" s="2" t="s">
        <v>46</v>
      </c>
      <c r="G2945" s="2" t="s">
        <v>28</v>
      </c>
      <c r="H2945" s="2" t="s">
        <v>47</v>
      </c>
      <c r="I2945" s="2" t="s">
        <v>8</v>
      </c>
      <c r="J2945" s="2" t="s">
        <v>9</v>
      </c>
      <c r="K2945" s="2" t="s">
        <v>48</v>
      </c>
      <c r="L2945" s="2" t="s">
        <v>49</v>
      </c>
      <c r="M2945" s="2" t="s">
        <v>50</v>
      </c>
      <c r="N2945" s="2" t="s">
        <v>51</v>
      </c>
      <c r="O2945" s="2" t="s">
        <v>52</v>
      </c>
      <c r="P2945" s="2" t="s">
        <v>27</v>
      </c>
      <c r="Q2945" s="2" t="s">
        <v>53</v>
      </c>
      <c r="R2945" s="2" t="s">
        <v>54</v>
      </c>
      <c r="S2945" s="2" t="s">
        <v>55</v>
      </c>
      <c r="T2945" s="2" t="s">
        <v>56</v>
      </c>
    </row>
    <row r="2946" spans="1:30" hidden="1" outlineLevel="1" collapsed="1" x14ac:dyDescent="0.2">
      <c r="A2946" t="s">
        <v>41</v>
      </c>
      <c r="B2946" s="4" t="s">
        <v>30</v>
      </c>
      <c r="C2946" s="4" t="s">
        <v>7163</v>
      </c>
      <c r="D2946" s="4" t="s">
        <v>41</v>
      </c>
      <c r="E2946" s="4">
        <v>8.7279700000000002E-2</v>
      </c>
      <c r="F2946" s="4">
        <v>7.61943E-3</v>
      </c>
      <c r="G2946" s="4">
        <v>1</v>
      </c>
      <c r="H2946" s="4">
        <v>1</v>
      </c>
      <c r="I2946" s="4">
        <v>1</v>
      </c>
      <c r="J2946" s="4">
        <v>1</v>
      </c>
      <c r="K2946" s="4" t="s">
        <v>7157</v>
      </c>
      <c r="L2946" s="4" t="s">
        <v>7164</v>
      </c>
      <c r="M2946" s="4" t="s">
        <v>41</v>
      </c>
      <c r="N2946" s="4">
        <v>1</v>
      </c>
      <c r="O2946" s="4">
        <v>1401.75838</v>
      </c>
      <c r="P2946" s="4" t="s">
        <v>30</v>
      </c>
      <c r="Q2946" s="4" t="s">
        <v>30</v>
      </c>
      <c r="R2946" s="4">
        <v>4.9259999999999998E-3</v>
      </c>
      <c r="S2946" s="4">
        <v>6.1769999999999999E-2</v>
      </c>
      <c r="T2946" s="4">
        <v>1.96</v>
      </c>
    </row>
    <row r="2947" spans="1:30" x14ac:dyDescent="0.2">
      <c r="A2947" s="3" t="s">
        <v>6720</v>
      </c>
      <c r="B2947" s="3" t="s">
        <v>31</v>
      </c>
      <c r="C2947" s="3" t="s">
        <v>7165</v>
      </c>
      <c r="D2947" s="3" t="s">
        <v>7166</v>
      </c>
      <c r="E2947" s="3">
        <v>1.7000000000000001E-2</v>
      </c>
      <c r="F2947" s="3">
        <v>1.206</v>
      </c>
      <c r="G2947" s="3">
        <v>1</v>
      </c>
      <c r="H2947" s="3">
        <v>1</v>
      </c>
      <c r="I2947" s="3">
        <v>1</v>
      </c>
      <c r="J2947" s="3">
        <v>1</v>
      </c>
      <c r="K2947" s="3">
        <v>1</v>
      </c>
      <c r="L2947" s="3">
        <v>1518</v>
      </c>
      <c r="M2947" s="3">
        <v>169.5</v>
      </c>
      <c r="N2947" s="3">
        <v>9.32</v>
      </c>
      <c r="O2947" s="3">
        <v>0</v>
      </c>
      <c r="P2947" s="3">
        <v>1</v>
      </c>
      <c r="Q2947" s="3" t="s">
        <v>41</v>
      </c>
      <c r="R2947" s="3" t="s">
        <v>41</v>
      </c>
      <c r="S2947" s="3" t="s">
        <v>41</v>
      </c>
      <c r="T2947" s="3" t="s">
        <v>41</v>
      </c>
      <c r="U2947" s="3" t="s">
        <v>41</v>
      </c>
      <c r="V2947" s="3" t="s">
        <v>7165</v>
      </c>
      <c r="W2947" s="3" t="s">
        <v>41</v>
      </c>
      <c r="X2947" s="3" t="s">
        <v>41</v>
      </c>
      <c r="Y2947" s="3" t="s">
        <v>41</v>
      </c>
      <c r="Z2947" s="3" t="s">
        <v>41</v>
      </c>
      <c r="AA2947" s="3">
        <v>0</v>
      </c>
      <c r="AB2947" s="3" t="s">
        <v>30</v>
      </c>
      <c r="AC2947" s="3">
        <v>1</v>
      </c>
      <c r="AD2947" s="3" t="s">
        <v>41</v>
      </c>
    </row>
    <row r="2948" spans="1:30" hidden="1" outlineLevel="1" collapsed="1" x14ac:dyDescent="0.2">
      <c r="A2948" t="s">
        <v>41</v>
      </c>
      <c r="B2948" s="2" t="s">
        <v>43</v>
      </c>
      <c r="C2948" s="2" t="s">
        <v>44</v>
      </c>
      <c r="D2948" s="2" t="s">
        <v>29</v>
      </c>
      <c r="E2948" s="2" t="s">
        <v>45</v>
      </c>
      <c r="F2948" s="2" t="s">
        <v>46</v>
      </c>
      <c r="G2948" s="2" t="s">
        <v>28</v>
      </c>
      <c r="H2948" s="2" t="s">
        <v>47</v>
      </c>
      <c r="I2948" s="2" t="s">
        <v>8</v>
      </c>
      <c r="J2948" s="2" t="s">
        <v>9</v>
      </c>
      <c r="K2948" s="2" t="s">
        <v>48</v>
      </c>
      <c r="L2948" s="2" t="s">
        <v>49</v>
      </c>
      <c r="M2948" s="2" t="s">
        <v>50</v>
      </c>
      <c r="N2948" s="2" t="s">
        <v>51</v>
      </c>
      <c r="O2948" s="2" t="s">
        <v>52</v>
      </c>
      <c r="P2948" s="2" t="s">
        <v>27</v>
      </c>
      <c r="Q2948" s="2" t="s">
        <v>53</v>
      </c>
      <c r="R2948" s="2" t="s">
        <v>54</v>
      </c>
      <c r="S2948" s="2" t="s">
        <v>55</v>
      </c>
      <c r="T2948" s="2" t="s">
        <v>56</v>
      </c>
    </row>
    <row r="2949" spans="1:30" hidden="1" outlineLevel="1" collapsed="1" x14ac:dyDescent="0.2">
      <c r="A2949" t="s">
        <v>41</v>
      </c>
      <c r="B2949" s="4" t="s">
        <v>30</v>
      </c>
      <c r="C2949" s="4" t="s">
        <v>7167</v>
      </c>
      <c r="D2949" s="4" t="s">
        <v>41</v>
      </c>
      <c r="E2949" s="4">
        <v>8.7857000000000005E-2</v>
      </c>
      <c r="F2949" s="4">
        <v>7.61943E-3</v>
      </c>
      <c r="G2949" s="4">
        <v>1</v>
      </c>
      <c r="H2949" s="4">
        <v>1</v>
      </c>
      <c r="I2949" s="4">
        <v>1</v>
      </c>
      <c r="J2949" s="4">
        <v>1</v>
      </c>
      <c r="K2949" s="4" t="s">
        <v>7165</v>
      </c>
      <c r="L2949" s="4" t="s">
        <v>7168</v>
      </c>
      <c r="M2949" s="4" t="s">
        <v>41</v>
      </c>
      <c r="N2949" s="4">
        <v>1</v>
      </c>
      <c r="O2949" s="4">
        <v>1403.7125000000001</v>
      </c>
      <c r="P2949" s="4" t="s">
        <v>30</v>
      </c>
      <c r="Q2949" s="4" t="s">
        <v>30</v>
      </c>
      <c r="R2949" s="4">
        <v>5.7679999999999997E-3</v>
      </c>
      <c r="S2949" s="4">
        <v>6.2179999999999999E-2</v>
      </c>
      <c r="T2949" s="4">
        <v>1.71</v>
      </c>
    </row>
    <row r="2950" spans="1:30" x14ac:dyDescent="0.2">
      <c r="A2950" s="3" t="s">
        <v>6720</v>
      </c>
      <c r="B2950" s="3" t="s">
        <v>31</v>
      </c>
      <c r="C2950" s="3" t="s">
        <v>7169</v>
      </c>
      <c r="D2950" s="3" t="s">
        <v>7170</v>
      </c>
      <c r="E2950" s="3">
        <v>1.7000000000000001E-2</v>
      </c>
      <c r="F2950" s="3">
        <v>1.2030000000000001</v>
      </c>
      <c r="G2950" s="3">
        <v>3</v>
      </c>
      <c r="H2950" s="3">
        <v>1</v>
      </c>
      <c r="I2950" s="3">
        <v>1</v>
      </c>
      <c r="J2950" s="3">
        <v>1</v>
      </c>
      <c r="K2950" s="3">
        <v>1</v>
      </c>
      <c r="L2950" s="3">
        <v>568</v>
      </c>
      <c r="M2950" s="3">
        <v>64.5</v>
      </c>
      <c r="N2950" s="3">
        <v>7.87</v>
      </c>
      <c r="O2950" s="3">
        <v>2.42</v>
      </c>
      <c r="P2950" s="3">
        <v>1</v>
      </c>
      <c r="Q2950" s="3" t="s">
        <v>2887</v>
      </c>
      <c r="R2950" s="3" t="s">
        <v>1739</v>
      </c>
      <c r="S2950" s="3" t="s">
        <v>1062</v>
      </c>
      <c r="T2950" s="3" t="s">
        <v>7171</v>
      </c>
      <c r="U2950" s="3" t="s">
        <v>7172</v>
      </c>
      <c r="V2950" s="3" t="s">
        <v>7169</v>
      </c>
      <c r="W2950" s="3" t="s">
        <v>7173</v>
      </c>
      <c r="X2950" s="3" t="s">
        <v>7174</v>
      </c>
      <c r="Y2950" s="3" t="s">
        <v>41</v>
      </c>
      <c r="Z2950" s="3" t="s">
        <v>41</v>
      </c>
      <c r="AA2950" s="3">
        <v>0</v>
      </c>
      <c r="AB2950" s="3" t="s">
        <v>30</v>
      </c>
      <c r="AC2950" s="3">
        <v>1</v>
      </c>
      <c r="AD2950" s="3" t="s">
        <v>41</v>
      </c>
    </row>
    <row r="2951" spans="1:30" hidden="1" outlineLevel="1" collapsed="1" x14ac:dyDescent="0.2">
      <c r="A2951" t="s">
        <v>41</v>
      </c>
      <c r="B2951" s="2" t="s">
        <v>43</v>
      </c>
      <c r="C2951" s="2" t="s">
        <v>44</v>
      </c>
      <c r="D2951" s="2" t="s">
        <v>29</v>
      </c>
      <c r="E2951" s="2" t="s">
        <v>45</v>
      </c>
      <c r="F2951" s="2" t="s">
        <v>46</v>
      </c>
      <c r="G2951" s="2" t="s">
        <v>28</v>
      </c>
      <c r="H2951" s="2" t="s">
        <v>47</v>
      </c>
      <c r="I2951" s="2" t="s">
        <v>8</v>
      </c>
      <c r="J2951" s="2" t="s">
        <v>9</v>
      </c>
      <c r="K2951" s="2" t="s">
        <v>48</v>
      </c>
      <c r="L2951" s="2" t="s">
        <v>49</v>
      </c>
      <c r="M2951" s="2" t="s">
        <v>50</v>
      </c>
      <c r="N2951" s="2" t="s">
        <v>51</v>
      </c>
      <c r="O2951" s="2" t="s">
        <v>52</v>
      </c>
      <c r="P2951" s="2" t="s">
        <v>27</v>
      </c>
      <c r="Q2951" s="2" t="s">
        <v>53</v>
      </c>
      <c r="R2951" s="2" t="s">
        <v>54</v>
      </c>
      <c r="S2951" s="2" t="s">
        <v>55</v>
      </c>
      <c r="T2951" s="2" t="s">
        <v>56</v>
      </c>
    </row>
    <row r="2952" spans="1:30" hidden="1" outlineLevel="1" collapsed="1" x14ac:dyDescent="0.2">
      <c r="A2952" t="s">
        <v>41</v>
      </c>
      <c r="B2952" s="4" t="s">
        <v>30</v>
      </c>
      <c r="C2952" s="4" t="s">
        <v>7175</v>
      </c>
      <c r="D2952" s="4" t="s">
        <v>41</v>
      </c>
      <c r="E2952" s="4">
        <v>8.7857000000000005E-2</v>
      </c>
      <c r="F2952" s="4">
        <v>7.61943E-3</v>
      </c>
      <c r="G2952" s="4">
        <v>1</v>
      </c>
      <c r="H2952" s="4">
        <v>1</v>
      </c>
      <c r="I2952" s="4">
        <v>1</v>
      </c>
      <c r="J2952" s="4">
        <v>1</v>
      </c>
      <c r="K2952" s="4" t="s">
        <v>7169</v>
      </c>
      <c r="L2952" s="4" t="s">
        <v>7176</v>
      </c>
      <c r="M2952" s="4" t="s">
        <v>41</v>
      </c>
      <c r="N2952" s="4">
        <v>2</v>
      </c>
      <c r="O2952" s="4">
        <v>1944.97604</v>
      </c>
      <c r="P2952" s="4" t="s">
        <v>30</v>
      </c>
      <c r="Q2952" s="4" t="s">
        <v>30</v>
      </c>
      <c r="R2952" s="4">
        <v>5.7679999999999997E-3</v>
      </c>
      <c r="S2952" s="4">
        <v>6.2619999999999995E-2</v>
      </c>
      <c r="T2952" s="4">
        <v>2.42</v>
      </c>
    </row>
    <row r="2953" spans="1:30" x14ac:dyDescent="0.2">
      <c r="A2953" s="3" t="s">
        <v>6720</v>
      </c>
      <c r="B2953" s="3" t="s">
        <v>31</v>
      </c>
      <c r="C2953" s="3" t="s">
        <v>7177</v>
      </c>
      <c r="D2953" s="3" t="s">
        <v>7178</v>
      </c>
      <c r="E2953" s="3">
        <v>1.7000000000000001E-2</v>
      </c>
      <c r="F2953" s="3">
        <v>1.1970000000000001</v>
      </c>
      <c r="G2953" s="3">
        <v>7</v>
      </c>
      <c r="H2953" s="3">
        <v>1</v>
      </c>
      <c r="I2953" s="3">
        <v>1</v>
      </c>
      <c r="J2953" s="3">
        <v>1</v>
      </c>
      <c r="K2953" s="3">
        <v>1</v>
      </c>
      <c r="L2953" s="3">
        <v>190</v>
      </c>
      <c r="M2953" s="3">
        <v>21.6</v>
      </c>
      <c r="N2953" s="3">
        <v>9.92</v>
      </c>
      <c r="O2953" s="3">
        <v>0</v>
      </c>
      <c r="P2953" s="3">
        <v>1</v>
      </c>
      <c r="Q2953" s="3" t="s">
        <v>2555</v>
      </c>
      <c r="R2953" s="3" t="s">
        <v>1160</v>
      </c>
      <c r="S2953" s="3" t="s">
        <v>36</v>
      </c>
      <c r="T2953" s="3" t="s">
        <v>7179</v>
      </c>
      <c r="U2953" s="3" t="s">
        <v>7180</v>
      </c>
      <c r="V2953" s="3" t="s">
        <v>7177</v>
      </c>
      <c r="W2953" s="3" t="s">
        <v>7181</v>
      </c>
      <c r="X2953" s="3" t="s">
        <v>7182</v>
      </c>
      <c r="Y2953" s="3" t="s">
        <v>41</v>
      </c>
      <c r="Z2953" s="3" t="s">
        <v>41</v>
      </c>
      <c r="AA2953" s="3">
        <v>0</v>
      </c>
      <c r="AB2953" s="3" t="s">
        <v>30</v>
      </c>
      <c r="AC2953" s="3">
        <v>1</v>
      </c>
      <c r="AD2953" s="3" t="s">
        <v>41</v>
      </c>
    </row>
    <row r="2954" spans="1:30" hidden="1" outlineLevel="1" collapsed="1" x14ac:dyDescent="0.2">
      <c r="A2954" t="s">
        <v>41</v>
      </c>
      <c r="B2954" s="2" t="s">
        <v>43</v>
      </c>
      <c r="C2954" s="2" t="s">
        <v>44</v>
      </c>
      <c r="D2954" s="2" t="s">
        <v>29</v>
      </c>
      <c r="E2954" s="2" t="s">
        <v>45</v>
      </c>
      <c r="F2954" s="2" t="s">
        <v>46</v>
      </c>
      <c r="G2954" s="2" t="s">
        <v>28</v>
      </c>
      <c r="H2954" s="2" t="s">
        <v>47</v>
      </c>
      <c r="I2954" s="2" t="s">
        <v>8</v>
      </c>
      <c r="J2954" s="2" t="s">
        <v>9</v>
      </c>
      <c r="K2954" s="2" t="s">
        <v>48</v>
      </c>
      <c r="L2954" s="2" t="s">
        <v>49</v>
      </c>
      <c r="M2954" s="2" t="s">
        <v>50</v>
      </c>
      <c r="N2954" s="2" t="s">
        <v>51</v>
      </c>
      <c r="O2954" s="2" t="s">
        <v>52</v>
      </c>
      <c r="P2954" s="2" t="s">
        <v>27</v>
      </c>
      <c r="Q2954" s="2" t="s">
        <v>53</v>
      </c>
      <c r="R2954" s="2" t="s">
        <v>54</v>
      </c>
      <c r="S2954" s="2" t="s">
        <v>55</v>
      </c>
      <c r="T2954" s="2" t="s">
        <v>56</v>
      </c>
    </row>
    <row r="2955" spans="1:30" hidden="1" outlineLevel="1" collapsed="1" x14ac:dyDescent="0.2">
      <c r="A2955" t="s">
        <v>41</v>
      </c>
      <c r="B2955" s="4" t="s">
        <v>30</v>
      </c>
      <c r="C2955" s="4" t="s">
        <v>7183</v>
      </c>
      <c r="D2955" s="4" t="s">
        <v>41</v>
      </c>
      <c r="E2955" s="4">
        <v>8.9610700000000001E-2</v>
      </c>
      <c r="F2955" s="4">
        <v>8.0658499999999994E-3</v>
      </c>
      <c r="G2955" s="4">
        <v>1</v>
      </c>
      <c r="H2955" s="4">
        <v>1</v>
      </c>
      <c r="I2955" s="4">
        <v>1</v>
      </c>
      <c r="J2955" s="4">
        <v>1</v>
      </c>
      <c r="K2955" s="4" t="s">
        <v>7177</v>
      </c>
      <c r="L2955" s="4" t="s">
        <v>7184</v>
      </c>
      <c r="M2955" s="4" t="s">
        <v>41</v>
      </c>
      <c r="N2955" s="4">
        <v>0</v>
      </c>
      <c r="O2955" s="4">
        <v>1465.74207</v>
      </c>
      <c r="P2955" s="4" t="s">
        <v>30</v>
      </c>
      <c r="Q2955" s="4" t="s">
        <v>30</v>
      </c>
      <c r="R2955" s="4">
        <v>5.7679999999999997E-3</v>
      </c>
      <c r="S2955" s="4">
        <v>6.3600000000000004E-2</v>
      </c>
      <c r="T2955" s="4">
        <v>1.34</v>
      </c>
    </row>
    <row r="2956" spans="1:30" x14ac:dyDescent="0.2">
      <c r="A2956" s="3" t="s">
        <v>6720</v>
      </c>
      <c r="B2956" s="3" t="s">
        <v>31</v>
      </c>
      <c r="C2956" s="3" t="s">
        <v>7185</v>
      </c>
      <c r="D2956" s="3" t="s">
        <v>7186</v>
      </c>
      <c r="E2956" s="3">
        <v>1.7000000000000001E-2</v>
      </c>
      <c r="F2956" s="3">
        <v>1.196</v>
      </c>
      <c r="G2956" s="3">
        <v>2</v>
      </c>
      <c r="H2956" s="3">
        <v>1</v>
      </c>
      <c r="I2956" s="3">
        <v>1</v>
      </c>
      <c r="J2956" s="3">
        <v>1</v>
      </c>
      <c r="K2956" s="3">
        <v>1</v>
      </c>
      <c r="L2956" s="3">
        <v>834</v>
      </c>
      <c r="M2956" s="3">
        <v>96</v>
      </c>
      <c r="N2956" s="3">
        <v>9.8800000000000008</v>
      </c>
      <c r="O2956" s="3">
        <v>2.36</v>
      </c>
      <c r="P2956" s="3">
        <v>1</v>
      </c>
      <c r="Q2956" s="3" t="s">
        <v>7187</v>
      </c>
      <c r="R2956" s="3" t="s">
        <v>1423</v>
      </c>
      <c r="S2956" s="3" t="s">
        <v>36</v>
      </c>
      <c r="T2956" s="3" t="s">
        <v>7188</v>
      </c>
      <c r="U2956" s="3" t="s">
        <v>7189</v>
      </c>
      <c r="V2956" s="3" t="s">
        <v>7185</v>
      </c>
      <c r="W2956" s="3" t="s">
        <v>7190</v>
      </c>
      <c r="X2956" s="3" t="s">
        <v>7191</v>
      </c>
      <c r="Y2956" s="3" t="s">
        <v>41</v>
      </c>
      <c r="Z2956" s="3" t="s">
        <v>41</v>
      </c>
      <c r="AA2956" s="3">
        <v>0</v>
      </c>
      <c r="AB2956" s="3" t="s">
        <v>30</v>
      </c>
      <c r="AC2956" s="3">
        <v>1</v>
      </c>
      <c r="AD2956" s="3" t="s">
        <v>41</v>
      </c>
    </row>
    <row r="2957" spans="1:30" hidden="1" outlineLevel="1" collapsed="1" x14ac:dyDescent="0.2">
      <c r="A2957" t="s">
        <v>41</v>
      </c>
      <c r="B2957" s="2" t="s">
        <v>43</v>
      </c>
      <c r="C2957" s="2" t="s">
        <v>44</v>
      </c>
      <c r="D2957" s="2" t="s">
        <v>29</v>
      </c>
      <c r="E2957" s="2" t="s">
        <v>45</v>
      </c>
      <c r="F2957" s="2" t="s">
        <v>46</v>
      </c>
      <c r="G2957" s="2" t="s">
        <v>28</v>
      </c>
      <c r="H2957" s="2" t="s">
        <v>47</v>
      </c>
      <c r="I2957" s="2" t="s">
        <v>8</v>
      </c>
      <c r="J2957" s="2" t="s">
        <v>9</v>
      </c>
      <c r="K2957" s="2" t="s">
        <v>48</v>
      </c>
      <c r="L2957" s="2" t="s">
        <v>49</v>
      </c>
      <c r="M2957" s="2" t="s">
        <v>50</v>
      </c>
      <c r="N2957" s="2" t="s">
        <v>51</v>
      </c>
      <c r="O2957" s="2" t="s">
        <v>52</v>
      </c>
      <c r="P2957" s="2" t="s">
        <v>27</v>
      </c>
      <c r="Q2957" s="2" t="s">
        <v>53</v>
      </c>
      <c r="R2957" s="2" t="s">
        <v>54</v>
      </c>
      <c r="S2957" s="2" t="s">
        <v>55</v>
      </c>
      <c r="T2957" s="2" t="s">
        <v>56</v>
      </c>
    </row>
    <row r="2958" spans="1:30" hidden="1" outlineLevel="1" collapsed="1" x14ac:dyDescent="0.2">
      <c r="A2958" t="s">
        <v>41</v>
      </c>
      <c r="B2958" s="4" t="s">
        <v>30</v>
      </c>
      <c r="C2958" s="4" t="s">
        <v>7192</v>
      </c>
      <c r="D2958" s="4" t="s">
        <v>41</v>
      </c>
      <c r="E2958" s="4">
        <v>8.9610700000000001E-2</v>
      </c>
      <c r="F2958" s="4">
        <v>8.0658499999999994E-3</v>
      </c>
      <c r="G2958" s="4">
        <v>1</v>
      </c>
      <c r="H2958" s="4">
        <v>1</v>
      </c>
      <c r="I2958" s="4">
        <v>1</v>
      </c>
      <c r="J2958" s="4">
        <v>1</v>
      </c>
      <c r="K2958" s="4" t="s">
        <v>7185</v>
      </c>
      <c r="L2958" s="4" t="s">
        <v>7193</v>
      </c>
      <c r="M2958" s="4" t="s">
        <v>41</v>
      </c>
      <c r="N2958" s="4">
        <v>2</v>
      </c>
      <c r="O2958" s="4">
        <v>1767.91768</v>
      </c>
      <c r="P2958" s="4" t="s">
        <v>30</v>
      </c>
      <c r="Q2958" s="4" t="s">
        <v>30</v>
      </c>
      <c r="R2958" s="4">
        <v>5.7679999999999997E-3</v>
      </c>
      <c r="S2958" s="4">
        <v>6.3750000000000001E-2</v>
      </c>
      <c r="T2958" s="4">
        <v>2.36</v>
      </c>
    </row>
    <row r="2959" spans="1:30" x14ac:dyDescent="0.2">
      <c r="A2959" s="3" t="s">
        <v>6720</v>
      </c>
      <c r="B2959" s="3" t="s">
        <v>31</v>
      </c>
      <c r="C2959" s="3" t="s">
        <v>7194</v>
      </c>
      <c r="D2959" s="3" t="s">
        <v>7195</v>
      </c>
      <c r="E2959" s="3">
        <v>1.7999999999999999E-2</v>
      </c>
      <c r="F2959" s="3">
        <v>1.1910000000000001</v>
      </c>
      <c r="G2959" s="3">
        <v>1</v>
      </c>
      <c r="H2959" s="3">
        <v>1</v>
      </c>
      <c r="I2959" s="3">
        <v>1</v>
      </c>
      <c r="J2959" s="3">
        <v>1</v>
      </c>
      <c r="K2959" s="3">
        <v>1</v>
      </c>
      <c r="L2959" s="3">
        <v>587</v>
      </c>
      <c r="M2959" s="3">
        <v>65.2</v>
      </c>
      <c r="N2959" s="3">
        <v>7.99</v>
      </c>
      <c r="O2959" s="3">
        <v>0</v>
      </c>
      <c r="P2959" s="3">
        <v>1</v>
      </c>
      <c r="Q2959" s="3" t="s">
        <v>1200</v>
      </c>
      <c r="R2959" s="3" t="s">
        <v>4715</v>
      </c>
      <c r="S2959" s="3" t="s">
        <v>1062</v>
      </c>
      <c r="T2959" s="3" t="s">
        <v>5782</v>
      </c>
      <c r="U2959" s="3" t="s">
        <v>7196</v>
      </c>
      <c r="V2959" s="3" t="s">
        <v>7194</v>
      </c>
      <c r="W2959" s="3" t="s">
        <v>7197</v>
      </c>
      <c r="X2959" s="3" t="s">
        <v>7198</v>
      </c>
      <c r="Y2959" s="3" t="s">
        <v>7199</v>
      </c>
      <c r="Z2959" s="3" t="s">
        <v>41</v>
      </c>
      <c r="AA2959" s="3">
        <v>2</v>
      </c>
      <c r="AB2959" s="3" t="s">
        <v>30</v>
      </c>
      <c r="AC2959" s="3">
        <v>1</v>
      </c>
      <c r="AD2959" s="3" t="s">
        <v>41</v>
      </c>
    </row>
    <row r="2960" spans="1:30" hidden="1" outlineLevel="1" collapsed="1" x14ac:dyDescent="0.2">
      <c r="A2960" t="s">
        <v>41</v>
      </c>
      <c r="B2960" s="2" t="s">
        <v>43</v>
      </c>
      <c r="C2960" s="2" t="s">
        <v>44</v>
      </c>
      <c r="D2960" s="2" t="s">
        <v>29</v>
      </c>
      <c r="E2960" s="2" t="s">
        <v>45</v>
      </c>
      <c r="F2960" s="2" t="s">
        <v>46</v>
      </c>
      <c r="G2960" s="2" t="s">
        <v>28</v>
      </c>
      <c r="H2960" s="2" t="s">
        <v>47</v>
      </c>
      <c r="I2960" s="2" t="s">
        <v>8</v>
      </c>
      <c r="J2960" s="2" t="s">
        <v>9</v>
      </c>
      <c r="K2960" s="2" t="s">
        <v>48</v>
      </c>
      <c r="L2960" s="2" t="s">
        <v>49</v>
      </c>
      <c r="M2960" s="2" t="s">
        <v>50</v>
      </c>
      <c r="N2960" s="2" t="s">
        <v>51</v>
      </c>
      <c r="O2960" s="2" t="s">
        <v>52</v>
      </c>
      <c r="P2960" s="2" t="s">
        <v>27</v>
      </c>
      <c r="Q2960" s="2" t="s">
        <v>53</v>
      </c>
      <c r="R2960" s="2" t="s">
        <v>54</v>
      </c>
      <c r="S2960" s="2" t="s">
        <v>55</v>
      </c>
      <c r="T2960" s="2" t="s">
        <v>56</v>
      </c>
    </row>
    <row r="2961" spans="1:30" hidden="1" outlineLevel="1" collapsed="1" x14ac:dyDescent="0.2">
      <c r="A2961" t="s">
        <v>41</v>
      </c>
      <c r="B2961" s="4" t="s">
        <v>30</v>
      </c>
      <c r="C2961" s="4" t="s">
        <v>7200</v>
      </c>
      <c r="D2961" s="4" t="s">
        <v>41</v>
      </c>
      <c r="E2961" s="4">
        <v>9.0798100000000007E-2</v>
      </c>
      <c r="F2961" s="4">
        <v>8.0658499999999994E-3</v>
      </c>
      <c r="G2961" s="4">
        <v>1</v>
      </c>
      <c r="H2961" s="4">
        <v>1</v>
      </c>
      <c r="I2961" s="4">
        <v>1</v>
      </c>
      <c r="J2961" s="4">
        <v>1</v>
      </c>
      <c r="K2961" s="4" t="s">
        <v>7194</v>
      </c>
      <c r="L2961" s="4" t="s">
        <v>7201</v>
      </c>
      <c r="M2961" s="4" t="s">
        <v>41</v>
      </c>
      <c r="N2961" s="4">
        <v>0</v>
      </c>
      <c r="O2961" s="4">
        <v>876.45739000000003</v>
      </c>
      <c r="P2961" s="4" t="s">
        <v>30</v>
      </c>
      <c r="Q2961" s="4" t="s">
        <v>30</v>
      </c>
      <c r="R2961" s="4">
        <v>6.1000000000000004E-3</v>
      </c>
      <c r="S2961" s="4">
        <v>6.4479999999999996E-2</v>
      </c>
      <c r="T2961" s="4">
        <v>0.98</v>
      </c>
    </row>
    <row r="2962" spans="1:30" x14ac:dyDescent="0.2">
      <c r="A2962" s="3" t="s">
        <v>6720</v>
      </c>
      <c r="B2962" s="3" t="s">
        <v>31</v>
      </c>
      <c r="C2962" s="3" t="s">
        <v>7202</v>
      </c>
      <c r="D2962" s="3" t="s">
        <v>7203</v>
      </c>
      <c r="E2962" s="3">
        <v>1.7999999999999999E-2</v>
      </c>
      <c r="F2962" s="3">
        <v>1.1910000000000001</v>
      </c>
      <c r="G2962" s="3">
        <v>4</v>
      </c>
      <c r="H2962" s="3">
        <v>1</v>
      </c>
      <c r="I2962" s="3">
        <v>1</v>
      </c>
      <c r="J2962" s="3">
        <v>1</v>
      </c>
      <c r="K2962" s="3">
        <v>1</v>
      </c>
      <c r="L2962" s="3">
        <v>352</v>
      </c>
      <c r="M2962" s="3">
        <v>41.3</v>
      </c>
      <c r="N2962" s="3">
        <v>8.59</v>
      </c>
      <c r="O2962" s="3">
        <v>2.2999999999999998</v>
      </c>
      <c r="P2962" s="3">
        <v>1</v>
      </c>
      <c r="Q2962" s="3" t="s">
        <v>3173</v>
      </c>
      <c r="R2962" s="3" t="s">
        <v>852</v>
      </c>
      <c r="S2962" s="3" t="s">
        <v>2920</v>
      </c>
      <c r="T2962" s="3" t="s">
        <v>7204</v>
      </c>
      <c r="U2962" s="3" t="s">
        <v>7205</v>
      </c>
      <c r="V2962" s="3" t="s">
        <v>7202</v>
      </c>
      <c r="W2962" s="3" t="s">
        <v>7206</v>
      </c>
      <c r="X2962" s="3" t="s">
        <v>7207</v>
      </c>
      <c r="Y2962" s="3" t="s">
        <v>41</v>
      </c>
      <c r="Z2962" s="3" t="s">
        <v>41</v>
      </c>
      <c r="AA2962" s="3">
        <v>0</v>
      </c>
      <c r="AB2962" s="3" t="s">
        <v>30</v>
      </c>
      <c r="AC2962" s="3">
        <v>1</v>
      </c>
      <c r="AD2962" s="3" t="s">
        <v>7208</v>
      </c>
    </row>
    <row r="2963" spans="1:30" hidden="1" outlineLevel="1" collapsed="1" x14ac:dyDescent="0.2">
      <c r="A2963" t="s">
        <v>41</v>
      </c>
      <c r="B2963" s="2" t="s">
        <v>43</v>
      </c>
      <c r="C2963" s="2" t="s">
        <v>44</v>
      </c>
      <c r="D2963" s="2" t="s">
        <v>29</v>
      </c>
      <c r="E2963" s="2" t="s">
        <v>45</v>
      </c>
      <c r="F2963" s="2" t="s">
        <v>46</v>
      </c>
      <c r="G2963" s="2" t="s">
        <v>28</v>
      </c>
      <c r="H2963" s="2" t="s">
        <v>47</v>
      </c>
      <c r="I2963" s="2" t="s">
        <v>8</v>
      </c>
      <c r="J2963" s="2" t="s">
        <v>9</v>
      </c>
      <c r="K2963" s="2" t="s">
        <v>48</v>
      </c>
      <c r="L2963" s="2" t="s">
        <v>49</v>
      </c>
      <c r="M2963" s="2" t="s">
        <v>50</v>
      </c>
      <c r="N2963" s="2" t="s">
        <v>51</v>
      </c>
      <c r="O2963" s="2" t="s">
        <v>52</v>
      </c>
      <c r="P2963" s="2" t="s">
        <v>27</v>
      </c>
      <c r="Q2963" s="2" t="s">
        <v>53</v>
      </c>
      <c r="R2963" s="2" t="s">
        <v>54</v>
      </c>
      <c r="S2963" s="2" t="s">
        <v>55</v>
      </c>
      <c r="T2963" s="2" t="s">
        <v>56</v>
      </c>
    </row>
    <row r="2964" spans="1:30" hidden="1" outlineLevel="1" collapsed="1" x14ac:dyDescent="0.2">
      <c r="A2964" t="s">
        <v>41</v>
      </c>
      <c r="B2964" s="4" t="s">
        <v>30</v>
      </c>
      <c r="C2964" s="4" t="s">
        <v>7209</v>
      </c>
      <c r="D2964" s="4" t="s">
        <v>7210</v>
      </c>
      <c r="E2964" s="4">
        <v>9.0798100000000007E-2</v>
      </c>
      <c r="F2964" s="4">
        <v>8.0658499999999994E-3</v>
      </c>
      <c r="G2964" s="4">
        <v>1</v>
      </c>
      <c r="H2964" s="4">
        <v>1</v>
      </c>
      <c r="I2964" s="4">
        <v>1</v>
      </c>
      <c r="J2964" s="4">
        <v>1</v>
      </c>
      <c r="K2964" s="4" t="s">
        <v>7202</v>
      </c>
      <c r="L2964" s="4" t="s">
        <v>7211</v>
      </c>
      <c r="M2964" s="4" t="s">
        <v>7212</v>
      </c>
      <c r="N2964" s="4">
        <v>1</v>
      </c>
      <c r="O2964" s="4">
        <v>1898.8952300000001</v>
      </c>
      <c r="P2964" s="4" t="s">
        <v>30</v>
      </c>
      <c r="Q2964" s="4" t="s">
        <v>30</v>
      </c>
      <c r="R2964" s="4">
        <v>6.1000000000000004E-3</v>
      </c>
      <c r="S2964" s="4">
        <v>6.4490000000000006E-2</v>
      </c>
      <c r="T2964" s="4">
        <v>2.2999999999999998</v>
      </c>
    </row>
    <row r="2965" spans="1:30" x14ac:dyDescent="0.2">
      <c r="A2965" s="3" t="s">
        <v>6720</v>
      </c>
      <c r="B2965" s="3" t="s">
        <v>31</v>
      </c>
      <c r="C2965" s="3" t="s">
        <v>7213</v>
      </c>
      <c r="D2965" s="3" t="s">
        <v>7214</v>
      </c>
      <c r="E2965" s="3">
        <v>1.7999999999999999E-2</v>
      </c>
      <c r="F2965" s="3">
        <v>1.1870000000000001</v>
      </c>
      <c r="G2965" s="3">
        <v>6</v>
      </c>
      <c r="H2965" s="3">
        <v>1</v>
      </c>
      <c r="I2965" s="3">
        <v>1</v>
      </c>
      <c r="J2965" s="3">
        <v>1</v>
      </c>
      <c r="K2965" s="3">
        <v>1</v>
      </c>
      <c r="L2965" s="3">
        <v>215</v>
      </c>
      <c r="M2965" s="3">
        <v>23.5</v>
      </c>
      <c r="N2965" s="3">
        <v>7.09</v>
      </c>
      <c r="O2965" s="3">
        <v>1.65</v>
      </c>
      <c r="P2965" s="3">
        <v>1</v>
      </c>
      <c r="Q2965" s="3" t="s">
        <v>7215</v>
      </c>
      <c r="R2965" s="3" t="s">
        <v>2518</v>
      </c>
      <c r="S2965" s="3" t="s">
        <v>36</v>
      </c>
      <c r="T2965" s="3" t="s">
        <v>7216</v>
      </c>
      <c r="U2965" s="3" t="s">
        <v>7217</v>
      </c>
      <c r="V2965" s="3" t="s">
        <v>7213</v>
      </c>
      <c r="W2965" s="3" t="s">
        <v>7218</v>
      </c>
      <c r="X2965" s="3" t="s">
        <v>7219</v>
      </c>
      <c r="Y2965" s="3" t="s">
        <v>7220</v>
      </c>
      <c r="Z2965" s="3" t="s">
        <v>41</v>
      </c>
      <c r="AA2965" s="3">
        <v>3</v>
      </c>
      <c r="AB2965" s="3" t="s">
        <v>30</v>
      </c>
      <c r="AC2965" s="3">
        <v>1</v>
      </c>
      <c r="AD2965" s="3" t="s">
        <v>41</v>
      </c>
    </row>
    <row r="2966" spans="1:30" hidden="1" outlineLevel="1" collapsed="1" x14ac:dyDescent="0.2">
      <c r="A2966" t="s">
        <v>41</v>
      </c>
      <c r="B2966" s="2" t="s">
        <v>43</v>
      </c>
      <c r="C2966" s="2" t="s">
        <v>44</v>
      </c>
      <c r="D2966" s="2" t="s">
        <v>29</v>
      </c>
      <c r="E2966" s="2" t="s">
        <v>45</v>
      </c>
      <c r="F2966" s="2" t="s">
        <v>46</v>
      </c>
      <c r="G2966" s="2" t="s">
        <v>28</v>
      </c>
      <c r="H2966" s="2" t="s">
        <v>47</v>
      </c>
      <c r="I2966" s="2" t="s">
        <v>8</v>
      </c>
      <c r="J2966" s="2" t="s">
        <v>9</v>
      </c>
      <c r="K2966" s="2" t="s">
        <v>48</v>
      </c>
      <c r="L2966" s="2" t="s">
        <v>49</v>
      </c>
      <c r="M2966" s="2" t="s">
        <v>50</v>
      </c>
      <c r="N2966" s="2" t="s">
        <v>51</v>
      </c>
      <c r="O2966" s="2" t="s">
        <v>52</v>
      </c>
      <c r="P2966" s="2" t="s">
        <v>27</v>
      </c>
      <c r="Q2966" s="2" t="s">
        <v>53</v>
      </c>
      <c r="R2966" s="2" t="s">
        <v>54</v>
      </c>
      <c r="S2966" s="2" t="s">
        <v>55</v>
      </c>
      <c r="T2966" s="2" t="s">
        <v>56</v>
      </c>
    </row>
    <row r="2967" spans="1:30" hidden="1" outlineLevel="1" collapsed="1" x14ac:dyDescent="0.2">
      <c r="A2967" t="s">
        <v>41</v>
      </c>
      <c r="B2967" s="4" t="s">
        <v>30</v>
      </c>
      <c r="C2967" s="4" t="s">
        <v>7221</v>
      </c>
      <c r="D2967" s="4" t="s">
        <v>41</v>
      </c>
      <c r="E2967" s="4">
        <v>9.1397400000000004E-2</v>
      </c>
      <c r="F2967" s="4">
        <v>8.0658499999999994E-3</v>
      </c>
      <c r="G2967" s="4">
        <v>1</v>
      </c>
      <c r="H2967" s="4">
        <v>1</v>
      </c>
      <c r="I2967" s="4">
        <v>1</v>
      </c>
      <c r="J2967" s="4">
        <v>1</v>
      </c>
      <c r="K2967" s="4" t="s">
        <v>7213</v>
      </c>
      <c r="L2967" s="4" t="s">
        <v>7222</v>
      </c>
      <c r="M2967" s="4" t="s">
        <v>41</v>
      </c>
      <c r="N2967" s="4">
        <v>0</v>
      </c>
      <c r="O2967" s="4">
        <v>1201.64229</v>
      </c>
      <c r="P2967" s="4" t="s">
        <v>30</v>
      </c>
      <c r="Q2967" s="4" t="s">
        <v>30</v>
      </c>
      <c r="R2967" s="4">
        <v>6.1000000000000004E-3</v>
      </c>
      <c r="S2967" s="4">
        <v>6.5049999999999997E-2</v>
      </c>
      <c r="T2967" s="4">
        <v>1.65</v>
      </c>
    </row>
    <row r="2968" spans="1:30" x14ac:dyDescent="0.2">
      <c r="A2968" s="3" t="s">
        <v>6720</v>
      </c>
      <c r="B2968" s="3" t="s">
        <v>31</v>
      </c>
      <c r="C2968" s="3" t="s">
        <v>7223</v>
      </c>
      <c r="D2968" s="3" t="s">
        <v>7224</v>
      </c>
      <c r="E2968" s="3">
        <v>1.7999999999999999E-2</v>
      </c>
      <c r="F2968" s="3">
        <v>1.1859999999999999</v>
      </c>
      <c r="G2968" s="3">
        <v>4</v>
      </c>
      <c r="H2968" s="3">
        <v>1</v>
      </c>
      <c r="I2968" s="3">
        <v>1</v>
      </c>
      <c r="J2968" s="3">
        <v>1</v>
      </c>
      <c r="K2968" s="3">
        <v>1</v>
      </c>
      <c r="L2968" s="3">
        <v>306</v>
      </c>
      <c r="M2968" s="3">
        <v>35.700000000000003</v>
      </c>
      <c r="N2968" s="3">
        <v>5.3</v>
      </c>
      <c r="O2968" s="3">
        <v>0</v>
      </c>
      <c r="P2968" s="3">
        <v>1</v>
      </c>
      <c r="Q2968" s="3" t="s">
        <v>41</v>
      </c>
      <c r="R2968" s="3" t="s">
        <v>41</v>
      </c>
      <c r="S2968" s="3" t="s">
        <v>41</v>
      </c>
      <c r="T2968" s="3" t="s">
        <v>41</v>
      </c>
      <c r="U2968" s="3" t="s">
        <v>41</v>
      </c>
      <c r="V2968" s="3" t="s">
        <v>7223</v>
      </c>
      <c r="W2968" s="3" t="s">
        <v>41</v>
      </c>
      <c r="X2968" s="3" t="s">
        <v>41</v>
      </c>
      <c r="Y2968" s="3" t="s">
        <v>41</v>
      </c>
      <c r="Z2968" s="3" t="s">
        <v>41</v>
      </c>
      <c r="AA2968" s="3">
        <v>0</v>
      </c>
      <c r="AB2968" s="3" t="s">
        <v>30</v>
      </c>
      <c r="AC2968" s="3">
        <v>1</v>
      </c>
      <c r="AD2968" s="3" t="s">
        <v>41</v>
      </c>
    </row>
    <row r="2969" spans="1:30" hidden="1" outlineLevel="1" collapsed="1" x14ac:dyDescent="0.2">
      <c r="A2969" t="s">
        <v>41</v>
      </c>
      <c r="B2969" s="2" t="s">
        <v>43</v>
      </c>
      <c r="C2969" s="2" t="s">
        <v>44</v>
      </c>
      <c r="D2969" s="2" t="s">
        <v>29</v>
      </c>
      <c r="E2969" s="2" t="s">
        <v>45</v>
      </c>
      <c r="F2969" s="2" t="s">
        <v>46</v>
      </c>
      <c r="G2969" s="2" t="s">
        <v>28</v>
      </c>
      <c r="H2969" s="2" t="s">
        <v>47</v>
      </c>
      <c r="I2969" s="2" t="s">
        <v>8</v>
      </c>
      <c r="J2969" s="2" t="s">
        <v>9</v>
      </c>
      <c r="K2969" s="2" t="s">
        <v>48</v>
      </c>
      <c r="L2969" s="2" t="s">
        <v>49</v>
      </c>
      <c r="M2969" s="2" t="s">
        <v>50</v>
      </c>
      <c r="N2969" s="2" t="s">
        <v>51</v>
      </c>
      <c r="O2969" s="2" t="s">
        <v>52</v>
      </c>
      <c r="P2969" s="2" t="s">
        <v>27</v>
      </c>
      <c r="Q2969" s="2" t="s">
        <v>53</v>
      </c>
      <c r="R2969" s="2" t="s">
        <v>54</v>
      </c>
      <c r="S2969" s="2" t="s">
        <v>55</v>
      </c>
      <c r="T2969" s="2" t="s">
        <v>56</v>
      </c>
    </row>
    <row r="2970" spans="1:30" hidden="1" outlineLevel="1" collapsed="1" x14ac:dyDescent="0.2">
      <c r="A2970" t="s">
        <v>41</v>
      </c>
      <c r="B2970" s="4" t="s">
        <v>30</v>
      </c>
      <c r="C2970" s="4" t="s">
        <v>7225</v>
      </c>
      <c r="D2970" s="4" t="s">
        <v>937</v>
      </c>
      <c r="E2970" s="4">
        <v>9.1397400000000004E-2</v>
      </c>
      <c r="F2970" s="4">
        <v>8.0658499999999994E-3</v>
      </c>
      <c r="G2970" s="4">
        <v>1</v>
      </c>
      <c r="H2970" s="4">
        <v>1</v>
      </c>
      <c r="I2970" s="4">
        <v>1</v>
      </c>
      <c r="J2970" s="4">
        <v>1</v>
      </c>
      <c r="K2970" s="4" t="s">
        <v>7223</v>
      </c>
      <c r="L2970" s="4" t="s">
        <v>7226</v>
      </c>
      <c r="M2970" s="4" t="s">
        <v>41</v>
      </c>
      <c r="N2970" s="4">
        <v>0</v>
      </c>
      <c r="O2970" s="4">
        <v>1326.61068</v>
      </c>
      <c r="P2970" s="4" t="s">
        <v>30</v>
      </c>
      <c r="Q2970" s="4" t="s">
        <v>30</v>
      </c>
      <c r="R2970" s="4">
        <v>6.1000000000000004E-3</v>
      </c>
      <c r="S2970" s="4">
        <v>6.5170000000000006E-2</v>
      </c>
      <c r="T2970" s="4">
        <v>1.18</v>
      </c>
    </row>
    <row r="2971" spans="1:30" x14ac:dyDescent="0.2">
      <c r="A2971" s="3" t="s">
        <v>6720</v>
      </c>
      <c r="B2971" s="3" t="s">
        <v>31</v>
      </c>
      <c r="C2971" s="3" t="s">
        <v>7227</v>
      </c>
      <c r="D2971" s="3" t="s">
        <v>7228</v>
      </c>
      <c r="E2971" s="3">
        <v>1.7999999999999999E-2</v>
      </c>
      <c r="F2971" s="3">
        <v>1.1859999999999999</v>
      </c>
      <c r="G2971" s="3">
        <v>5</v>
      </c>
      <c r="H2971" s="3">
        <v>1</v>
      </c>
      <c r="I2971" s="3">
        <v>1</v>
      </c>
      <c r="J2971" s="3">
        <v>1</v>
      </c>
      <c r="K2971" s="3">
        <v>1</v>
      </c>
      <c r="L2971" s="3">
        <v>346</v>
      </c>
      <c r="M2971" s="3">
        <v>39</v>
      </c>
      <c r="N2971" s="3">
        <v>5.07</v>
      </c>
      <c r="O2971" s="3">
        <v>2.13</v>
      </c>
      <c r="P2971" s="3">
        <v>1</v>
      </c>
      <c r="Q2971" s="3" t="s">
        <v>1200</v>
      </c>
      <c r="R2971" s="3" t="s">
        <v>41</v>
      </c>
      <c r="S2971" s="3" t="s">
        <v>36</v>
      </c>
      <c r="T2971" s="3" t="s">
        <v>41</v>
      </c>
      <c r="U2971" s="3" t="s">
        <v>7229</v>
      </c>
      <c r="V2971" s="3" t="s">
        <v>7227</v>
      </c>
      <c r="W2971" s="3" t="s">
        <v>7230</v>
      </c>
      <c r="X2971" s="3" t="s">
        <v>7231</v>
      </c>
      <c r="Y2971" s="3" t="s">
        <v>41</v>
      </c>
      <c r="Z2971" s="3" t="s">
        <v>41</v>
      </c>
      <c r="AA2971" s="3">
        <v>0</v>
      </c>
      <c r="AB2971" s="3" t="s">
        <v>30</v>
      </c>
      <c r="AC2971" s="3">
        <v>1</v>
      </c>
      <c r="AD2971" s="3" t="s">
        <v>41</v>
      </c>
    </row>
    <row r="2972" spans="1:30" hidden="1" outlineLevel="1" collapsed="1" x14ac:dyDescent="0.2">
      <c r="A2972" t="s">
        <v>41</v>
      </c>
      <c r="B2972" s="2" t="s">
        <v>43</v>
      </c>
      <c r="C2972" s="2" t="s">
        <v>44</v>
      </c>
      <c r="D2972" s="2" t="s">
        <v>29</v>
      </c>
      <c r="E2972" s="2" t="s">
        <v>45</v>
      </c>
      <c r="F2972" s="2" t="s">
        <v>46</v>
      </c>
      <c r="G2972" s="2" t="s">
        <v>28</v>
      </c>
      <c r="H2972" s="2" t="s">
        <v>47</v>
      </c>
      <c r="I2972" s="2" t="s">
        <v>8</v>
      </c>
      <c r="J2972" s="2" t="s">
        <v>9</v>
      </c>
      <c r="K2972" s="2" t="s">
        <v>48</v>
      </c>
      <c r="L2972" s="2" t="s">
        <v>49</v>
      </c>
      <c r="M2972" s="2" t="s">
        <v>50</v>
      </c>
      <c r="N2972" s="2" t="s">
        <v>51</v>
      </c>
      <c r="O2972" s="2" t="s">
        <v>52</v>
      </c>
      <c r="P2972" s="2" t="s">
        <v>27</v>
      </c>
      <c r="Q2972" s="2" t="s">
        <v>53</v>
      </c>
      <c r="R2972" s="2" t="s">
        <v>54</v>
      </c>
      <c r="S2972" s="2" t="s">
        <v>55</v>
      </c>
      <c r="T2972" s="2" t="s">
        <v>56</v>
      </c>
    </row>
    <row r="2973" spans="1:30" hidden="1" outlineLevel="1" collapsed="1" x14ac:dyDescent="0.2">
      <c r="A2973" t="s">
        <v>41</v>
      </c>
      <c r="B2973" s="4" t="s">
        <v>30</v>
      </c>
      <c r="C2973" s="4" t="s">
        <v>7232</v>
      </c>
      <c r="D2973" s="4" t="s">
        <v>41</v>
      </c>
      <c r="E2973" s="4">
        <v>9.1397400000000004E-2</v>
      </c>
      <c r="F2973" s="4">
        <v>8.0658499999999994E-3</v>
      </c>
      <c r="G2973" s="4">
        <v>1</v>
      </c>
      <c r="H2973" s="4">
        <v>1</v>
      </c>
      <c r="I2973" s="4">
        <v>1</v>
      </c>
      <c r="J2973" s="4">
        <v>1</v>
      </c>
      <c r="K2973" s="4" t="s">
        <v>7227</v>
      </c>
      <c r="L2973" s="4" t="s">
        <v>7233</v>
      </c>
      <c r="M2973" s="4" t="s">
        <v>41</v>
      </c>
      <c r="N2973" s="4">
        <v>0</v>
      </c>
      <c r="O2973" s="4">
        <v>1952.0811200000001</v>
      </c>
      <c r="P2973" s="4" t="s">
        <v>30</v>
      </c>
      <c r="Q2973" s="4" t="s">
        <v>30</v>
      </c>
      <c r="R2973" s="4">
        <v>6.1000000000000004E-3</v>
      </c>
      <c r="S2973" s="4">
        <v>6.5180000000000002E-2</v>
      </c>
      <c r="T2973" s="4">
        <v>2.13</v>
      </c>
    </row>
    <row r="2974" spans="1:30" x14ac:dyDescent="0.2">
      <c r="A2974" s="3" t="s">
        <v>6720</v>
      </c>
      <c r="B2974" s="3" t="s">
        <v>31</v>
      </c>
      <c r="C2974" s="3" t="s">
        <v>7234</v>
      </c>
      <c r="D2974" s="3" t="s">
        <v>7235</v>
      </c>
      <c r="E2974" s="3">
        <v>1.7999999999999999E-2</v>
      </c>
      <c r="F2974" s="3">
        <v>1.1779999999999999</v>
      </c>
      <c r="G2974" s="3">
        <v>1</v>
      </c>
      <c r="H2974" s="3">
        <v>1</v>
      </c>
      <c r="I2974" s="3">
        <v>1</v>
      </c>
      <c r="J2974" s="3">
        <v>1</v>
      </c>
      <c r="K2974" s="3">
        <v>1</v>
      </c>
      <c r="L2974" s="3">
        <v>888</v>
      </c>
      <c r="M2974" s="3">
        <v>97.7</v>
      </c>
      <c r="N2974" s="3">
        <v>6.61</v>
      </c>
      <c r="O2974" s="3">
        <v>0</v>
      </c>
      <c r="P2974" s="3">
        <v>1</v>
      </c>
      <c r="Q2974" s="3" t="s">
        <v>1422</v>
      </c>
      <c r="R2974" s="3" t="s">
        <v>41</v>
      </c>
      <c r="S2974" s="3" t="s">
        <v>1766</v>
      </c>
      <c r="T2974" s="3" t="s">
        <v>4367</v>
      </c>
      <c r="U2974" s="3" t="s">
        <v>7236</v>
      </c>
      <c r="V2974" s="3" t="s">
        <v>7234</v>
      </c>
      <c r="W2974" s="3" t="s">
        <v>7237</v>
      </c>
      <c r="X2974" s="3" t="s">
        <v>7238</v>
      </c>
      <c r="Y2974" s="3" t="s">
        <v>41</v>
      </c>
      <c r="Z2974" s="3" t="s">
        <v>41</v>
      </c>
      <c r="AA2974" s="3">
        <v>0</v>
      </c>
      <c r="AB2974" s="3" t="s">
        <v>30</v>
      </c>
      <c r="AC2974" s="3">
        <v>1</v>
      </c>
      <c r="AD2974" s="3" t="s">
        <v>41</v>
      </c>
    </row>
    <row r="2975" spans="1:30" hidden="1" outlineLevel="1" collapsed="1" x14ac:dyDescent="0.2">
      <c r="A2975" t="s">
        <v>41</v>
      </c>
      <c r="B2975" s="2" t="s">
        <v>43</v>
      </c>
      <c r="C2975" s="2" t="s">
        <v>44</v>
      </c>
      <c r="D2975" s="2" t="s">
        <v>29</v>
      </c>
      <c r="E2975" s="2" t="s">
        <v>45</v>
      </c>
      <c r="F2975" s="2" t="s">
        <v>46</v>
      </c>
      <c r="G2975" s="2" t="s">
        <v>28</v>
      </c>
      <c r="H2975" s="2" t="s">
        <v>47</v>
      </c>
      <c r="I2975" s="2" t="s">
        <v>8</v>
      </c>
      <c r="J2975" s="2" t="s">
        <v>9</v>
      </c>
      <c r="K2975" s="2" t="s">
        <v>48</v>
      </c>
      <c r="L2975" s="2" t="s">
        <v>49</v>
      </c>
      <c r="M2975" s="2" t="s">
        <v>50</v>
      </c>
      <c r="N2975" s="2" t="s">
        <v>51</v>
      </c>
      <c r="O2975" s="2" t="s">
        <v>52</v>
      </c>
      <c r="P2975" s="2" t="s">
        <v>27</v>
      </c>
      <c r="Q2975" s="2" t="s">
        <v>53</v>
      </c>
      <c r="R2975" s="2" t="s">
        <v>54</v>
      </c>
      <c r="S2975" s="2" t="s">
        <v>55</v>
      </c>
      <c r="T2975" s="2" t="s">
        <v>56</v>
      </c>
    </row>
    <row r="2976" spans="1:30" hidden="1" outlineLevel="1" collapsed="1" x14ac:dyDescent="0.2">
      <c r="A2976" t="s">
        <v>41</v>
      </c>
      <c r="B2976" s="4" t="s">
        <v>30</v>
      </c>
      <c r="C2976" s="4" t="s">
        <v>7239</v>
      </c>
      <c r="D2976" s="4" t="s">
        <v>41</v>
      </c>
      <c r="E2976" s="4">
        <v>9.2607099999999998E-2</v>
      </c>
      <c r="F2976" s="4">
        <v>8.0658499999999994E-3</v>
      </c>
      <c r="G2976" s="4">
        <v>1</v>
      </c>
      <c r="H2976" s="4">
        <v>1</v>
      </c>
      <c r="I2976" s="4">
        <v>1</v>
      </c>
      <c r="J2976" s="4">
        <v>1</v>
      </c>
      <c r="K2976" s="4" t="s">
        <v>7234</v>
      </c>
      <c r="L2976" s="4" t="s">
        <v>7240</v>
      </c>
      <c r="M2976" s="4" t="s">
        <v>41</v>
      </c>
      <c r="N2976" s="4">
        <v>0</v>
      </c>
      <c r="O2976" s="4">
        <v>1217.6372100000001</v>
      </c>
      <c r="P2976" s="4" t="s">
        <v>30</v>
      </c>
      <c r="Q2976" s="4" t="s">
        <v>30</v>
      </c>
      <c r="R2976" s="4">
        <v>6.1000000000000004E-3</v>
      </c>
      <c r="S2976" s="4">
        <v>6.6350000000000006E-2</v>
      </c>
      <c r="T2976" s="4">
        <v>1.08</v>
      </c>
    </row>
    <row r="2977" spans="1:30" x14ac:dyDescent="0.2">
      <c r="A2977" s="3" t="s">
        <v>6720</v>
      </c>
      <c r="B2977" s="3" t="s">
        <v>31</v>
      </c>
      <c r="C2977" s="3" t="s">
        <v>7241</v>
      </c>
      <c r="D2977" s="3" t="s">
        <v>7242</v>
      </c>
      <c r="E2977" s="3">
        <v>0.02</v>
      </c>
      <c r="F2977" s="3">
        <v>1.17</v>
      </c>
      <c r="G2977" s="3">
        <v>3</v>
      </c>
      <c r="H2977" s="3">
        <v>1</v>
      </c>
      <c r="I2977" s="3">
        <v>1</v>
      </c>
      <c r="J2977" s="3">
        <v>1</v>
      </c>
      <c r="K2977" s="3">
        <v>1</v>
      </c>
      <c r="L2977" s="3">
        <v>462</v>
      </c>
      <c r="M2977" s="3">
        <v>52.3</v>
      </c>
      <c r="N2977" s="3">
        <v>7.03</v>
      </c>
      <c r="O2977" s="3">
        <v>0</v>
      </c>
      <c r="P2977" s="3">
        <v>1</v>
      </c>
      <c r="Q2977" s="3" t="s">
        <v>1200</v>
      </c>
      <c r="R2977" s="3" t="s">
        <v>453</v>
      </c>
      <c r="S2977" s="3" t="s">
        <v>1062</v>
      </c>
      <c r="T2977" s="3" t="s">
        <v>7243</v>
      </c>
      <c r="U2977" s="3" t="s">
        <v>7244</v>
      </c>
      <c r="V2977" s="3" t="s">
        <v>7241</v>
      </c>
      <c r="W2977" s="3" t="s">
        <v>7245</v>
      </c>
      <c r="X2977" s="3" t="s">
        <v>7246</v>
      </c>
      <c r="Y2977" s="3" t="s">
        <v>41</v>
      </c>
      <c r="Z2977" s="3" t="s">
        <v>41</v>
      </c>
      <c r="AA2977" s="3">
        <v>0</v>
      </c>
      <c r="AB2977" s="3" t="s">
        <v>30</v>
      </c>
      <c r="AC2977" s="3">
        <v>1</v>
      </c>
      <c r="AD2977" s="3" t="s">
        <v>41</v>
      </c>
    </row>
    <row r="2978" spans="1:30" hidden="1" outlineLevel="1" collapsed="1" x14ac:dyDescent="0.2">
      <c r="A2978" t="s">
        <v>41</v>
      </c>
      <c r="B2978" s="2" t="s">
        <v>43</v>
      </c>
      <c r="C2978" s="2" t="s">
        <v>44</v>
      </c>
      <c r="D2978" s="2" t="s">
        <v>29</v>
      </c>
      <c r="E2978" s="2" t="s">
        <v>45</v>
      </c>
      <c r="F2978" s="2" t="s">
        <v>46</v>
      </c>
      <c r="G2978" s="2" t="s">
        <v>28</v>
      </c>
      <c r="H2978" s="2" t="s">
        <v>47</v>
      </c>
      <c r="I2978" s="2" t="s">
        <v>8</v>
      </c>
      <c r="J2978" s="2" t="s">
        <v>9</v>
      </c>
      <c r="K2978" s="2" t="s">
        <v>48</v>
      </c>
      <c r="L2978" s="2" t="s">
        <v>49</v>
      </c>
      <c r="M2978" s="2" t="s">
        <v>50</v>
      </c>
      <c r="N2978" s="2" t="s">
        <v>51</v>
      </c>
      <c r="O2978" s="2" t="s">
        <v>52</v>
      </c>
      <c r="P2978" s="2" t="s">
        <v>27</v>
      </c>
      <c r="Q2978" s="2" t="s">
        <v>53</v>
      </c>
      <c r="R2978" s="2" t="s">
        <v>54</v>
      </c>
      <c r="S2978" s="2" t="s">
        <v>55</v>
      </c>
      <c r="T2978" s="2" t="s">
        <v>56</v>
      </c>
    </row>
    <row r="2979" spans="1:30" hidden="1" outlineLevel="1" collapsed="1" x14ac:dyDescent="0.2">
      <c r="A2979" t="s">
        <v>41</v>
      </c>
      <c r="B2979" s="4" t="s">
        <v>30</v>
      </c>
      <c r="C2979" s="4" t="s">
        <v>7247</v>
      </c>
      <c r="D2979" s="4" t="s">
        <v>41</v>
      </c>
      <c r="E2979" s="4">
        <v>9.4450000000000006E-2</v>
      </c>
      <c r="F2979" s="4">
        <v>8.4442000000000007E-3</v>
      </c>
      <c r="G2979" s="4">
        <v>1</v>
      </c>
      <c r="H2979" s="4">
        <v>1</v>
      </c>
      <c r="I2979" s="4">
        <v>1</v>
      </c>
      <c r="J2979" s="4">
        <v>1</v>
      </c>
      <c r="K2979" s="4" t="s">
        <v>7241</v>
      </c>
      <c r="L2979" s="4" t="s">
        <v>7248</v>
      </c>
      <c r="M2979" s="4" t="s">
        <v>41</v>
      </c>
      <c r="N2979" s="4">
        <v>0</v>
      </c>
      <c r="O2979" s="4">
        <v>1684.7997499999999</v>
      </c>
      <c r="P2979" s="4" t="s">
        <v>30</v>
      </c>
      <c r="Q2979" s="4" t="s">
        <v>30</v>
      </c>
      <c r="R2979" s="4">
        <v>6.3559999999999997E-3</v>
      </c>
      <c r="S2979" s="4">
        <v>6.7669999999999994E-2</v>
      </c>
      <c r="T2979" s="4">
        <v>1.61</v>
      </c>
    </row>
    <row r="2980" spans="1:30" x14ac:dyDescent="0.2">
      <c r="A2980" s="3" t="s">
        <v>6720</v>
      </c>
      <c r="B2980" s="3" t="s">
        <v>31</v>
      </c>
      <c r="C2980" s="3" t="s">
        <v>7249</v>
      </c>
      <c r="D2980" s="3" t="s">
        <v>7250</v>
      </c>
      <c r="E2980" s="3">
        <v>0.02</v>
      </c>
      <c r="F2980" s="3">
        <v>1.163</v>
      </c>
      <c r="G2980" s="3">
        <v>2</v>
      </c>
      <c r="H2980" s="3">
        <v>1</v>
      </c>
      <c r="I2980" s="3">
        <v>1</v>
      </c>
      <c r="J2980" s="3">
        <v>1</v>
      </c>
      <c r="K2980" s="3">
        <v>1</v>
      </c>
      <c r="L2980" s="3">
        <v>861</v>
      </c>
      <c r="M2980" s="3">
        <v>94.7</v>
      </c>
      <c r="N2980" s="3">
        <v>4.6399999999999997</v>
      </c>
      <c r="O2980" s="3">
        <v>0</v>
      </c>
      <c r="P2980" s="3">
        <v>1</v>
      </c>
      <c r="Q2980" s="3" t="s">
        <v>1861</v>
      </c>
      <c r="R2980" s="3" t="s">
        <v>978</v>
      </c>
      <c r="S2980" s="3" t="s">
        <v>2985</v>
      </c>
      <c r="T2980" s="3" t="s">
        <v>7251</v>
      </c>
      <c r="U2980" s="3" t="s">
        <v>7252</v>
      </c>
      <c r="V2980" s="3" t="s">
        <v>7249</v>
      </c>
      <c r="W2980" s="3" t="s">
        <v>7253</v>
      </c>
      <c r="X2980" s="3" t="s">
        <v>7254</v>
      </c>
      <c r="Y2980" s="3" t="s">
        <v>7255</v>
      </c>
      <c r="Z2980" s="3" t="s">
        <v>41</v>
      </c>
      <c r="AA2980" s="3">
        <v>2</v>
      </c>
      <c r="AB2980" s="3" t="s">
        <v>30</v>
      </c>
      <c r="AC2980" s="3">
        <v>1</v>
      </c>
      <c r="AD2980" s="3" t="s">
        <v>41</v>
      </c>
    </row>
    <row r="2981" spans="1:30" hidden="1" outlineLevel="1" collapsed="1" x14ac:dyDescent="0.2">
      <c r="A2981" t="s">
        <v>41</v>
      </c>
      <c r="B2981" s="2" t="s">
        <v>43</v>
      </c>
      <c r="C2981" s="2" t="s">
        <v>44</v>
      </c>
      <c r="D2981" s="2" t="s">
        <v>29</v>
      </c>
      <c r="E2981" s="2" t="s">
        <v>45</v>
      </c>
      <c r="F2981" s="2" t="s">
        <v>46</v>
      </c>
      <c r="G2981" s="2" t="s">
        <v>28</v>
      </c>
      <c r="H2981" s="2" t="s">
        <v>47</v>
      </c>
      <c r="I2981" s="2" t="s">
        <v>8</v>
      </c>
      <c r="J2981" s="2" t="s">
        <v>9</v>
      </c>
      <c r="K2981" s="2" t="s">
        <v>48</v>
      </c>
      <c r="L2981" s="2" t="s">
        <v>49</v>
      </c>
      <c r="M2981" s="2" t="s">
        <v>50</v>
      </c>
      <c r="N2981" s="2" t="s">
        <v>51</v>
      </c>
      <c r="O2981" s="2" t="s">
        <v>52</v>
      </c>
      <c r="P2981" s="2" t="s">
        <v>27</v>
      </c>
      <c r="Q2981" s="2" t="s">
        <v>53</v>
      </c>
      <c r="R2981" s="2" t="s">
        <v>54</v>
      </c>
      <c r="S2981" s="2" t="s">
        <v>55</v>
      </c>
      <c r="T2981" s="2" t="s">
        <v>56</v>
      </c>
    </row>
    <row r="2982" spans="1:30" hidden="1" outlineLevel="1" collapsed="1" x14ac:dyDescent="0.2">
      <c r="A2982" t="s">
        <v>41</v>
      </c>
      <c r="B2982" s="4" t="s">
        <v>30</v>
      </c>
      <c r="C2982" s="4" t="s">
        <v>7256</v>
      </c>
      <c r="D2982" s="4" t="s">
        <v>41</v>
      </c>
      <c r="E2982" s="4">
        <v>9.5697699999999997E-2</v>
      </c>
      <c r="F2982" s="4">
        <v>8.4442000000000007E-3</v>
      </c>
      <c r="G2982" s="4">
        <v>1</v>
      </c>
      <c r="H2982" s="4">
        <v>1</v>
      </c>
      <c r="I2982" s="4">
        <v>1</v>
      </c>
      <c r="J2982" s="4">
        <v>1</v>
      </c>
      <c r="K2982" s="4" t="s">
        <v>7249</v>
      </c>
      <c r="L2982" s="4" t="s">
        <v>7257</v>
      </c>
      <c r="M2982" s="4" t="s">
        <v>41</v>
      </c>
      <c r="N2982" s="4">
        <v>1</v>
      </c>
      <c r="O2982" s="4">
        <v>1800.8908699999999</v>
      </c>
      <c r="P2982" s="4" t="s">
        <v>30</v>
      </c>
      <c r="Q2982" s="4" t="s">
        <v>30</v>
      </c>
      <c r="R2982" s="4">
        <v>6.3559999999999997E-3</v>
      </c>
      <c r="S2982" s="4">
        <v>6.8659999999999999E-2</v>
      </c>
      <c r="T2982" s="4">
        <v>1.6</v>
      </c>
    </row>
    <row r="2983" spans="1:30" x14ac:dyDescent="0.2">
      <c r="A2983" s="3" t="s">
        <v>6720</v>
      </c>
      <c r="B2983" s="3" t="s">
        <v>31</v>
      </c>
      <c r="C2983" s="3" t="s">
        <v>7258</v>
      </c>
      <c r="D2983" s="3" t="s">
        <v>7259</v>
      </c>
      <c r="E2983" s="3">
        <v>0.02</v>
      </c>
      <c r="F2983" s="3">
        <v>1.1599999999999999</v>
      </c>
      <c r="G2983" s="3">
        <v>2</v>
      </c>
      <c r="H2983" s="3">
        <v>1</v>
      </c>
      <c r="I2983" s="3">
        <v>1</v>
      </c>
      <c r="J2983" s="3">
        <v>1</v>
      </c>
      <c r="K2983" s="3">
        <v>1</v>
      </c>
      <c r="L2983" s="3">
        <v>469</v>
      </c>
      <c r="M2983" s="3">
        <v>52.2</v>
      </c>
      <c r="N2983" s="3">
        <v>7.43</v>
      </c>
      <c r="O2983" s="3">
        <v>0</v>
      </c>
      <c r="P2983" s="3">
        <v>1</v>
      </c>
      <c r="Q2983" s="3" t="s">
        <v>1377</v>
      </c>
      <c r="R2983" s="3" t="s">
        <v>453</v>
      </c>
      <c r="S2983" s="3" t="s">
        <v>36</v>
      </c>
      <c r="T2983" s="3" t="s">
        <v>7260</v>
      </c>
      <c r="U2983" s="3" t="s">
        <v>7261</v>
      </c>
      <c r="V2983" s="3" t="s">
        <v>7258</v>
      </c>
      <c r="W2983" s="3" t="s">
        <v>7262</v>
      </c>
      <c r="X2983" s="3" t="s">
        <v>7263</v>
      </c>
      <c r="Y2983" s="3" t="s">
        <v>41</v>
      </c>
      <c r="Z2983" s="3" t="s">
        <v>41</v>
      </c>
      <c r="AA2983" s="3">
        <v>0</v>
      </c>
      <c r="AB2983" s="3" t="s">
        <v>30</v>
      </c>
      <c r="AC2983" s="3">
        <v>1</v>
      </c>
      <c r="AD2983" s="3" t="s">
        <v>41</v>
      </c>
    </row>
    <row r="2984" spans="1:30" hidden="1" outlineLevel="1" collapsed="1" x14ac:dyDescent="0.2">
      <c r="A2984" t="s">
        <v>41</v>
      </c>
      <c r="B2984" s="2" t="s">
        <v>43</v>
      </c>
      <c r="C2984" s="2" t="s">
        <v>44</v>
      </c>
      <c r="D2984" s="2" t="s">
        <v>29</v>
      </c>
      <c r="E2984" s="2" t="s">
        <v>45</v>
      </c>
      <c r="F2984" s="2" t="s">
        <v>46</v>
      </c>
      <c r="G2984" s="2" t="s">
        <v>28</v>
      </c>
      <c r="H2984" s="2" t="s">
        <v>47</v>
      </c>
      <c r="I2984" s="2" t="s">
        <v>8</v>
      </c>
      <c r="J2984" s="2" t="s">
        <v>9</v>
      </c>
      <c r="K2984" s="2" t="s">
        <v>48</v>
      </c>
      <c r="L2984" s="2" t="s">
        <v>49</v>
      </c>
      <c r="M2984" s="2" t="s">
        <v>50</v>
      </c>
      <c r="N2984" s="2" t="s">
        <v>51</v>
      </c>
      <c r="O2984" s="2" t="s">
        <v>52</v>
      </c>
      <c r="P2984" s="2" t="s">
        <v>27</v>
      </c>
      <c r="Q2984" s="2" t="s">
        <v>53</v>
      </c>
      <c r="R2984" s="2" t="s">
        <v>54</v>
      </c>
      <c r="S2984" s="2" t="s">
        <v>55</v>
      </c>
      <c r="T2984" s="2" t="s">
        <v>56</v>
      </c>
    </row>
    <row r="2985" spans="1:30" hidden="1" outlineLevel="1" collapsed="1" x14ac:dyDescent="0.2">
      <c r="A2985" t="s">
        <v>41</v>
      </c>
      <c r="B2985" s="4" t="s">
        <v>30</v>
      </c>
      <c r="C2985" s="4" t="s">
        <v>7264</v>
      </c>
      <c r="D2985" s="4" t="s">
        <v>41</v>
      </c>
      <c r="E2985" s="4">
        <v>9.6327300000000005E-2</v>
      </c>
      <c r="F2985" s="4">
        <v>8.4442000000000007E-3</v>
      </c>
      <c r="G2985" s="4">
        <v>1</v>
      </c>
      <c r="H2985" s="4">
        <v>1</v>
      </c>
      <c r="I2985" s="4">
        <v>1</v>
      </c>
      <c r="J2985" s="4">
        <v>1</v>
      </c>
      <c r="K2985" s="4" t="s">
        <v>7258</v>
      </c>
      <c r="L2985" s="4" t="s">
        <v>7265</v>
      </c>
      <c r="M2985" s="4" t="s">
        <v>41</v>
      </c>
      <c r="N2985" s="4">
        <v>0</v>
      </c>
      <c r="O2985" s="4">
        <v>917.48730999999998</v>
      </c>
      <c r="P2985" s="4" t="s">
        <v>30</v>
      </c>
      <c r="Q2985" s="4" t="s">
        <v>30</v>
      </c>
      <c r="R2985" s="4">
        <v>6.3559999999999997E-3</v>
      </c>
      <c r="S2985" s="4">
        <v>6.9169999999999995E-2</v>
      </c>
      <c r="T2985" s="4">
        <v>1.17</v>
      </c>
    </row>
    <row r="2986" spans="1:30" x14ac:dyDescent="0.2">
      <c r="A2986" s="3" t="s">
        <v>6720</v>
      </c>
      <c r="B2986" s="3" t="s">
        <v>31</v>
      </c>
      <c r="C2986" s="3" t="s">
        <v>7266</v>
      </c>
      <c r="D2986" s="3" t="s">
        <v>7267</v>
      </c>
      <c r="E2986" s="3">
        <v>0.02</v>
      </c>
      <c r="F2986" s="3">
        <v>1.1559999999999999</v>
      </c>
      <c r="G2986" s="3">
        <v>3</v>
      </c>
      <c r="H2986" s="3">
        <v>1</v>
      </c>
      <c r="I2986" s="3">
        <v>1</v>
      </c>
      <c r="J2986" s="3">
        <v>1</v>
      </c>
      <c r="K2986" s="3">
        <v>1</v>
      </c>
      <c r="L2986" s="3">
        <v>650</v>
      </c>
      <c r="M2986" s="3">
        <v>72.5</v>
      </c>
      <c r="N2986" s="3">
        <v>4.96</v>
      </c>
      <c r="O2986" s="3">
        <v>0</v>
      </c>
      <c r="P2986" s="3">
        <v>1</v>
      </c>
      <c r="Q2986" s="3" t="s">
        <v>4333</v>
      </c>
      <c r="R2986" s="3" t="s">
        <v>35</v>
      </c>
      <c r="S2986" s="3" t="s">
        <v>1062</v>
      </c>
      <c r="T2986" s="3" t="s">
        <v>7268</v>
      </c>
      <c r="U2986" s="3" t="s">
        <v>7269</v>
      </c>
      <c r="V2986" s="3" t="s">
        <v>7266</v>
      </c>
      <c r="W2986" s="3" t="s">
        <v>7270</v>
      </c>
      <c r="X2986" s="3" t="s">
        <v>7271</v>
      </c>
      <c r="Y2986" s="3" t="s">
        <v>41</v>
      </c>
      <c r="Z2986" s="3" t="s">
        <v>41</v>
      </c>
      <c r="AA2986" s="3">
        <v>0</v>
      </c>
      <c r="AB2986" s="3" t="s">
        <v>30</v>
      </c>
      <c r="AC2986" s="3">
        <v>1</v>
      </c>
      <c r="AD2986" s="3" t="s">
        <v>41</v>
      </c>
    </row>
    <row r="2987" spans="1:30" hidden="1" outlineLevel="1" collapsed="1" x14ac:dyDescent="0.2">
      <c r="A2987" t="s">
        <v>41</v>
      </c>
      <c r="B2987" s="2" t="s">
        <v>43</v>
      </c>
      <c r="C2987" s="2" t="s">
        <v>44</v>
      </c>
      <c r="D2987" s="2" t="s">
        <v>29</v>
      </c>
      <c r="E2987" s="2" t="s">
        <v>45</v>
      </c>
      <c r="F2987" s="2" t="s">
        <v>46</v>
      </c>
      <c r="G2987" s="2" t="s">
        <v>28</v>
      </c>
      <c r="H2987" s="2" t="s">
        <v>47</v>
      </c>
      <c r="I2987" s="2" t="s">
        <v>8</v>
      </c>
      <c r="J2987" s="2" t="s">
        <v>9</v>
      </c>
      <c r="K2987" s="2" t="s">
        <v>48</v>
      </c>
      <c r="L2987" s="2" t="s">
        <v>49</v>
      </c>
      <c r="M2987" s="2" t="s">
        <v>50</v>
      </c>
      <c r="N2987" s="2" t="s">
        <v>51</v>
      </c>
      <c r="O2987" s="2" t="s">
        <v>52</v>
      </c>
      <c r="P2987" s="2" t="s">
        <v>27</v>
      </c>
      <c r="Q2987" s="2" t="s">
        <v>53</v>
      </c>
      <c r="R2987" s="2" t="s">
        <v>54</v>
      </c>
      <c r="S2987" s="2" t="s">
        <v>55</v>
      </c>
      <c r="T2987" s="2" t="s">
        <v>56</v>
      </c>
    </row>
    <row r="2988" spans="1:30" hidden="1" outlineLevel="1" collapsed="1" x14ac:dyDescent="0.2">
      <c r="A2988" t="s">
        <v>41</v>
      </c>
      <c r="B2988" s="4" t="s">
        <v>30</v>
      </c>
      <c r="C2988" s="4" t="s">
        <v>7272</v>
      </c>
      <c r="D2988" s="4" t="s">
        <v>41</v>
      </c>
      <c r="E2988" s="4">
        <v>9.69608E-2</v>
      </c>
      <c r="F2988" s="4">
        <v>8.4442000000000007E-3</v>
      </c>
      <c r="G2988" s="4">
        <v>1</v>
      </c>
      <c r="H2988" s="4">
        <v>1</v>
      </c>
      <c r="I2988" s="4">
        <v>1</v>
      </c>
      <c r="J2988" s="4">
        <v>1</v>
      </c>
      <c r="K2988" s="4" t="s">
        <v>7266</v>
      </c>
      <c r="L2988" s="4" t="s">
        <v>7273</v>
      </c>
      <c r="M2988" s="4" t="s">
        <v>41</v>
      </c>
      <c r="N2988" s="4">
        <v>0</v>
      </c>
      <c r="O2988" s="4">
        <v>1721.8592200000001</v>
      </c>
      <c r="P2988" s="4" t="s">
        <v>30</v>
      </c>
      <c r="Q2988" s="4" t="s">
        <v>30</v>
      </c>
      <c r="R2988" s="4">
        <v>6.3559999999999997E-3</v>
      </c>
      <c r="S2988" s="4">
        <v>6.9769999999999999E-2</v>
      </c>
      <c r="T2988" s="4">
        <v>1.53</v>
      </c>
    </row>
    <row r="2989" spans="1:30" x14ac:dyDescent="0.2">
      <c r="A2989" s="3" t="s">
        <v>6720</v>
      </c>
      <c r="B2989" s="3" t="s">
        <v>31</v>
      </c>
      <c r="C2989" s="3" t="s">
        <v>7274</v>
      </c>
      <c r="D2989" s="3" t="s">
        <v>7275</v>
      </c>
      <c r="E2989" s="3">
        <v>1.9E-2</v>
      </c>
      <c r="F2989" s="3">
        <v>1.1559999999999999</v>
      </c>
      <c r="G2989" s="3">
        <v>5</v>
      </c>
      <c r="H2989" s="3">
        <v>1</v>
      </c>
      <c r="I2989" s="3">
        <v>1</v>
      </c>
      <c r="J2989" s="3">
        <v>1</v>
      </c>
      <c r="K2989" s="3">
        <v>1</v>
      </c>
      <c r="L2989" s="3">
        <v>353</v>
      </c>
      <c r="M2989" s="3">
        <v>39.700000000000003</v>
      </c>
      <c r="N2989" s="3">
        <v>8.43</v>
      </c>
      <c r="O2989" s="3">
        <v>0</v>
      </c>
      <c r="P2989" s="3">
        <v>1</v>
      </c>
      <c r="Q2989" s="3" t="s">
        <v>3327</v>
      </c>
      <c r="R2989" s="3" t="s">
        <v>35</v>
      </c>
      <c r="S2989" s="3" t="s">
        <v>1062</v>
      </c>
      <c r="T2989" s="3" t="s">
        <v>7276</v>
      </c>
      <c r="U2989" s="3" t="s">
        <v>7277</v>
      </c>
      <c r="V2989" s="3" t="s">
        <v>7274</v>
      </c>
      <c r="W2989" s="3" t="s">
        <v>7278</v>
      </c>
      <c r="X2989" s="3" t="s">
        <v>7279</v>
      </c>
      <c r="Y2989" s="3" t="s">
        <v>7280</v>
      </c>
      <c r="Z2989" s="3" t="s">
        <v>5164</v>
      </c>
      <c r="AA2989" s="3">
        <v>11</v>
      </c>
      <c r="AB2989" s="3" t="s">
        <v>30</v>
      </c>
      <c r="AC2989" s="3">
        <v>1</v>
      </c>
      <c r="AD2989" s="3" t="s">
        <v>41</v>
      </c>
    </row>
    <row r="2990" spans="1:30" hidden="1" outlineLevel="1" collapsed="1" x14ac:dyDescent="0.2">
      <c r="A2990" t="s">
        <v>41</v>
      </c>
      <c r="B2990" s="2" t="s">
        <v>43</v>
      </c>
      <c r="C2990" s="2" t="s">
        <v>44</v>
      </c>
      <c r="D2990" s="2" t="s">
        <v>29</v>
      </c>
      <c r="E2990" s="2" t="s">
        <v>45</v>
      </c>
      <c r="F2990" s="2" t="s">
        <v>46</v>
      </c>
      <c r="G2990" s="2" t="s">
        <v>28</v>
      </c>
      <c r="H2990" s="2" t="s">
        <v>47</v>
      </c>
      <c r="I2990" s="2" t="s">
        <v>8</v>
      </c>
      <c r="J2990" s="2" t="s">
        <v>9</v>
      </c>
      <c r="K2990" s="2" t="s">
        <v>48</v>
      </c>
      <c r="L2990" s="2" t="s">
        <v>49</v>
      </c>
      <c r="M2990" s="2" t="s">
        <v>50</v>
      </c>
      <c r="N2990" s="2" t="s">
        <v>51</v>
      </c>
      <c r="O2990" s="2" t="s">
        <v>52</v>
      </c>
      <c r="P2990" s="2" t="s">
        <v>27</v>
      </c>
      <c r="Q2990" s="2" t="s">
        <v>53</v>
      </c>
      <c r="R2990" s="2" t="s">
        <v>54</v>
      </c>
      <c r="S2990" s="2" t="s">
        <v>55</v>
      </c>
      <c r="T2990" s="2" t="s">
        <v>56</v>
      </c>
    </row>
    <row r="2991" spans="1:30" hidden="1" outlineLevel="1" collapsed="1" x14ac:dyDescent="0.2">
      <c r="A2991" t="s">
        <v>41</v>
      </c>
      <c r="B2991" s="4" t="s">
        <v>30</v>
      </c>
      <c r="C2991" s="4" t="s">
        <v>7281</v>
      </c>
      <c r="D2991" s="4" t="s">
        <v>41</v>
      </c>
      <c r="E2991" s="4">
        <v>9.7598199999999996E-2</v>
      </c>
      <c r="F2991" s="4">
        <v>8.4442000000000007E-3</v>
      </c>
      <c r="G2991" s="4">
        <v>1</v>
      </c>
      <c r="H2991" s="4">
        <v>1</v>
      </c>
      <c r="I2991" s="4">
        <v>1</v>
      </c>
      <c r="J2991" s="4">
        <v>1</v>
      </c>
      <c r="K2991" s="4" t="s">
        <v>7274</v>
      </c>
      <c r="L2991" s="4" t="s">
        <v>7282</v>
      </c>
      <c r="M2991" s="4" t="s">
        <v>41</v>
      </c>
      <c r="N2991" s="4">
        <v>1</v>
      </c>
      <c r="O2991" s="4">
        <v>1881.0076200000001</v>
      </c>
      <c r="P2991" s="4" t="s">
        <v>30</v>
      </c>
      <c r="Q2991" s="4" t="s">
        <v>30</v>
      </c>
      <c r="R2991" s="4">
        <v>6.3559999999999997E-3</v>
      </c>
      <c r="S2991" s="4">
        <v>6.9779999999999995E-2</v>
      </c>
      <c r="T2991" s="4">
        <v>1.8</v>
      </c>
    </row>
    <row r="2992" spans="1:30" x14ac:dyDescent="0.2">
      <c r="A2992" s="3" t="s">
        <v>6720</v>
      </c>
      <c r="B2992" s="3" t="s">
        <v>31</v>
      </c>
      <c r="C2992" s="3" t="s">
        <v>7283</v>
      </c>
      <c r="D2992" s="3" t="s">
        <v>7284</v>
      </c>
      <c r="E2992" s="3">
        <v>1.9E-2</v>
      </c>
      <c r="F2992" s="3">
        <v>1.153</v>
      </c>
      <c r="G2992" s="3">
        <v>1</v>
      </c>
      <c r="H2992" s="3">
        <v>1</v>
      </c>
      <c r="I2992" s="3">
        <v>1</v>
      </c>
      <c r="J2992" s="3">
        <v>1</v>
      </c>
      <c r="K2992" s="3">
        <v>1</v>
      </c>
      <c r="L2992" s="3">
        <v>1428</v>
      </c>
      <c r="M2992" s="3">
        <v>164.1</v>
      </c>
      <c r="N2992" s="3">
        <v>7.03</v>
      </c>
      <c r="O2992" s="3">
        <v>0</v>
      </c>
      <c r="P2992" s="3">
        <v>1</v>
      </c>
      <c r="Q2992" s="3" t="s">
        <v>7285</v>
      </c>
      <c r="R2992" s="3" t="s">
        <v>35</v>
      </c>
      <c r="S2992" s="3" t="s">
        <v>1062</v>
      </c>
      <c r="T2992" s="3" t="s">
        <v>7286</v>
      </c>
      <c r="U2992" s="3" t="s">
        <v>7287</v>
      </c>
      <c r="V2992" s="3" t="s">
        <v>7283</v>
      </c>
      <c r="W2992" s="3" t="s">
        <v>7288</v>
      </c>
      <c r="X2992" s="3" t="s">
        <v>7289</v>
      </c>
      <c r="Y2992" s="3" t="s">
        <v>7290</v>
      </c>
      <c r="Z2992" s="3" t="s">
        <v>41</v>
      </c>
      <c r="AA2992" s="3">
        <v>1</v>
      </c>
      <c r="AB2992" s="3" t="s">
        <v>30</v>
      </c>
      <c r="AC2992" s="3">
        <v>1</v>
      </c>
      <c r="AD2992" s="3" t="s">
        <v>41</v>
      </c>
    </row>
    <row r="2993" spans="1:30" hidden="1" outlineLevel="1" collapsed="1" x14ac:dyDescent="0.2">
      <c r="A2993" t="s">
        <v>41</v>
      </c>
      <c r="B2993" s="2" t="s">
        <v>43</v>
      </c>
      <c r="C2993" s="2" t="s">
        <v>44</v>
      </c>
      <c r="D2993" s="2" t="s">
        <v>29</v>
      </c>
      <c r="E2993" s="2" t="s">
        <v>45</v>
      </c>
      <c r="F2993" s="2" t="s">
        <v>46</v>
      </c>
      <c r="G2993" s="2" t="s">
        <v>28</v>
      </c>
      <c r="H2993" s="2" t="s">
        <v>47</v>
      </c>
      <c r="I2993" s="2" t="s">
        <v>8</v>
      </c>
      <c r="J2993" s="2" t="s">
        <v>9</v>
      </c>
      <c r="K2993" s="2" t="s">
        <v>48</v>
      </c>
      <c r="L2993" s="2" t="s">
        <v>49</v>
      </c>
      <c r="M2993" s="2" t="s">
        <v>50</v>
      </c>
      <c r="N2993" s="2" t="s">
        <v>51</v>
      </c>
      <c r="O2993" s="2" t="s">
        <v>52</v>
      </c>
      <c r="P2993" s="2" t="s">
        <v>27</v>
      </c>
      <c r="Q2993" s="2" t="s">
        <v>53</v>
      </c>
      <c r="R2993" s="2" t="s">
        <v>54</v>
      </c>
      <c r="S2993" s="2" t="s">
        <v>55</v>
      </c>
      <c r="T2993" s="2" t="s">
        <v>56</v>
      </c>
    </row>
    <row r="2994" spans="1:30" hidden="1" outlineLevel="1" collapsed="1" x14ac:dyDescent="0.2">
      <c r="A2994" t="s">
        <v>41</v>
      </c>
      <c r="B2994" s="4" t="s">
        <v>30</v>
      </c>
      <c r="C2994" s="4" t="s">
        <v>7291</v>
      </c>
      <c r="D2994" s="4" t="s">
        <v>41</v>
      </c>
      <c r="E2994" s="4">
        <v>9.8239499999999993E-2</v>
      </c>
      <c r="F2994" s="4">
        <v>8.4442000000000007E-3</v>
      </c>
      <c r="G2994" s="4">
        <v>1</v>
      </c>
      <c r="H2994" s="4">
        <v>1</v>
      </c>
      <c r="I2994" s="4">
        <v>1</v>
      </c>
      <c r="J2994" s="4">
        <v>1</v>
      </c>
      <c r="K2994" s="4" t="s">
        <v>7283</v>
      </c>
      <c r="L2994" s="4" t="s">
        <v>7292</v>
      </c>
      <c r="M2994" s="4" t="s">
        <v>41</v>
      </c>
      <c r="N2994" s="4">
        <v>0</v>
      </c>
      <c r="O2994" s="4">
        <v>1527.8278</v>
      </c>
      <c r="P2994" s="4" t="s">
        <v>30</v>
      </c>
      <c r="Q2994" s="4" t="s">
        <v>30</v>
      </c>
      <c r="R2994" s="4">
        <v>6.3559999999999997E-3</v>
      </c>
      <c r="S2994" s="4">
        <v>7.034E-2</v>
      </c>
      <c r="T2994" s="4">
        <v>0.86</v>
      </c>
    </row>
    <row r="2995" spans="1:30" x14ac:dyDescent="0.2">
      <c r="A2995" s="3" t="s">
        <v>6720</v>
      </c>
      <c r="B2995" s="3" t="s">
        <v>31</v>
      </c>
      <c r="C2995" s="3" t="s">
        <v>7293</v>
      </c>
      <c r="D2995" s="3" t="s">
        <v>7294</v>
      </c>
      <c r="E2995" s="3">
        <v>1.9E-2</v>
      </c>
      <c r="F2995" s="3">
        <v>1.1519999999999999</v>
      </c>
      <c r="G2995" s="3">
        <v>4</v>
      </c>
      <c r="H2995" s="3">
        <v>1</v>
      </c>
      <c r="I2995" s="3">
        <v>1</v>
      </c>
      <c r="J2995" s="3">
        <v>1</v>
      </c>
      <c r="K2995" s="3">
        <v>1</v>
      </c>
      <c r="L2995" s="3">
        <v>870</v>
      </c>
      <c r="M2995" s="3">
        <v>96.1</v>
      </c>
      <c r="N2995" s="3">
        <v>8.59</v>
      </c>
      <c r="O2995" s="3">
        <v>2.5</v>
      </c>
      <c r="P2995" s="3">
        <v>1</v>
      </c>
      <c r="Q2995" s="3" t="s">
        <v>2740</v>
      </c>
      <c r="R2995" s="3" t="s">
        <v>3437</v>
      </c>
      <c r="S2995" s="3" t="s">
        <v>2985</v>
      </c>
      <c r="T2995" s="3" t="s">
        <v>7295</v>
      </c>
      <c r="U2995" s="3" t="s">
        <v>7296</v>
      </c>
      <c r="V2995" s="3" t="s">
        <v>7293</v>
      </c>
      <c r="W2995" s="3" t="s">
        <v>7297</v>
      </c>
      <c r="X2995" s="3" t="s">
        <v>7298</v>
      </c>
      <c r="Y2995" s="3" t="s">
        <v>7299</v>
      </c>
      <c r="Z2995" s="3" t="s">
        <v>41</v>
      </c>
      <c r="AA2995" s="3">
        <v>1</v>
      </c>
      <c r="AB2995" s="3" t="s">
        <v>30</v>
      </c>
      <c r="AC2995" s="3">
        <v>1</v>
      </c>
      <c r="AD2995" s="3" t="s">
        <v>41</v>
      </c>
    </row>
    <row r="2996" spans="1:30" hidden="1" outlineLevel="1" collapsed="1" x14ac:dyDescent="0.2">
      <c r="A2996" t="s">
        <v>41</v>
      </c>
      <c r="B2996" s="2" t="s">
        <v>43</v>
      </c>
      <c r="C2996" s="2" t="s">
        <v>44</v>
      </c>
      <c r="D2996" s="2" t="s">
        <v>29</v>
      </c>
      <c r="E2996" s="2" t="s">
        <v>45</v>
      </c>
      <c r="F2996" s="2" t="s">
        <v>46</v>
      </c>
      <c r="G2996" s="2" t="s">
        <v>28</v>
      </c>
      <c r="H2996" s="2" t="s">
        <v>47</v>
      </c>
      <c r="I2996" s="2" t="s">
        <v>8</v>
      </c>
      <c r="J2996" s="2" t="s">
        <v>9</v>
      </c>
      <c r="K2996" s="2" t="s">
        <v>48</v>
      </c>
      <c r="L2996" s="2" t="s">
        <v>49</v>
      </c>
      <c r="M2996" s="2" t="s">
        <v>50</v>
      </c>
      <c r="N2996" s="2" t="s">
        <v>51</v>
      </c>
      <c r="O2996" s="2" t="s">
        <v>52</v>
      </c>
      <c r="P2996" s="2" t="s">
        <v>27</v>
      </c>
      <c r="Q2996" s="2" t="s">
        <v>53</v>
      </c>
      <c r="R2996" s="2" t="s">
        <v>54</v>
      </c>
      <c r="S2996" s="2" t="s">
        <v>55</v>
      </c>
      <c r="T2996" s="2" t="s">
        <v>56</v>
      </c>
    </row>
    <row r="2997" spans="1:30" hidden="1" outlineLevel="1" collapsed="1" x14ac:dyDescent="0.2">
      <c r="A2997" t="s">
        <v>41</v>
      </c>
      <c r="B2997" s="4" t="s">
        <v>30</v>
      </c>
      <c r="C2997" s="4" t="s">
        <v>7300</v>
      </c>
      <c r="D2997" s="4" t="s">
        <v>41</v>
      </c>
      <c r="E2997" s="4">
        <v>9.8239499999999993E-2</v>
      </c>
      <c r="F2997" s="4">
        <v>8.4442000000000007E-3</v>
      </c>
      <c r="G2997" s="4">
        <v>1</v>
      </c>
      <c r="H2997" s="4">
        <v>1</v>
      </c>
      <c r="I2997" s="4">
        <v>1</v>
      </c>
      <c r="J2997" s="4">
        <v>1</v>
      </c>
      <c r="K2997" s="4" t="s">
        <v>7293</v>
      </c>
      <c r="L2997" s="4" t="s">
        <v>7301</v>
      </c>
      <c r="M2997" s="4" t="s">
        <v>41</v>
      </c>
      <c r="N2997" s="4">
        <v>1</v>
      </c>
      <c r="O2997" s="4">
        <v>3080.5355399999999</v>
      </c>
      <c r="P2997" s="4" t="s">
        <v>30</v>
      </c>
      <c r="Q2997" s="4" t="s">
        <v>30</v>
      </c>
      <c r="R2997" s="4">
        <v>6.3559999999999997E-3</v>
      </c>
      <c r="S2997" s="4">
        <v>7.0430000000000006E-2</v>
      </c>
      <c r="T2997" s="4">
        <v>2.5</v>
      </c>
    </row>
    <row r="2998" spans="1:30" x14ac:dyDescent="0.2">
      <c r="A2998" s="3" t="s">
        <v>6720</v>
      </c>
      <c r="B2998" s="3" t="s">
        <v>31</v>
      </c>
      <c r="C2998" s="3" t="s">
        <v>7302</v>
      </c>
      <c r="D2998" s="3" t="s">
        <v>7303</v>
      </c>
      <c r="E2998" s="3">
        <v>1.9E-2</v>
      </c>
      <c r="F2998" s="3">
        <v>1.1519999999999999</v>
      </c>
      <c r="G2998" s="3">
        <v>3</v>
      </c>
      <c r="H2998" s="3">
        <v>1</v>
      </c>
      <c r="I2998" s="3">
        <v>1</v>
      </c>
      <c r="J2998" s="3">
        <v>1</v>
      </c>
      <c r="K2998" s="3">
        <v>1</v>
      </c>
      <c r="L2998" s="3">
        <v>492</v>
      </c>
      <c r="M2998" s="3">
        <v>56.5</v>
      </c>
      <c r="N2998" s="3">
        <v>9.32</v>
      </c>
      <c r="O2998" s="3">
        <v>0</v>
      </c>
      <c r="P2998" s="3">
        <v>1</v>
      </c>
      <c r="Q2998" s="3" t="s">
        <v>2887</v>
      </c>
      <c r="R2998" s="3" t="s">
        <v>1739</v>
      </c>
      <c r="S2998" s="3" t="s">
        <v>1766</v>
      </c>
      <c r="T2998" s="3" t="s">
        <v>7304</v>
      </c>
      <c r="U2998" s="3" t="s">
        <v>7305</v>
      </c>
      <c r="V2998" s="3" t="s">
        <v>7302</v>
      </c>
      <c r="W2998" s="3" t="s">
        <v>7306</v>
      </c>
      <c r="X2998" s="3" t="s">
        <v>7307</v>
      </c>
      <c r="Y2998" s="3" t="s">
        <v>41</v>
      </c>
      <c r="Z2998" s="3" t="s">
        <v>41</v>
      </c>
      <c r="AA2998" s="3">
        <v>0</v>
      </c>
      <c r="AB2998" s="3" t="s">
        <v>30</v>
      </c>
      <c r="AC2998" s="3">
        <v>1</v>
      </c>
      <c r="AD2998" s="3" t="s">
        <v>41</v>
      </c>
    </row>
    <row r="2999" spans="1:30" hidden="1" outlineLevel="1" collapsed="1" x14ac:dyDescent="0.2">
      <c r="A2999" t="s">
        <v>41</v>
      </c>
      <c r="B2999" s="2" t="s">
        <v>43</v>
      </c>
      <c r="C2999" s="2" t="s">
        <v>44</v>
      </c>
      <c r="D2999" s="2" t="s">
        <v>29</v>
      </c>
      <c r="E2999" s="2" t="s">
        <v>45</v>
      </c>
      <c r="F2999" s="2" t="s">
        <v>46</v>
      </c>
      <c r="G2999" s="2" t="s">
        <v>28</v>
      </c>
      <c r="H2999" s="2" t="s">
        <v>47</v>
      </c>
      <c r="I2999" s="2" t="s">
        <v>8</v>
      </c>
      <c r="J2999" s="2" t="s">
        <v>9</v>
      </c>
      <c r="K2999" s="2" t="s">
        <v>48</v>
      </c>
      <c r="L2999" s="2" t="s">
        <v>49</v>
      </c>
      <c r="M2999" s="2" t="s">
        <v>50</v>
      </c>
      <c r="N2999" s="2" t="s">
        <v>51</v>
      </c>
      <c r="O2999" s="2" t="s">
        <v>52</v>
      </c>
      <c r="P2999" s="2" t="s">
        <v>27</v>
      </c>
      <c r="Q2999" s="2" t="s">
        <v>53</v>
      </c>
      <c r="R2999" s="2" t="s">
        <v>54</v>
      </c>
      <c r="S2999" s="2" t="s">
        <v>55</v>
      </c>
      <c r="T2999" s="2" t="s">
        <v>56</v>
      </c>
    </row>
    <row r="3000" spans="1:30" hidden="1" outlineLevel="1" collapsed="1" x14ac:dyDescent="0.2">
      <c r="A3000" t="s">
        <v>41</v>
      </c>
      <c r="B3000" s="4" t="s">
        <v>30</v>
      </c>
      <c r="C3000" s="4" t="s">
        <v>7308</v>
      </c>
      <c r="D3000" s="4" t="s">
        <v>41</v>
      </c>
      <c r="E3000" s="4">
        <v>9.8239499999999993E-2</v>
      </c>
      <c r="F3000" s="4">
        <v>8.4442000000000007E-3</v>
      </c>
      <c r="G3000" s="4">
        <v>1</v>
      </c>
      <c r="H3000" s="4">
        <v>1</v>
      </c>
      <c r="I3000" s="4">
        <v>1</v>
      </c>
      <c r="J3000" s="4">
        <v>1</v>
      </c>
      <c r="K3000" s="4" t="s">
        <v>7302</v>
      </c>
      <c r="L3000" s="4" t="s">
        <v>7309</v>
      </c>
      <c r="M3000" s="4" t="s">
        <v>41</v>
      </c>
      <c r="N3000" s="4">
        <v>0</v>
      </c>
      <c r="O3000" s="4">
        <v>1845.84743</v>
      </c>
      <c r="P3000" s="4" t="s">
        <v>30</v>
      </c>
      <c r="Q3000" s="4" t="s">
        <v>30</v>
      </c>
      <c r="R3000" s="4">
        <v>6.3559999999999997E-3</v>
      </c>
      <c r="S3000" s="4">
        <v>7.0550000000000002E-2</v>
      </c>
      <c r="T3000" s="4">
        <v>1.5</v>
      </c>
    </row>
    <row r="3001" spans="1:30" x14ac:dyDescent="0.2">
      <c r="A3001" s="3" t="s">
        <v>6720</v>
      </c>
      <c r="B3001" s="3" t="s">
        <v>31</v>
      </c>
      <c r="C3001" s="3" t="s">
        <v>7310</v>
      </c>
      <c r="D3001" s="3" t="s">
        <v>7311</v>
      </c>
      <c r="E3001" s="3">
        <v>1.9E-2</v>
      </c>
      <c r="F3001" s="3">
        <v>1.145</v>
      </c>
      <c r="G3001" s="3">
        <v>2</v>
      </c>
      <c r="H3001" s="3">
        <v>1</v>
      </c>
      <c r="I3001" s="3">
        <v>1</v>
      </c>
      <c r="J3001" s="3">
        <v>1</v>
      </c>
      <c r="K3001" s="3">
        <v>1</v>
      </c>
      <c r="L3001" s="3">
        <v>422</v>
      </c>
      <c r="M3001" s="3">
        <v>46.6</v>
      </c>
      <c r="N3001" s="3">
        <v>8.6300000000000008</v>
      </c>
      <c r="O3001" s="3">
        <v>0</v>
      </c>
      <c r="P3001" s="3">
        <v>1</v>
      </c>
      <c r="Q3001" s="3" t="s">
        <v>2887</v>
      </c>
      <c r="R3001" s="3" t="s">
        <v>1739</v>
      </c>
      <c r="S3001" s="3" t="s">
        <v>1766</v>
      </c>
      <c r="T3001" s="3" t="s">
        <v>7312</v>
      </c>
      <c r="U3001" s="3" t="s">
        <v>7313</v>
      </c>
      <c r="V3001" s="3" t="s">
        <v>7310</v>
      </c>
      <c r="W3001" s="3" t="s">
        <v>7314</v>
      </c>
      <c r="X3001" s="3" t="s">
        <v>7315</v>
      </c>
      <c r="Y3001" s="3" t="s">
        <v>4302</v>
      </c>
      <c r="Z3001" s="3" t="s">
        <v>41</v>
      </c>
      <c r="AA3001" s="3">
        <v>1</v>
      </c>
      <c r="AB3001" s="3" t="s">
        <v>30</v>
      </c>
      <c r="AC3001" s="3">
        <v>1</v>
      </c>
      <c r="AD3001" s="3" t="s">
        <v>41</v>
      </c>
    </row>
    <row r="3002" spans="1:30" hidden="1" outlineLevel="1" collapsed="1" x14ac:dyDescent="0.2">
      <c r="A3002" t="s">
        <v>41</v>
      </c>
      <c r="B3002" s="2" t="s">
        <v>43</v>
      </c>
      <c r="C3002" s="2" t="s">
        <v>44</v>
      </c>
      <c r="D3002" s="2" t="s">
        <v>29</v>
      </c>
      <c r="E3002" s="2" t="s">
        <v>45</v>
      </c>
      <c r="F3002" s="2" t="s">
        <v>46</v>
      </c>
      <c r="G3002" s="2" t="s">
        <v>28</v>
      </c>
      <c r="H3002" s="2" t="s">
        <v>47</v>
      </c>
      <c r="I3002" s="2" t="s">
        <v>8</v>
      </c>
      <c r="J3002" s="2" t="s">
        <v>9</v>
      </c>
      <c r="K3002" s="2" t="s">
        <v>48</v>
      </c>
      <c r="L3002" s="2" t="s">
        <v>49</v>
      </c>
      <c r="M3002" s="2" t="s">
        <v>50</v>
      </c>
      <c r="N3002" s="2" t="s">
        <v>51</v>
      </c>
      <c r="O3002" s="2" t="s">
        <v>52</v>
      </c>
      <c r="P3002" s="2" t="s">
        <v>27</v>
      </c>
      <c r="Q3002" s="2" t="s">
        <v>53</v>
      </c>
      <c r="R3002" s="2" t="s">
        <v>54</v>
      </c>
      <c r="S3002" s="2" t="s">
        <v>55</v>
      </c>
      <c r="T3002" s="2" t="s">
        <v>56</v>
      </c>
    </row>
    <row r="3003" spans="1:30" hidden="1" outlineLevel="1" collapsed="1" x14ac:dyDescent="0.2">
      <c r="A3003" t="s">
        <v>41</v>
      </c>
      <c r="B3003" s="4" t="s">
        <v>30</v>
      </c>
      <c r="C3003" s="4" t="s">
        <v>7316</v>
      </c>
      <c r="D3003" s="4" t="s">
        <v>41</v>
      </c>
      <c r="E3003" s="4">
        <v>9.9533999999999997E-2</v>
      </c>
      <c r="F3003" s="4">
        <v>8.4442000000000007E-3</v>
      </c>
      <c r="G3003" s="4">
        <v>1</v>
      </c>
      <c r="H3003" s="4">
        <v>1</v>
      </c>
      <c r="I3003" s="4">
        <v>1</v>
      </c>
      <c r="J3003" s="4">
        <v>1</v>
      </c>
      <c r="K3003" s="4" t="s">
        <v>7310</v>
      </c>
      <c r="L3003" s="4" t="s">
        <v>7317</v>
      </c>
      <c r="M3003" s="4" t="s">
        <v>41</v>
      </c>
      <c r="N3003" s="4">
        <v>1</v>
      </c>
      <c r="O3003" s="4">
        <v>1228.5779199999999</v>
      </c>
      <c r="P3003" s="4" t="s">
        <v>30</v>
      </c>
      <c r="Q3003" s="4" t="s">
        <v>30</v>
      </c>
      <c r="R3003" s="4">
        <v>6.3559999999999997E-3</v>
      </c>
      <c r="S3003" s="4">
        <v>7.1650000000000005E-2</v>
      </c>
      <c r="T3003" s="4">
        <v>1.17</v>
      </c>
    </row>
    <row r="3004" spans="1:30" x14ac:dyDescent="0.2">
      <c r="A3004" s="3" t="s">
        <v>6720</v>
      </c>
      <c r="B3004" s="3" t="s">
        <v>31</v>
      </c>
      <c r="C3004" s="3" t="s">
        <v>7318</v>
      </c>
      <c r="D3004" s="3" t="s">
        <v>7319</v>
      </c>
      <c r="E3004" s="3">
        <v>1.9E-2</v>
      </c>
      <c r="F3004" s="3">
        <v>1.141</v>
      </c>
      <c r="G3004" s="3">
        <v>1</v>
      </c>
      <c r="H3004" s="3">
        <v>1</v>
      </c>
      <c r="I3004" s="3">
        <v>1</v>
      </c>
      <c r="J3004" s="3">
        <v>1</v>
      </c>
      <c r="K3004" s="3">
        <v>1</v>
      </c>
      <c r="L3004" s="3">
        <v>562</v>
      </c>
      <c r="M3004" s="3">
        <v>61.9</v>
      </c>
      <c r="N3004" s="3">
        <v>5.53</v>
      </c>
      <c r="O3004" s="3">
        <v>0</v>
      </c>
      <c r="P3004" s="3">
        <v>1</v>
      </c>
      <c r="Q3004" s="3" t="s">
        <v>1592</v>
      </c>
      <c r="R3004" s="3" t="s">
        <v>4065</v>
      </c>
      <c r="S3004" s="3" t="s">
        <v>36</v>
      </c>
      <c r="T3004" s="3" t="s">
        <v>4066</v>
      </c>
      <c r="U3004" s="3" t="s">
        <v>7320</v>
      </c>
      <c r="V3004" s="3" t="s">
        <v>7318</v>
      </c>
      <c r="W3004" s="3" t="s">
        <v>7321</v>
      </c>
      <c r="X3004" s="3" t="s">
        <v>7322</v>
      </c>
      <c r="Y3004" s="3" t="s">
        <v>4692</v>
      </c>
      <c r="Z3004" s="3" t="s">
        <v>41</v>
      </c>
      <c r="AA3004" s="3">
        <v>2</v>
      </c>
      <c r="AB3004" s="3" t="s">
        <v>30</v>
      </c>
      <c r="AC3004" s="3">
        <v>1</v>
      </c>
      <c r="AD3004" s="3" t="s">
        <v>41</v>
      </c>
    </row>
    <row r="3005" spans="1:30" hidden="1" outlineLevel="1" collapsed="1" x14ac:dyDescent="0.2">
      <c r="A3005" t="s">
        <v>41</v>
      </c>
      <c r="B3005" s="2" t="s">
        <v>43</v>
      </c>
      <c r="C3005" s="2" t="s">
        <v>44</v>
      </c>
      <c r="D3005" s="2" t="s">
        <v>29</v>
      </c>
      <c r="E3005" s="2" t="s">
        <v>45</v>
      </c>
      <c r="F3005" s="2" t="s">
        <v>46</v>
      </c>
      <c r="G3005" s="2" t="s">
        <v>28</v>
      </c>
      <c r="H3005" s="2" t="s">
        <v>47</v>
      </c>
      <c r="I3005" s="2" t="s">
        <v>8</v>
      </c>
      <c r="J3005" s="2" t="s">
        <v>9</v>
      </c>
      <c r="K3005" s="2" t="s">
        <v>48</v>
      </c>
      <c r="L3005" s="2" t="s">
        <v>49</v>
      </c>
      <c r="M3005" s="2" t="s">
        <v>50</v>
      </c>
      <c r="N3005" s="2" t="s">
        <v>51</v>
      </c>
      <c r="O3005" s="2" t="s">
        <v>52</v>
      </c>
      <c r="P3005" s="2" t="s">
        <v>27</v>
      </c>
      <c r="Q3005" s="2" t="s">
        <v>53</v>
      </c>
      <c r="R3005" s="2" t="s">
        <v>54</v>
      </c>
      <c r="S3005" s="2" t="s">
        <v>55</v>
      </c>
      <c r="T3005" s="2" t="s">
        <v>56</v>
      </c>
    </row>
    <row r="3006" spans="1:30" hidden="1" outlineLevel="1" collapsed="1" x14ac:dyDescent="0.2">
      <c r="A3006" t="s">
        <v>41</v>
      </c>
      <c r="B3006" s="4" t="s">
        <v>30</v>
      </c>
      <c r="C3006" s="4" t="s">
        <v>7323</v>
      </c>
      <c r="D3006" s="4" t="s">
        <v>41</v>
      </c>
      <c r="E3006" s="4">
        <v>0.100187</v>
      </c>
      <c r="F3006" s="4">
        <v>8.4442000000000007E-3</v>
      </c>
      <c r="G3006" s="4">
        <v>1</v>
      </c>
      <c r="H3006" s="4">
        <v>1</v>
      </c>
      <c r="I3006" s="4">
        <v>1</v>
      </c>
      <c r="J3006" s="4">
        <v>1</v>
      </c>
      <c r="K3006" s="4" t="s">
        <v>7318</v>
      </c>
      <c r="L3006" s="4" t="s">
        <v>7324</v>
      </c>
      <c r="M3006" s="4" t="s">
        <v>41</v>
      </c>
      <c r="N3006" s="4">
        <v>0</v>
      </c>
      <c r="O3006" s="4">
        <v>964.49859000000004</v>
      </c>
      <c r="P3006" s="4" t="s">
        <v>30</v>
      </c>
      <c r="Q3006" s="4" t="s">
        <v>30</v>
      </c>
      <c r="R3006" s="4">
        <v>6.3559999999999997E-3</v>
      </c>
      <c r="S3006" s="4">
        <v>7.2319999999999995E-2</v>
      </c>
      <c r="T3006" s="4">
        <v>0.93</v>
      </c>
    </row>
    <row r="3007" spans="1:30" x14ac:dyDescent="0.2">
      <c r="A3007" s="3" t="s">
        <v>6720</v>
      </c>
      <c r="B3007" s="3" t="s">
        <v>31</v>
      </c>
      <c r="C3007" s="3" t="s">
        <v>7325</v>
      </c>
      <c r="D3007" s="3" t="s">
        <v>7326</v>
      </c>
      <c r="E3007" s="3">
        <v>1.9E-2</v>
      </c>
      <c r="F3007" s="3">
        <v>1.1379999999999999</v>
      </c>
      <c r="G3007" s="3">
        <v>3</v>
      </c>
      <c r="H3007" s="3">
        <v>1</v>
      </c>
      <c r="I3007" s="3">
        <v>1</v>
      </c>
      <c r="J3007" s="3">
        <v>1</v>
      </c>
      <c r="K3007" s="3">
        <v>1</v>
      </c>
      <c r="L3007" s="3">
        <v>562</v>
      </c>
      <c r="M3007" s="3">
        <v>63.2</v>
      </c>
      <c r="N3007" s="3">
        <v>8.4700000000000006</v>
      </c>
      <c r="O3007" s="3">
        <v>0</v>
      </c>
      <c r="P3007" s="3">
        <v>1</v>
      </c>
      <c r="Q3007" s="3" t="s">
        <v>7327</v>
      </c>
      <c r="R3007" s="3" t="s">
        <v>35</v>
      </c>
      <c r="S3007" s="3" t="s">
        <v>36</v>
      </c>
      <c r="T3007" s="3" t="s">
        <v>7328</v>
      </c>
      <c r="U3007" s="3" t="s">
        <v>7329</v>
      </c>
      <c r="V3007" s="3" t="s">
        <v>7325</v>
      </c>
      <c r="W3007" s="3" t="s">
        <v>7330</v>
      </c>
      <c r="X3007" s="3" t="s">
        <v>7331</v>
      </c>
      <c r="Y3007" s="3" t="s">
        <v>7332</v>
      </c>
      <c r="Z3007" s="3" t="s">
        <v>41</v>
      </c>
      <c r="AA3007" s="3">
        <v>1</v>
      </c>
      <c r="AB3007" s="3" t="s">
        <v>30</v>
      </c>
      <c r="AC3007" s="3">
        <v>1</v>
      </c>
      <c r="AD3007" s="3" t="s">
        <v>41</v>
      </c>
    </row>
    <row r="3008" spans="1:30" hidden="1" outlineLevel="1" collapsed="1" x14ac:dyDescent="0.2">
      <c r="A3008" t="s">
        <v>41</v>
      </c>
      <c r="B3008" s="2" t="s">
        <v>43</v>
      </c>
      <c r="C3008" s="2" t="s">
        <v>44</v>
      </c>
      <c r="D3008" s="2" t="s">
        <v>29</v>
      </c>
      <c r="E3008" s="2" t="s">
        <v>45</v>
      </c>
      <c r="F3008" s="2" t="s">
        <v>46</v>
      </c>
      <c r="G3008" s="2" t="s">
        <v>28</v>
      </c>
      <c r="H3008" s="2" t="s">
        <v>47</v>
      </c>
      <c r="I3008" s="2" t="s">
        <v>8</v>
      </c>
      <c r="J3008" s="2" t="s">
        <v>9</v>
      </c>
      <c r="K3008" s="2" t="s">
        <v>48</v>
      </c>
      <c r="L3008" s="2" t="s">
        <v>49</v>
      </c>
      <c r="M3008" s="2" t="s">
        <v>50</v>
      </c>
      <c r="N3008" s="2" t="s">
        <v>51</v>
      </c>
      <c r="O3008" s="2" t="s">
        <v>52</v>
      </c>
      <c r="P3008" s="2" t="s">
        <v>27</v>
      </c>
      <c r="Q3008" s="2" t="s">
        <v>53</v>
      </c>
      <c r="R3008" s="2" t="s">
        <v>54</v>
      </c>
      <c r="S3008" s="2" t="s">
        <v>55</v>
      </c>
      <c r="T3008" s="2" t="s">
        <v>56</v>
      </c>
    </row>
    <row r="3009" spans="1:30" hidden="1" outlineLevel="1" collapsed="1" x14ac:dyDescent="0.2">
      <c r="A3009" t="s">
        <v>41</v>
      </c>
      <c r="B3009" s="4" t="s">
        <v>30</v>
      </c>
      <c r="C3009" s="4" t="s">
        <v>7333</v>
      </c>
      <c r="D3009" s="4" t="s">
        <v>41</v>
      </c>
      <c r="E3009" s="4">
        <v>0.100845</v>
      </c>
      <c r="F3009" s="4">
        <v>8.4442000000000007E-3</v>
      </c>
      <c r="G3009" s="4">
        <v>1</v>
      </c>
      <c r="H3009" s="4">
        <v>1</v>
      </c>
      <c r="I3009" s="4">
        <v>1</v>
      </c>
      <c r="J3009" s="4">
        <v>1</v>
      </c>
      <c r="K3009" s="4" t="s">
        <v>7325</v>
      </c>
      <c r="L3009" s="4" t="s">
        <v>7334</v>
      </c>
      <c r="M3009" s="4" t="s">
        <v>41</v>
      </c>
      <c r="N3009" s="4">
        <v>0</v>
      </c>
      <c r="O3009" s="4">
        <v>1956.0284099999999</v>
      </c>
      <c r="P3009" s="4" t="s">
        <v>30</v>
      </c>
      <c r="Q3009" s="4" t="s">
        <v>30</v>
      </c>
      <c r="R3009" s="4">
        <v>6.3559999999999997E-3</v>
      </c>
      <c r="S3009" s="4">
        <v>7.281E-2</v>
      </c>
      <c r="T3009" s="4">
        <v>1.1399999999999999</v>
      </c>
    </row>
    <row r="3010" spans="1:30" x14ac:dyDescent="0.2">
      <c r="A3010" s="3" t="s">
        <v>6720</v>
      </c>
      <c r="B3010" s="3" t="s">
        <v>31</v>
      </c>
      <c r="C3010" s="3" t="s">
        <v>7335</v>
      </c>
      <c r="D3010" s="3" t="s">
        <v>7336</v>
      </c>
      <c r="E3010" s="3">
        <v>1.9E-2</v>
      </c>
      <c r="F3010" s="3">
        <v>1.135</v>
      </c>
      <c r="G3010" s="3">
        <v>2</v>
      </c>
      <c r="H3010" s="3">
        <v>1</v>
      </c>
      <c r="I3010" s="3">
        <v>1</v>
      </c>
      <c r="J3010" s="3">
        <v>1</v>
      </c>
      <c r="K3010" s="3">
        <v>1</v>
      </c>
      <c r="L3010" s="3">
        <v>624</v>
      </c>
      <c r="M3010" s="3">
        <v>72</v>
      </c>
      <c r="N3010" s="3">
        <v>6.98</v>
      </c>
      <c r="O3010" s="3">
        <v>0</v>
      </c>
      <c r="P3010" s="3">
        <v>1</v>
      </c>
      <c r="Q3010" s="3" t="s">
        <v>2812</v>
      </c>
      <c r="R3010" s="3" t="s">
        <v>1593</v>
      </c>
      <c r="S3010" s="3" t="s">
        <v>36</v>
      </c>
      <c r="T3010" s="3" t="s">
        <v>7337</v>
      </c>
      <c r="U3010" s="3" t="s">
        <v>7338</v>
      </c>
      <c r="V3010" s="3" t="s">
        <v>7335</v>
      </c>
      <c r="W3010" s="3" t="s">
        <v>7339</v>
      </c>
      <c r="X3010" s="3" t="s">
        <v>7340</v>
      </c>
      <c r="Y3010" s="3" t="s">
        <v>41</v>
      </c>
      <c r="Z3010" s="3" t="s">
        <v>41</v>
      </c>
      <c r="AA3010" s="3">
        <v>0</v>
      </c>
      <c r="AB3010" s="3" t="s">
        <v>30</v>
      </c>
      <c r="AC3010" s="3">
        <v>1</v>
      </c>
      <c r="AD3010" s="3" t="s">
        <v>41</v>
      </c>
    </row>
    <row r="3011" spans="1:30" hidden="1" outlineLevel="1" collapsed="1" x14ac:dyDescent="0.2">
      <c r="A3011" t="s">
        <v>41</v>
      </c>
      <c r="B3011" s="2" t="s">
        <v>43</v>
      </c>
      <c r="C3011" s="2" t="s">
        <v>44</v>
      </c>
      <c r="D3011" s="2" t="s">
        <v>29</v>
      </c>
      <c r="E3011" s="2" t="s">
        <v>45</v>
      </c>
      <c r="F3011" s="2" t="s">
        <v>46</v>
      </c>
      <c r="G3011" s="2" t="s">
        <v>28</v>
      </c>
      <c r="H3011" s="2" t="s">
        <v>47</v>
      </c>
      <c r="I3011" s="2" t="s">
        <v>8</v>
      </c>
      <c r="J3011" s="2" t="s">
        <v>9</v>
      </c>
      <c r="K3011" s="2" t="s">
        <v>48</v>
      </c>
      <c r="L3011" s="2" t="s">
        <v>49</v>
      </c>
      <c r="M3011" s="2" t="s">
        <v>50</v>
      </c>
      <c r="N3011" s="2" t="s">
        <v>51</v>
      </c>
      <c r="O3011" s="2" t="s">
        <v>52</v>
      </c>
      <c r="P3011" s="2" t="s">
        <v>27</v>
      </c>
      <c r="Q3011" s="2" t="s">
        <v>53</v>
      </c>
      <c r="R3011" s="2" t="s">
        <v>54</v>
      </c>
      <c r="S3011" s="2" t="s">
        <v>55</v>
      </c>
      <c r="T3011" s="2" t="s">
        <v>56</v>
      </c>
    </row>
    <row r="3012" spans="1:30" hidden="1" outlineLevel="1" collapsed="1" x14ac:dyDescent="0.2">
      <c r="A3012" t="s">
        <v>41</v>
      </c>
      <c r="B3012" s="4" t="s">
        <v>30</v>
      </c>
      <c r="C3012" s="4" t="s">
        <v>7341</v>
      </c>
      <c r="D3012" s="4" t="s">
        <v>41</v>
      </c>
      <c r="E3012" s="4">
        <v>0.101506</v>
      </c>
      <c r="F3012" s="4">
        <v>8.4442000000000007E-3</v>
      </c>
      <c r="G3012" s="4">
        <v>1</v>
      </c>
      <c r="H3012" s="4">
        <v>1</v>
      </c>
      <c r="I3012" s="4">
        <v>1</v>
      </c>
      <c r="J3012" s="4">
        <v>1</v>
      </c>
      <c r="K3012" s="4" t="s">
        <v>7335</v>
      </c>
      <c r="L3012" s="4" t="s">
        <v>7342</v>
      </c>
      <c r="M3012" s="4" t="s">
        <v>41</v>
      </c>
      <c r="N3012" s="4">
        <v>1</v>
      </c>
      <c r="O3012" s="4">
        <v>1531.73469</v>
      </c>
      <c r="P3012" s="4" t="s">
        <v>30</v>
      </c>
      <c r="Q3012" s="4" t="s">
        <v>30</v>
      </c>
      <c r="R3012" s="4">
        <v>6.3559999999999997E-3</v>
      </c>
      <c r="S3012" s="4">
        <v>7.331E-2</v>
      </c>
      <c r="T3012" s="4">
        <v>1.33</v>
      </c>
    </row>
    <row r="3013" spans="1:30" x14ac:dyDescent="0.2">
      <c r="A3013" s="3" t="s">
        <v>6720</v>
      </c>
      <c r="B3013" s="3" t="s">
        <v>31</v>
      </c>
      <c r="C3013" s="3" t="s">
        <v>7343</v>
      </c>
      <c r="D3013" s="3" t="s">
        <v>7344</v>
      </c>
      <c r="E3013" s="3">
        <v>2.1000000000000001E-2</v>
      </c>
      <c r="F3013" s="3">
        <v>1.131</v>
      </c>
      <c r="G3013" s="3">
        <v>4</v>
      </c>
      <c r="H3013" s="3">
        <v>1</v>
      </c>
      <c r="I3013" s="3">
        <v>1</v>
      </c>
      <c r="J3013" s="3">
        <v>1</v>
      </c>
      <c r="K3013" s="3">
        <v>1</v>
      </c>
      <c r="L3013" s="3">
        <v>421</v>
      </c>
      <c r="M3013" s="3">
        <v>47.5</v>
      </c>
      <c r="N3013" s="3">
        <v>6.34</v>
      </c>
      <c r="O3013" s="3">
        <v>0</v>
      </c>
      <c r="P3013" s="3">
        <v>1</v>
      </c>
      <c r="Q3013" s="3" t="s">
        <v>41</v>
      </c>
      <c r="R3013" s="3" t="s">
        <v>41</v>
      </c>
      <c r="S3013" s="3" t="s">
        <v>41</v>
      </c>
      <c r="T3013" s="3" t="s">
        <v>41</v>
      </c>
      <c r="U3013" s="3" t="s">
        <v>41</v>
      </c>
      <c r="V3013" s="3" t="s">
        <v>7343</v>
      </c>
      <c r="W3013" s="3" t="s">
        <v>41</v>
      </c>
      <c r="X3013" s="3" t="s">
        <v>41</v>
      </c>
      <c r="Y3013" s="3" t="s">
        <v>41</v>
      </c>
      <c r="Z3013" s="3" t="s">
        <v>41</v>
      </c>
      <c r="AA3013" s="3">
        <v>0</v>
      </c>
      <c r="AB3013" s="3" t="s">
        <v>30</v>
      </c>
      <c r="AC3013" s="3">
        <v>1</v>
      </c>
      <c r="AD3013" s="3" t="s">
        <v>41</v>
      </c>
    </row>
    <row r="3014" spans="1:30" hidden="1" outlineLevel="1" collapsed="1" x14ac:dyDescent="0.2">
      <c r="A3014" t="s">
        <v>41</v>
      </c>
      <c r="B3014" s="2" t="s">
        <v>43</v>
      </c>
      <c r="C3014" s="2" t="s">
        <v>44</v>
      </c>
      <c r="D3014" s="2" t="s">
        <v>29</v>
      </c>
      <c r="E3014" s="2" t="s">
        <v>45</v>
      </c>
      <c r="F3014" s="2" t="s">
        <v>46</v>
      </c>
      <c r="G3014" s="2" t="s">
        <v>28</v>
      </c>
      <c r="H3014" s="2" t="s">
        <v>47</v>
      </c>
      <c r="I3014" s="2" t="s">
        <v>8</v>
      </c>
      <c r="J3014" s="2" t="s">
        <v>9</v>
      </c>
      <c r="K3014" s="2" t="s">
        <v>48</v>
      </c>
      <c r="L3014" s="2" t="s">
        <v>49</v>
      </c>
      <c r="M3014" s="2" t="s">
        <v>50</v>
      </c>
      <c r="N3014" s="2" t="s">
        <v>51</v>
      </c>
      <c r="O3014" s="2" t="s">
        <v>52</v>
      </c>
      <c r="P3014" s="2" t="s">
        <v>27</v>
      </c>
      <c r="Q3014" s="2" t="s">
        <v>53</v>
      </c>
      <c r="R3014" s="2" t="s">
        <v>54</v>
      </c>
      <c r="S3014" s="2" t="s">
        <v>55</v>
      </c>
      <c r="T3014" s="2" t="s">
        <v>56</v>
      </c>
    </row>
    <row r="3015" spans="1:30" hidden="1" outlineLevel="1" collapsed="1" x14ac:dyDescent="0.2">
      <c r="A3015" t="s">
        <v>41</v>
      </c>
      <c r="B3015" s="4" t="s">
        <v>30</v>
      </c>
      <c r="C3015" s="4" t="s">
        <v>7345</v>
      </c>
      <c r="D3015" s="4" t="s">
        <v>41</v>
      </c>
      <c r="E3015" s="4">
        <v>0.10284</v>
      </c>
      <c r="F3015" s="4">
        <v>8.96893E-3</v>
      </c>
      <c r="G3015" s="4">
        <v>1</v>
      </c>
      <c r="H3015" s="4">
        <v>1</v>
      </c>
      <c r="I3015" s="4">
        <v>1</v>
      </c>
      <c r="J3015" s="4">
        <v>1</v>
      </c>
      <c r="K3015" s="4" t="s">
        <v>7343</v>
      </c>
      <c r="L3015" s="4" t="s">
        <v>7346</v>
      </c>
      <c r="M3015" s="4" t="s">
        <v>41</v>
      </c>
      <c r="N3015" s="4">
        <v>1</v>
      </c>
      <c r="O3015" s="4">
        <v>1608.82278</v>
      </c>
      <c r="P3015" s="4" t="s">
        <v>30</v>
      </c>
      <c r="Q3015" s="4" t="s">
        <v>30</v>
      </c>
      <c r="R3015" s="4">
        <v>6.7429999999999999E-3</v>
      </c>
      <c r="S3015" s="4">
        <v>7.4020000000000002E-2</v>
      </c>
      <c r="T3015" s="4">
        <v>1.81</v>
      </c>
    </row>
    <row r="3016" spans="1:30" x14ac:dyDescent="0.2">
      <c r="A3016" s="3" t="s">
        <v>6720</v>
      </c>
      <c r="B3016" s="3" t="s">
        <v>31</v>
      </c>
      <c r="C3016" s="3" t="s">
        <v>7347</v>
      </c>
      <c r="D3016" s="3" t="s">
        <v>7348</v>
      </c>
      <c r="E3016" s="3">
        <v>2.1000000000000001E-2</v>
      </c>
      <c r="F3016" s="3">
        <v>1.1299999999999999</v>
      </c>
      <c r="G3016" s="3">
        <v>1</v>
      </c>
      <c r="H3016" s="3">
        <v>1</v>
      </c>
      <c r="I3016" s="3">
        <v>1</v>
      </c>
      <c r="J3016" s="3">
        <v>1</v>
      </c>
      <c r="K3016" s="3">
        <v>1</v>
      </c>
      <c r="L3016" s="3">
        <v>1900</v>
      </c>
      <c r="M3016" s="3">
        <v>214.5</v>
      </c>
      <c r="N3016" s="3">
        <v>7.49</v>
      </c>
      <c r="O3016" s="3">
        <v>0</v>
      </c>
      <c r="P3016" s="3">
        <v>1</v>
      </c>
      <c r="Q3016" s="3" t="s">
        <v>7349</v>
      </c>
      <c r="R3016" s="3" t="s">
        <v>5613</v>
      </c>
      <c r="S3016" s="3" t="s">
        <v>374</v>
      </c>
      <c r="T3016" s="3" t="s">
        <v>7350</v>
      </c>
      <c r="U3016" s="3" t="s">
        <v>7351</v>
      </c>
      <c r="V3016" s="3" t="s">
        <v>7347</v>
      </c>
      <c r="W3016" s="3" t="s">
        <v>7352</v>
      </c>
      <c r="X3016" s="3" t="s">
        <v>7353</v>
      </c>
      <c r="Y3016" s="3" t="s">
        <v>7354</v>
      </c>
      <c r="Z3016" s="3" t="s">
        <v>41</v>
      </c>
      <c r="AA3016" s="3">
        <v>2</v>
      </c>
      <c r="AB3016" s="3" t="s">
        <v>30</v>
      </c>
      <c r="AC3016" s="3">
        <v>1</v>
      </c>
      <c r="AD3016" s="3" t="s">
        <v>41</v>
      </c>
    </row>
    <row r="3017" spans="1:30" hidden="1" outlineLevel="1" collapsed="1" x14ac:dyDescent="0.2">
      <c r="A3017" t="s">
        <v>41</v>
      </c>
      <c r="B3017" s="2" t="s">
        <v>43</v>
      </c>
      <c r="C3017" s="2" t="s">
        <v>44</v>
      </c>
      <c r="D3017" s="2" t="s">
        <v>29</v>
      </c>
      <c r="E3017" s="2" t="s">
        <v>45</v>
      </c>
      <c r="F3017" s="2" t="s">
        <v>46</v>
      </c>
      <c r="G3017" s="2" t="s">
        <v>28</v>
      </c>
      <c r="H3017" s="2" t="s">
        <v>47</v>
      </c>
      <c r="I3017" s="2" t="s">
        <v>8</v>
      </c>
      <c r="J3017" s="2" t="s">
        <v>9</v>
      </c>
      <c r="K3017" s="2" t="s">
        <v>48</v>
      </c>
      <c r="L3017" s="2" t="s">
        <v>49</v>
      </c>
      <c r="M3017" s="2" t="s">
        <v>50</v>
      </c>
      <c r="N3017" s="2" t="s">
        <v>51</v>
      </c>
      <c r="O3017" s="2" t="s">
        <v>52</v>
      </c>
      <c r="P3017" s="2" t="s">
        <v>27</v>
      </c>
      <c r="Q3017" s="2" t="s">
        <v>53</v>
      </c>
      <c r="R3017" s="2" t="s">
        <v>54</v>
      </c>
      <c r="S3017" s="2" t="s">
        <v>55</v>
      </c>
      <c r="T3017" s="2" t="s">
        <v>56</v>
      </c>
    </row>
    <row r="3018" spans="1:30" hidden="1" outlineLevel="1" collapsed="1" x14ac:dyDescent="0.2">
      <c r="A3018" t="s">
        <v>41</v>
      </c>
      <c r="B3018" s="4" t="s">
        <v>30</v>
      </c>
      <c r="C3018" s="4" t="s">
        <v>7355</v>
      </c>
      <c r="D3018" s="4" t="s">
        <v>41</v>
      </c>
      <c r="E3018" s="4">
        <v>0.10284</v>
      </c>
      <c r="F3018" s="4">
        <v>8.96893E-3</v>
      </c>
      <c r="G3018" s="4">
        <v>1</v>
      </c>
      <c r="H3018" s="4">
        <v>1</v>
      </c>
      <c r="I3018" s="4">
        <v>1</v>
      </c>
      <c r="J3018" s="4">
        <v>1</v>
      </c>
      <c r="K3018" s="4" t="s">
        <v>7347</v>
      </c>
      <c r="L3018" s="4" t="s">
        <v>7356</v>
      </c>
      <c r="M3018" s="4" t="s">
        <v>41</v>
      </c>
      <c r="N3018" s="4">
        <v>1</v>
      </c>
      <c r="O3018" s="4">
        <v>1543.7209499999999</v>
      </c>
      <c r="P3018" s="4" t="s">
        <v>30</v>
      </c>
      <c r="Q3018" s="4" t="s">
        <v>30</v>
      </c>
      <c r="R3018" s="4">
        <v>6.7429999999999999E-3</v>
      </c>
      <c r="S3018" s="4">
        <v>7.4149999999999994E-2</v>
      </c>
      <c r="T3018" s="4">
        <v>1.51</v>
      </c>
    </row>
    <row r="3019" spans="1:30" x14ac:dyDescent="0.2">
      <c r="A3019" s="3" t="s">
        <v>6720</v>
      </c>
      <c r="B3019" s="3" t="s">
        <v>31</v>
      </c>
      <c r="C3019" s="3" t="s">
        <v>7357</v>
      </c>
      <c r="D3019" s="3" t="s">
        <v>7358</v>
      </c>
      <c r="E3019" s="3">
        <v>2.1000000000000001E-2</v>
      </c>
      <c r="F3019" s="3">
        <v>1.129</v>
      </c>
      <c r="G3019" s="3">
        <v>2</v>
      </c>
      <c r="H3019" s="3">
        <v>1</v>
      </c>
      <c r="I3019" s="3">
        <v>1</v>
      </c>
      <c r="J3019" s="3">
        <v>1</v>
      </c>
      <c r="K3019" s="3">
        <v>1</v>
      </c>
      <c r="L3019" s="3">
        <v>926</v>
      </c>
      <c r="M3019" s="3">
        <v>103.6</v>
      </c>
      <c r="N3019" s="3">
        <v>6.23</v>
      </c>
      <c r="O3019" s="3">
        <v>0</v>
      </c>
      <c r="P3019" s="3">
        <v>1</v>
      </c>
      <c r="Q3019" s="3" t="s">
        <v>1861</v>
      </c>
      <c r="R3019" s="3" t="s">
        <v>4467</v>
      </c>
      <c r="S3019" s="3" t="s">
        <v>36</v>
      </c>
      <c r="T3019" s="3" t="s">
        <v>7359</v>
      </c>
      <c r="U3019" s="3" t="s">
        <v>7360</v>
      </c>
      <c r="V3019" s="3" t="s">
        <v>7357</v>
      </c>
      <c r="W3019" s="3" t="s">
        <v>7361</v>
      </c>
      <c r="X3019" s="3" t="s">
        <v>7362</v>
      </c>
      <c r="Y3019" s="3" t="s">
        <v>7363</v>
      </c>
      <c r="Z3019" s="3" t="s">
        <v>41</v>
      </c>
      <c r="AA3019" s="3">
        <v>3</v>
      </c>
      <c r="AB3019" s="3" t="s">
        <v>30</v>
      </c>
      <c r="AC3019" s="3">
        <v>1</v>
      </c>
      <c r="AD3019" s="3" t="s">
        <v>41</v>
      </c>
    </row>
    <row r="3020" spans="1:30" hidden="1" outlineLevel="1" collapsed="1" x14ac:dyDescent="0.2">
      <c r="A3020" t="s">
        <v>41</v>
      </c>
      <c r="B3020" s="2" t="s">
        <v>43</v>
      </c>
      <c r="C3020" s="2" t="s">
        <v>44</v>
      </c>
      <c r="D3020" s="2" t="s">
        <v>29</v>
      </c>
      <c r="E3020" s="2" t="s">
        <v>45</v>
      </c>
      <c r="F3020" s="2" t="s">
        <v>46</v>
      </c>
      <c r="G3020" s="2" t="s">
        <v>28</v>
      </c>
      <c r="H3020" s="2" t="s">
        <v>47</v>
      </c>
      <c r="I3020" s="2" t="s">
        <v>8</v>
      </c>
      <c r="J3020" s="2" t="s">
        <v>9</v>
      </c>
      <c r="K3020" s="2" t="s">
        <v>48</v>
      </c>
      <c r="L3020" s="2" t="s">
        <v>49</v>
      </c>
      <c r="M3020" s="2" t="s">
        <v>50</v>
      </c>
      <c r="N3020" s="2" t="s">
        <v>51</v>
      </c>
      <c r="O3020" s="2" t="s">
        <v>52</v>
      </c>
      <c r="P3020" s="2" t="s">
        <v>27</v>
      </c>
      <c r="Q3020" s="2" t="s">
        <v>53</v>
      </c>
      <c r="R3020" s="2" t="s">
        <v>54</v>
      </c>
      <c r="S3020" s="2" t="s">
        <v>55</v>
      </c>
      <c r="T3020" s="2" t="s">
        <v>56</v>
      </c>
    </row>
    <row r="3021" spans="1:30" hidden="1" outlineLevel="1" collapsed="1" x14ac:dyDescent="0.2">
      <c r="A3021" t="s">
        <v>41</v>
      </c>
      <c r="B3021" s="4" t="s">
        <v>30</v>
      </c>
      <c r="C3021" s="4" t="s">
        <v>7364</v>
      </c>
      <c r="D3021" s="4" t="s">
        <v>41</v>
      </c>
      <c r="E3021" s="4">
        <v>0.10284</v>
      </c>
      <c r="F3021" s="4">
        <v>8.96893E-3</v>
      </c>
      <c r="G3021" s="4">
        <v>1</v>
      </c>
      <c r="H3021" s="4">
        <v>1</v>
      </c>
      <c r="I3021" s="4">
        <v>1</v>
      </c>
      <c r="J3021" s="4">
        <v>1</v>
      </c>
      <c r="K3021" s="4" t="s">
        <v>7357</v>
      </c>
      <c r="L3021" s="4" t="s">
        <v>7365</v>
      </c>
      <c r="M3021" s="4" t="s">
        <v>41</v>
      </c>
      <c r="N3021" s="4">
        <v>0</v>
      </c>
      <c r="O3021" s="4">
        <v>1395.6975199999999</v>
      </c>
      <c r="P3021" s="4" t="s">
        <v>30</v>
      </c>
      <c r="Q3021" s="4" t="s">
        <v>30</v>
      </c>
      <c r="R3021" s="4">
        <v>6.7429999999999999E-3</v>
      </c>
      <c r="S3021" s="4">
        <v>7.4319999999999997E-2</v>
      </c>
      <c r="T3021" s="4">
        <v>1.72</v>
      </c>
    </row>
    <row r="3022" spans="1:30" x14ac:dyDescent="0.2">
      <c r="A3022" s="3" t="s">
        <v>6720</v>
      </c>
      <c r="B3022" s="3" t="s">
        <v>31</v>
      </c>
      <c r="C3022" s="3" t="s">
        <v>7366</v>
      </c>
      <c r="D3022" s="3" t="s">
        <v>7367</v>
      </c>
      <c r="E3022" s="3">
        <v>2.1000000000000001E-2</v>
      </c>
      <c r="F3022" s="3">
        <v>1.129</v>
      </c>
      <c r="G3022" s="3">
        <v>5</v>
      </c>
      <c r="H3022" s="3">
        <v>1</v>
      </c>
      <c r="I3022" s="3">
        <v>1</v>
      </c>
      <c r="J3022" s="3">
        <v>1</v>
      </c>
      <c r="K3022" s="3">
        <v>1</v>
      </c>
      <c r="L3022" s="3">
        <v>252</v>
      </c>
      <c r="M3022" s="3">
        <v>28</v>
      </c>
      <c r="N3022" s="3">
        <v>4.72</v>
      </c>
      <c r="O3022" s="3">
        <v>0</v>
      </c>
      <c r="P3022" s="3">
        <v>1</v>
      </c>
      <c r="Q3022" s="3" t="s">
        <v>1400</v>
      </c>
      <c r="R3022" s="3" t="s">
        <v>1593</v>
      </c>
      <c r="S3022" s="3" t="s">
        <v>36</v>
      </c>
      <c r="T3022" s="3" t="s">
        <v>7368</v>
      </c>
      <c r="U3022" s="3" t="s">
        <v>7369</v>
      </c>
      <c r="V3022" s="3" t="s">
        <v>7366</v>
      </c>
      <c r="W3022" s="3" t="s">
        <v>7370</v>
      </c>
      <c r="X3022" s="3" t="s">
        <v>7371</v>
      </c>
      <c r="Y3022" s="3" t="s">
        <v>7372</v>
      </c>
      <c r="Z3022" s="3" t="s">
        <v>41</v>
      </c>
      <c r="AA3022" s="3">
        <v>9</v>
      </c>
      <c r="AB3022" s="3" t="s">
        <v>30</v>
      </c>
      <c r="AC3022" s="3">
        <v>1</v>
      </c>
      <c r="AD3022" s="3" t="s">
        <v>41</v>
      </c>
    </row>
    <row r="3023" spans="1:30" hidden="1" outlineLevel="1" collapsed="1" x14ac:dyDescent="0.2">
      <c r="A3023" t="s">
        <v>41</v>
      </c>
      <c r="B3023" s="2" t="s">
        <v>43</v>
      </c>
      <c r="C3023" s="2" t="s">
        <v>44</v>
      </c>
      <c r="D3023" s="2" t="s">
        <v>29</v>
      </c>
      <c r="E3023" s="2" t="s">
        <v>45</v>
      </c>
      <c r="F3023" s="2" t="s">
        <v>46</v>
      </c>
      <c r="G3023" s="2" t="s">
        <v>28</v>
      </c>
      <c r="H3023" s="2" t="s">
        <v>47</v>
      </c>
      <c r="I3023" s="2" t="s">
        <v>8</v>
      </c>
      <c r="J3023" s="2" t="s">
        <v>9</v>
      </c>
      <c r="K3023" s="2" t="s">
        <v>48</v>
      </c>
      <c r="L3023" s="2" t="s">
        <v>49</v>
      </c>
      <c r="M3023" s="2" t="s">
        <v>50</v>
      </c>
      <c r="N3023" s="2" t="s">
        <v>51</v>
      </c>
      <c r="O3023" s="2" t="s">
        <v>52</v>
      </c>
      <c r="P3023" s="2" t="s">
        <v>27</v>
      </c>
      <c r="Q3023" s="2" t="s">
        <v>53</v>
      </c>
      <c r="R3023" s="2" t="s">
        <v>54</v>
      </c>
      <c r="S3023" s="2" t="s">
        <v>55</v>
      </c>
      <c r="T3023" s="2" t="s">
        <v>56</v>
      </c>
    </row>
    <row r="3024" spans="1:30" hidden="1" outlineLevel="1" collapsed="1" x14ac:dyDescent="0.2">
      <c r="A3024" t="s">
        <v>41</v>
      </c>
      <c r="B3024" s="4" t="s">
        <v>30</v>
      </c>
      <c r="C3024" s="4" t="s">
        <v>7373</v>
      </c>
      <c r="D3024" s="4" t="s">
        <v>41</v>
      </c>
      <c r="E3024" s="4">
        <v>0.10284</v>
      </c>
      <c r="F3024" s="4">
        <v>8.96893E-3</v>
      </c>
      <c r="G3024" s="4">
        <v>1</v>
      </c>
      <c r="H3024" s="4">
        <v>2</v>
      </c>
      <c r="I3024" s="4">
        <v>1</v>
      </c>
      <c r="J3024" s="4">
        <v>1</v>
      </c>
      <c r="K3024" s="4" t="s">
        <v>7366</v>
      </c>
      <c r="L3024" s="4" t="s">
        <v>7374</v>
      </c>
      <c r="M3024" s="4" t="s">
        <v>41</v>
      </c>
      <c r="N3024" s="4">
        <v>0</v>
      </c>
      <c r="O3024" s="4">
        <v>1269.66984</v>
      </c>
      <c r="P3024" s="4" t="s">
        <v>30</v>
      </c>
      <c r="Q3024" s="4" t="s">
        <v>30</v>
      </c>
      <c r="R3024" s="4">
        <v>6.7429999999999999E-3</v>
      </c>
      <c r="S3024" s="4">
        <v>7.4380000000000002E-2</v>
      </c>
      <c r="T3024" s="4">
        <v>1.7</v>
      </c>
    </row>
    <row r="3025" spans="1:30" x14ac:dyDescent="0.2">
      <c r="A3025" s="3" t="s">
        <v>6720</v>
      </c>
      <c r="B3025" s="3" t="s">
        <v>31</v>
      </c>
      <c r="C3025" s="3" t="s">
        <v>7375</v>
      </c>
      <c r="D3025" s="3" t="s">
        <v>7376</v>
      </c>
      <c r="E3025" s="3">
        <v>2.1000000000000001E-2</v>
      </c>
      <c r="F3025" s="3">
        <v>1.1279999999999999</v>
      </c>
      <c r="G3025" s="3">
        <v>2</v>
      </c>
      <c r="H3025" s="3">
        <v>1</v>
      </c>
      <c r="I3025" s="3">
        <v>1</v>
      </c>
      <c r="J3025" s="3">
        <v>1</v>
      </c>
      <c r="K3025" s="3">
        <v>1</v>
      </c>
      <c r="L3025" s="3">
        <v>663</v>
      </c>
      <c r="M3025" s="3">
        <v>77.2</v>
      </c>
      <c r="N3025" s="3">
        <v>8.76</v>
      </c>
      <c r="O3025" s="3">
        <v>0</v>
      </c>
      <c r="P3025" s="3">
        <v>1</v>
      </c>
      <c r="Q3025" s="3" t="s">
        <v>2887</v>
      </c>
      <c r="R3025" s="3" t="s">
        <v>4231</v>
      </c>
      <c r="S3025" s="3" t="s">
        <v>41</v>
      </c>
      <c r="T3025" s="3" t="s">
        <v>7377</v>
      </c>
      <c r="U3025" s="3" t="s">
        <v>7378</v>
      </c>
      <c r="V3025" s="3" t="s">
        <v>7375</v>
      </c>
      <c r="W3025" s="3" t="s">
        <v>7379</v>
      </c>
      <c r="X3025" s="3" t="s">
        <v>7380</v>
      </c>
      <c r="Y3025" s="3" t="s">
        <v>41</v>
      </c>
      <c r="Z3025" s="3" t="s">
        <v>41</v>
      </c>
      <c r="AA3025" s="3">
        <v>0</v>
      </c>
      <c r="AB3025" s="3" t="s">
        <v>30</v>
      </c>
      <c r="AC3025" s="3">
        <v>1</v>
      </c>
      <c r="AD3025" s="3" t="s">
        <v>41</v>
      </c>
    </row>
    <row r="3026" spans="1:30" hidden="1" outlineLevel="1" collapsed="1" x14ac:dyDescent="0.2">
      <c r="A3026" t="s">
        <v>41</v>
      </c>
      <c r="B3026" s="2" t="s">
        <v>43</v>
      </c>
      <c r="C3026" s="2" t="s">
        <v>44</v>
      </c>
      <c r="D3026" s="2" t="s">
        <v>29</v>
      </c>
      <c r="E3026" s="2" t="s">
        <v>45</v>
      </c>
      <c r="F3026" s="2" t="s">
        <v>46</v>
      </c>
      <c r="G3026" s="2" t="s">
        <v>28</v>
      </c>
      <c r="H3026" s="2" t="s">
        <v>47</v>
      </c>
      <c r="I3026" s="2" t="s">
        <v>8</v>
      </c>
      <c r="J3026" s="2" t="s">
        <v>9</v>
      </c>
      <c r="K3026" s="2" t="s">
        <v>48</v>
      </c>
      <c r="L3026" s="2" t="s">
        <v>49</v>
      </c>
      <c r="M3026" s="2" t="s">
        <v>50</v>
      </c>
      <c r="N3026" s="2" t="s">
        <v>51</v>
      </c>
      <c r="O3026" s="2" t="s">
        <v>52</v>
      </c>
      <c r="P3026" s="2" t="s">
        <v>27</v>
      </c>
      <c r="Q3026" s="2" t="s">
        <v>53</v>
      </c>
      <c r="R3026" s="2" t="s">
        <v>54</v>
      </c>
      <c r="S3026" s="2" t="s">
        <v>55</v>
      </c>
      <c r="T3026" s="2" t="s">
        <v>56</v>
      </c>
    </row>
    <row r="3027" spans="1:30" hidden="1" outlineLevel="1" collapsed="1" x14ac:dyDescent="0.2">
      <c r="A3027" t="s">
        <v>41</v>
      </c>
      <c r="B3027" s="4" t="s">
        <v>30</v>
      </c>
      <c r="C3027" s="4" t="s">
        <v>7381</v>
      </c>
      <c r="D3027" s="4" t="s">
        <v>41</v>
      </c>
      <c r="E3027" s="4">
        <v>0.10351399999999999</v>
      </c>
      <c r="F3027" s="4">
        <v>9.1506199999999999E-3</v>
      </c>
      <c r="G3027" s="4">
        <v>1</v>
      </c>
      <c r="H3027" s="4">
        <v>1</v>
      </c>
      <c r="I3027" s="4">
        <v>1</v>
      </c>
      <c r="J3027" s="4">
        <v>1</v>
      </c>
      <c r="K3027" s="4" t="s">
        <v>7375</v>
      </c>
      <c r="L3027" s="4" t="s">
        <v>7382</v>
      </c>
      <c r="M3027" s="4" t="s">
        <v>41</v>
      </c>
      <c r="N3027" s="4">
        <v>1</v>
      </c>
      <c r="O3027" s="4">
        <v>1623.8199400000001</v>
      </c>
      <c r="P3027" s="4" t="s">
        <v>30</v>
      </c>
      <c r="Q3027" s="4" t="s">
        <v>30</v>
      </c>
      <c r="R3027" s="4">
        <v>6.7429999999999999E-3</v>
      </c>
      <c r="S3027" s="4">
        <v>7.4539999999999995E-2</v>
      </c>
      <c r="T3027" s="4">
        <v>1.92</v>
      </c>
    </row>
    <row r="3028" spans="1:30" x14ac:dyDescent="0.2">
      <c r="A3028" s="3" t="s">
        <v>6720</v>
      </c>
      <c r="B3028" s="3" t="s">
        <v>31</v>
      </c>
      <c r="C3028" s="3" t="s">
        <v>7383</v>
      </c>
      <c r="D3028" s="3" t="s">
        <v>7384</v>
      </c>
      <c r="E3028" s="3">
        <v>2.1999999999999999E-2</v>
      </c>
      <c r="F3028" s="3">
        <v>1.1220000000000001</v>
      </c>
      <c r="G3028" s="3">
        <v>2</v>
      </c>
      <c r="H3028" s="3">
        <v>1</v>
      </c>
      <c r="I3028" s="3">
        <v>1</v>
      </c>
      <c r="J3028" s="3">
        <v>1</v>
      </c>
      <c r="K3028" s="3">
        <v>1</v>
      </c>
      <c r="L3028" s="3">
        <v>1054</v>
      </c>
      <c r="M3028" s="3">
        <v>118.8</v>
      </c>
      <c r="N3028" s="3">
        <v>6.37</v>
      </c>
      <c r="O3028" s="3">
        <v>0</v>
      </c>
      <c r="P3028" s="3">
        <v>1</v>
      </c>
      <c r="Q3028" s="3" t="s">
        <v>4097</v>
      </c>
      <c r="R3028" s="3" t="s">
        <v>453</v>
      </c>
      <c r="S3028" s="3" t="s">
        <v>2985</v>
      </c>
      <c r="T3028" s="3" t="s">
        <v>7385</v>
      </c>
      <c r="U3028" s="3" t="s">
        <v>7386</v>
      </c>
      <c r="V3028" s="3" t="s">
        <v>7383</v>
      </c>
      <c r="W3028" s="3" t="s">
        <v>7387</v>
      </c>
      <c r="X3028" s="3" t="s">
        <v>7388</v>
      </c>
      <c r="Y3028" s="3" t="s">
        <v>41</v>
      </c>
      <c r="Z3028" s="3" t="s">
        <v>41</v>
      </c>
      <c r="AA3028" s="3">
        <v>0</v>
      </c>
      <c r="AB3028" s="3" t="s">
        <v>30</v>
      </c>
      <c r="AC3028" s="3">
        <v>1</v>
      </c>
      <c r="AD3028" s="3" t="s">
        <v>41</v>
      </c>
    </row>
    <row r="3029" spans="1:30" hidden="1" outlineLevel="1" collapsed="1" x14ac:dyDescent="0.2">
      <c r="A3029" t="s">
        <v>41</v>
      </c>
      <c r="B3029" s="2" t="s">
        <v>43</v>
      </c>
      <c r="C3029" s="2" t="s">
        <v>44</v>
      </c>
      <c r="D3029" s="2" t="s">
        <v>29</v>
      </c>
      <c r="E3029" s="2" t="s">
        <v>45</v>
      </c>
      <c r="F3029" s="2" t="s">
        <v>46</v>
      </c>
      <c r="G3029" s="2" t="s">
        <v>28</v>
      </c>
      <c r="H3029" s="2" t="s">
        <v>47</v>
      </c>
      <c r="I3029" s="2" t="s">
        <v>8</v>
      </c>
      <c r="J3029" s="2" t="s">
        <v>9</v>
      </c>
      <c r="K3029" s="2" t="s">
        <v>48</v>
      </c>
      <c r="L3029" s="2" t="s">
        <v>49</v>
      </c>
      <c r="M3029" s="2" t="s">
        <v>50</v>
      </c>
      <c r="N3029" s="2" t="s">
        <v>51</v>
      </c>
      <c r="O3029" s="2" t="s">
        <v>52</v>
      </c>
      <c r="P3029" s="2" t="s">
        <v>27</v>
      </c>
      <c r="Q3029" s="2" t="s">
        <v>53</v>
      </c>
      <c r="R3029" s="2" t="s">
        <v>54</v>
      </c>
      <c r="S3029" s="2" t="s">
        <v>55</v>
      </c>
      <c r="T3029" s="2" t="s">
        <v>56</v>
      </c>
    </row>
    <row r="3030" spans="1:30" hidden="1" outlineLevel="1" collapsed="1" x14ac:dyDescent="0.2">
      <c r="A3030" t="s">
        <v>41</v>
      </c>
      <c r="B3030" s="4" t="s">
        <v>30</v>
      </c>
      <c r="C3030" s="4" t="s">
        <v>7389</v>
      </c>
      <c r="D3030" s="4" t="s">
        <v>41</v>
      </c>
      <c r="E3030" s="4">
        <v>0.10487299999999999</v>
      </c>
      <c r="F3030" s="4">
        <v>9.1506199999999999E-3</v>
      </c>
      <c r="G3030" s="4">
        <v>1</v>
      </c>
      <c r="H3030" s="4">
        <v>1</v>
      </c>
      <c r="I3030" s="4">
        <v>1</v>
      </c>
      <c r="J3030" s="4">
        <v>1</v>
      </c>
      <c r="K3030" s="4" t="s">
        <v>7383</v>
      </c>
      <c r="L3030" s="4" t="s">
        <v>7390</v>
      </c>
      <c r="M3030" s="4" t="s">
        <v>41</v>
      </c>
      <c r="N3030" s="4">
        <v>2</v>
      </c>
      <c r="O3030" s="4">
        <v>1933.99126</v>
      </c>
      <c r="P3030" s="4" t="s">
        <v>30</v>
      </c>
      <c r="Q3030" s="4" t="s">
        <v>30</v>
      </c>
      <c r="R3030" s="4">
        <v>6.8910000000000004E-3</v>
      </c>
      <c r="S3030" s="4">
        <v>7.5539999999999996E-2</v>
      </c>
      <c r="T3030" s="4">
        <v>1.59</v>
      </c>
    </row>
    <row r="3031" spans="1:30" x14ac:dyDescent="0.2">
      <c r="A3031" s="3" t="s">
        <v>6720</v>
      </c>
      <c r="B3031" s="3" t="s">
        <v>31</v>
      </c>
      <c r="C3031" s="3" t="s">
        <v>7391</v>
      </c>
      <c r="D3031" s="3" t="s">
        <v>7392</v>
      </c>
      <c r="E3031" s="3">
        <v>2.1999999999999999E-2</v>
      </c>
      <c r="F3031" s="3">
        <v>1.119</v>
      </c>
      <c r="G3031" s="3">
        <v>7</v>
      </c>
      <c r="H3031" s="3">
        <v>1</v>
      </c>
      <c r="I3031" s="3">
        <v>1</v>
      </c>
      <c r="J3031" s="3">
        <v>1</v>
      </c>
      <c r="K3031" s="3">
        <v>1</v>
      </c>
      <c r="L3031" s="3">
        <v>258</v>
      </c>
      <c r="M3031" s="3">
        <v>30</v>
      </c>
      <c r="N3031" s="3">
        <v>10.130000000000001</v>
      </c>
      <c r="O3031" s="3">
        <v>0</v>
      </c>
      <c r="P3031" s="3">
        <v>1</v>
      </c>
      <c r="Q3031" s="3" t="s">
        <v>1592</v>
      </c>
      <c r="R3031" s="3" t="s">
        <v>4672</v>
      </c>
      <c r="S3031" s="3" t="s">
        <v>36</v>
      </c>
      <c r="T3031" s="3" t="s">
        <v>7393</v>
      </c>
      <c r="U3031" s="3" t="s">
        <v>7394</v>
      </c>
      <c r="V3031" s="3" t="s">
        <v>7391</v>
      </c>
      <c r="W3031" s="3" t="s">
        <v>7395</v>
      </c>
      <c r="X3031" s="3" t="s">
        <v>7396</v>
      </c>
      <c r="Y3031" s="3" t="s">
        <v>41</v>
      </c>
      <c r="Z3031" s="3" t="s">
        <v>41</v>
      </c>
      <c r="AA3031" s="3">
        <v>0</v>
      </c>
      <c r="AB3031" s="3" t="s">
        <v>30</v>
      </c>
      <c r="AC3031" s="3">
        <v>1</v>
      </c>
      <c r="AD3031" s="3" t="s">
        <v>41</v>
      </c>
    </row>
    <row r="3032" spans="1:30" hidden="1" outlineLevel="1" collapsed="1" x14ac:dyDescent="0.2">
      <c r="A3032" t="s">
        <v>41</v>
      </c>
      <c r="B3032" s="2" t="s">
        <v>43</v>
      </c>
      <c r="C3032" s="2" t="s">
        <v>44</v>
      </c>
      <c r="D3032" s="2" t="s">
        <v>29</v>
      </c>
      <c r="E3032" s="2" t="s">
        <v>45</v>
      </c>
      <c r="F3032" s="2" t="s">
        <v>46</v>
      </c>
      <c r="G3032" s="2" t="s">
        <v>28</v>
      </c>
      <c r="H3032" s="2" t="s">
        <v>47</v>
      </c>
      <c r="I3032" s="2" t="s">
        <v>8</v>
      </c>
      <c r="J3032" s="2" t="s">
        <v>9</v>
      </c>
      <c r="K3032" s="2" t="s">
        <v>48</v>
      </c>
      <c r="L3032" s="2" t="s">
        <v>49</v>
      </c>
      <c r="M3032" s="2" t="s">
        <v>50</v>
      </c>
      <c r="N3032" s="2" t="s">
        <v>51</v>
      </c>
      <c r="O3032" s="2" t="s">
        <v>52</v>
      </c>
      <c r="P3032" s="2" t="s">
        <v>27</v>
      </c>
      <c r="Q3032" s="2" t="s">
        <v>53</v>
      </c>
      <c r="R3032" s="2" t="s">
        <v>54</v>
      </c>
      <c r="S3032" s="2" t="s">
        <v>55</v>
      </c>
      <c r="T3032" s="2" t="s">
        <v>56</v>
      </c>
    </row>
    <row r="3033" spans="1:30" hidden="1" outlineLevel="1" collapsed="1" x14ac:dyDescent="0.2">
      <c r="A3033" t="s">
        <v>41</v>
      </c>
      <c r="B3033" s="4" t="s">
        <v>30</v>
      </c>
      <c r="C3033" s="4" t="s">
        <v>7397</v>
      </c>
      <c r="D3033" s="4" t="s">
        <v>41</v>
      </c>
      <c r="E3033" s="4">
        <v>0.105559</v>
      </c>
      <c r="F3033" s="4">
        <v>9.1506199999999999E-3</v>
      </c>
      <c r="G3033" s="4">
        <v>1</v>
      </c>
      <c r="H3033" s="4">
        <v>1</v>
      </c>
      <c r="I3033" s="4">
        <v>1</v>
      </c>
      <c r="J3033" s="4">
        <v>1</v>
      </c>
      <c r="K3033" s="4" t="s">
        <v>7391</v>
      </c>
      <c r="L3033" s="4" t="s">
        <v>7398</v>
      </c>
      <c r="M3033" s="4" t="s">
        <v>41</v>
      </c>
      <c r="N3033" s="4">
        <v>1</v>
      </c>
      <c r="O3033" s="4">
        <v>2135.143</v>
      </c>
      <c r="P3033" s="4" t="s">
        <v>30</v>
      </c>
      <c r="Q3033" s="4" t="s">
        <v>30</v>
      </c>
      <c r="R3033" s="4">
        <v>6.8910000000000004E-3</v>
      </c>
      <c r="S3033" s="4">
        <v>7.6119999999999993E-2</v>
      </c>
      <c r="T3033" s="4">
        <v>1.58</v>
      </c>
    </row>
    <row r="3034" spans="1:30" x14ac:dyDescent="0.2">
      <c r="A3034" s="3" t="s">
        <v>6720</v>
      </c>
      <c r="B3034" s="3" t="s">
        <v>31</v>
      </c>
      <c r="C3034" s="3" t="s">
        <v>7399</v>
      </c>
      <c r="D3034" s="3" t="s">
        <v>7400</v>
      </c>
      <c r="E3034" s="3">
        <v>2.1999999999999999E-2</v>
      </c>
      <c r="F3034" s="3">
        <v>1.1140000000000001</v>
      </c>
      <c r="G3034" s="3">
        <v>3</v>
      </c>
      <c r="H3034" s="3">
        <v>1</v>
      </c>
      <c r="I3034" s="3">
        <v>1</v>
      </c>
      <c r="J3034" s="3">
        <v>1</v>
      </c>
      <c r="K3034" s="3">
        <v>1</v>
      </c>
      <c r="L3034" s="3">
        <v>366</v>
      </c>
      <c r="M3034" s="3">
        <v>40</v>
      </c>
      <c r="N3034" s="3">
        <v>5.3</v>
      </c>
      <c r="O3034" s="3">
        <v>0</v>
      </c>
      <c r="P3034" s="3">
        <v>1</v>
      </c>
      <c r="Q3034" s="3" t="s">
        <v>1377</v>
      </c>
      <c r="R3034" s="3" t="s">
        <v>1423</v>
      </c>
      <c r="S3034" s="3" t="s">
        <v>36</v>
      </c>
      <c r="T3034" s="3" t="s">
        <v>7401</v>
      </c>
      <c r="U3034" s="3" t="s">
        <v>7402</v>
      </c>
      <c r="V3034" s="3" t="s">
        <v>7399</v>
      </c>
      <c r="W3034" s="3" t="s">
        <v>7403</v>
      </c>
      <c r="X3034" s="3" t="s">
        <v>7404</v>
      </c>
      <c r="Y3034" s="3" t="s">
        <v>7405</v>
      </c>
      <c r="Z3034" s="3" t="s">
        <v>4423</v>
      </c>
      <c r="AA3034" s="3">
        <v>6</v>
      </c>
      <c r="AB3034" s="3" t="s">
        <v>30</v>
      </c>
      <c r="AC3034" s="3">
        <v>1</v>
      </c>
      <c r="AD3034" s="3" t="s">
        <v>41</v>
      </c>
    </row>
    <row r="3035" spans="1:30" hidden="1" outlineLevel="1" collapsed="1" x14ac:dyDescent="0.2">
      <c r="A3035" t="s">
        <v>41</v>
      </c>
      <c r="B3035" s="2" t="s">
        <v>43</v>
      </c>
      <c r="C3035" s="2" t="s">
        <v>44</v>
      </c>
      <c r="D3035" s="2" t="s">
        <v>29</v>
      </c>
      <c r="E3035" s="2" t="s">
        <v>45</v>
      </c>
      <c r="F3035" s="2" t="s">
        <v>46</v>
      </c>
      <c r="G3035" s="2" t="s">
        <v>28</v>
      </c>
      <c r="H3035" s="2" t="s">
        <v>47</v>
      </c>
      <c r="I3035" s="2" t="s">
        <v>8</v>
      </c>
      <c r="J3035" s="2" t="s">
        <v>9</v>
      </c>
      <c r="K3035" s="2" t="s">
        <v>48</v>
      </c>
      <c r="L3035" s="2" t="s">
        <v>49</v>
      </c>
      <c r="M3035" s="2" t="s">
        <v>50</v>
      </c>
      <c r="N3035" s="2" t="s">
        <v>51</v>
      </c>
      <c r="O3035" s="2" t="s">
        <v>52</v>
      </c>
      <c r="P3035" s="2" t="s">
        <v>27</v>
      </c>
      <c r="Q3035" s="2" t="s">
        <v>53</v>
      </c>
      <c r="R3035" s="2" t="s">
        <v>54</v>
      </c>
      <c r="S3035" s="2" t="s">
        <v>55</v>
      </c>
      <c r="T3035" s="2" t="s">
        <v>56</v>
      </c>
    </row>
    <row r="3036" spans="1:30" hidden="1" outlineLevel="1" collapsed="1" x14ac:dyDescent="0.2">
      <c r="A3036" t="s">
        <v>41</v>
      </c>
      <c r="B3036" s="4" t="s">
        <v>30</v>
      </c>
      <c r="C3036" s="4" t="s">
        <v>7406</v>
      </c>
      <c r="D3036" s="4" t="s">
        <v>41</v>
      </c>
      <c r="E3036" s="4">
        <v>0.106249</v>
      </c>
      <c r="F3036" s="4">
        <v>9.1506199999999999E-3</v>
      </c>
      <c r="G3036" s="4">
        <v>1</v>
      </c>
      <c r="H3036" s="4">
        <v>1</v>
      </c>
      <c r="I3036" s="4">
        <v>1</v>
      </c>
      <c r="J3036" s="4">
        <v>1</v>
      </c>
      <c r="K3036" s="4" t="s">
        <v>7399</v>
      </c>
      <c r="L3036" s="4" t="s">
        <v>7407</v>
      </c>
      <c r="M3036" s="4" t="s">
        <v>41</v>
      </c>
      <c r="N3036" s="4">
        <v>2</v>
      </c>
      <c r="O3036" s="4">
        <v>1218.6701800000001</v>
      </c>
      <c r="P3036" s="4" t="s">
        <v>30</v>
      </c>
      <c r="Q3036" s="4" t="s">
        <v>30</v>
      </c>
      <c r="R3036" s="4">
        <v>6.8910000000000004E-3</v>
      </c>
      <c r="S3036" s="4">
        <v>7.6840000000000006E-2</v>
      </c>
      <c r="T3036" s="4">
        <v>1.46</v>
      </c>
    </row>
    <row r="3037" spans="1:30" x14ac:dyDescent="0.2">
      <c r="A3037" s="3" t="s">
        <v>6720</v>
      </c>
      <c r="B3037" s="3" t="s">
        <v>31</v>
      </c>
      <c r="C3037" s="3" t="s">
        <v>7408</v>
      </c>
      <c r="D3037" s="3" t="s">
        <v>7409</v>
      </c>
      <c r="E3037" s="3">
        <v>2.1999999999999999E-2</v>
      </c>
      <c r="F3037" s="3">
        <v>1.1140000000000001</v>
      </c>
      <c r="G3037" s="3">
        <v>2</v>
      </c>
      <c r="H3037" s="3">
        <v>1</v>
      </c>
      <c r="I3037" s="3">
        <v>1</v>
      </c>
      <c r="J3037" s="3">
        <v>1</v>
      </c>
      <c r="K3037" s="3">
        <v>1</v>
      </c>
      <c r="L3037" s="3">
        <v>457</v>
      </c>
      <c r="M3037" s="3">
        <v>50.9</v>
      </c>
      <c r="N3037" s="3">
        <v>4.75</v>
      </c>
      <c r="O3037" s="3">
        <v>0</v>
      </c>
      <c r="P3037" s="3">
        <v>1</v>
      </c>
      <c r="Q3037" s="3" t="s">
        <v>34</v>
      </c>
      <c r="R3037" s="3" t="s">
        <v>1305</v>
      </c>
      <c r="S3037" s="3" t="s">
        <v>1306</v>
      </c>
      <c r="T3037" s="3" t="s">
        <v>5361</v>
      </c>
      <c r="U3037" s="3" t="s">
        <v>7410</v>
      </c>
      <c r="V3037" s="3" t="s">
        <v>7408</v>
      </c>
      <c r="W3037" s="3" t="s">
        <v>7411</v>
      </c>
      <c r="X3037" s="3" t="s">
        <v>7412</v>
      </c>
      <c r="Y3037" s="3" t="s">
        <v>41</v>
      </c>
      <c r="Z3037" s="3" t="s">
        <v>41</v>
      </c>
      <c r="AA3037" s="3">
        <v>0</v>
      </c>
      <c r="AB3037" s="3" t="s">
        <v>30</v>
      </c>
      <c r="AC3037" s="3">
        <v>1</v>
      </c>
      <c r="AD3037" s="3" t="s">
        <v>41</v>
      </c>
    </row>
    <row r="3038" spans="1:30" hidden="1" outlineLevel="1" collapsed="1" x14ac:dyDescent="0.2">
      <c r="A3038" t="s">
        <v>41</v>
      </c>
      <c r="B3038" s="2" t="s">
        <v>43</v>
      </c>
      <c r="C3038" s="2" t="s">
        <v>44</v>
      </c>
      <c r="D3038" s="2" t="s">
        <v>29</v>
      </c>
      <c r="E3038" s="2" t="s">
        <v>45</v>
      </c>
      <c r="F3038" s="2" t="s">
        <v>46</v>
      </c>
      <c r="G3038" s="2" t="s">
        <v>28</v>
      </c>
      <c r="H3038" s="2" t="s">
        <v>47</v>
      </c>
      <c r="I3038" s="2" t="s">
        <v>8</v>
      </c>
      <c r="J3038" s="2" t="s">
        <v>9</v>
      </c>
      <c r="K3038" s="2" t="s">
        <v>48</v>
      </c>
      <c r="L3038" s="2" t="s">
        <v>49</v>
      </c>
      <c r="M3038" s="2" t="s">
        <v>50</v>
      </c>
      <c r="N3038" s="2" t="s">
        <v>51</v>
      </c>
      <c r="O3038" s="2" t="s">
        <v>52</v>
      </c>
      <c r="P3038" s="2" t="s">
        <v>27</v>
      </c>
      <c r="Q3038" s="2" t="s">
        <v>53</v>
      </c>
      <c r="R3038" s="2" t="s">
        <v>54</v>
      </c>
      <c r="S3038" s="2" t="s">
        <v>55</v>
      </c>
      <c r="T3038" s="2" t="s">
        <v>56</v>
      </c>
    </row>
    <row r="3039" spans="1:30" hidden="1" outlineLevel="1" collapsed="1" x14ac:dyDescent="0.2">
      <c r="A3039" t="s">
        <v>41</v>
      </c>
      <c r="B3039" s="4" t="s">
        <v>30</v>
      </c>
      <c r="C3039" s="4" t="s">
        <v>7413</v>
      </c>
      <c r="D3039" s="4" t="s">
        <v>41</v>
      </c>
      <c r="E3039" s="4">
        <v>0.106249</v>
      </c>
      <c r="F3039" s="4">
        <v>9.1506199999999999E-3</v>
      </c>
      <c r="G3039" s="4">
        <v>1</v>
      </c>
      <c r="H3039" s="4">
        <v>1</v>
      </c>
      <c r="I3039" s="4">
        <v>1</v>
      </c>
      <c r="J3039" s="4">
        <v>1</v>
      </c>
      <c r="K3039" s="4" t="s">
        <v>7408</v>
      </c>
      <c r="L3039" s="4" t="s">
        <v>7414</v>
      </c>
      <c r="M3039" s="4" t="s">
        <v>41</v>
      </c>
      <c r="N3039" s="4">
        <v>0</v>
      </c>
      <c r="O3039" s="4">
        <v>976.43389999999999</v>
      </c>
      <c r="P3039" s="4" t="s">
        <v>30</v>
      </c>
      <c r="Q3039" s="4" t="s">
        <v>30</v>
      </c>
      <c r="R3039" s="4">
        <v>6.8910000000000004E-3</v>
      </c>
      <c r="S3039" s="4">
        <v>7.6950000000000005E-2</v>
      </c>
      <c r="T3039" s="4">
        <v>1.06</v>
      </c>
    </row>
    <row r="3040" spans="1:30" x14ac:dyDescent="0.2">
      <c r="A3040" s="3" t="s">
        <v>6720</v>
      </c>
      <c r="B3040" s="3" t="s">
        <v>31</v>
      </c>
      <c r="C3040" s="3" t="s">
        <v>7415</v>
      </c>
      <c r="D3040" s="3" t="s">
        <v>7416</v>
      </c>
      <c r="E3040" s="3">
        <v>2.1999999999999999E-2</v>
      </c>
      <c r="F3040" s="3">
        <v>1.1140000000000001</v>
      </c>
      <c r="G3040" s="3">
        <v>1</v>
      </c>
      <c r="H3040" s="3">
        <v>1</v>
      </c>
      <c r="I3040" s="3">
        <v>1</v>
      </c>
      <c r="J3040" s="3">
        <v>1</v>
      </c>
      <c r="K3040" s="3">
        <v>1</v>
      </c>
      <c r="L3040" s="3">
        <v>1225</v>
      </c>
      <c r="M3040" s="3">
        <v>141.19999999999999</v>
      </c>
      <c r="N3040" s="3">
        <v>6.47</v>
      </c>
      <c r="O3040" s="3">
        <v>2.4</v>
      </c>
      <c r="P3040" s="3">
        <v>1</v>
      </c>
      <c r="Q3040" s="3" t="s">
        <v>7327</v>
      </c>
      <c r="R3040" s="3" t="s">
        <v>453</v>
      </c>
      <c r="S3040" s="3" t="s">
        <v>1062</v>
      </c>
      <c r="T3040" s="3" t="s">
        <v>5290</v>
      </c>
      <c r="U3040" s="3" t="s">
        <v>7417</v>
      </c>
      <c r="V3040" s="3" t="s">
        <v>7415</v>
      </c>
      <c r="W3040" s="3" t="s">
        <v>7418</v>
      </c>
      <c r="X3040" s="3" t="s">
        <v>7419</v>
      </c>
      <c r="Y3040" s="3" t="s">
        <v>5575</v>
      </c>
      <c r="Z3040" s="3" t="s">
        <v>41</v>
      </c>
      <c r="AA3040" s="3">
        <v>3</v>
      </c>
      <c r="AB3040" s="3" t="s">
        <v>30</v>
      </c>
      <c r="AC3040" s="3">
        <v>1</v>
      </c>
      <c r="AD3040" s="3" t="s">
        <v>41</v>
      </c>
    </row>
    <row r="3041" spans="1:30" hidden="1" outlineLevel="1" collapsed="1" x14ac:dyDescent="0.2">
      <c r="A3041" t="s">
        <v>41</v>
      </c>
      <c r="B3041" s="2" t="s">
        <v>43</v>
      </c>
      <c r="C3041" s="2" t="s">
        <v>44</v>
      </c>
      <c r="D3041" s="2" t="s">
        <v>29</v>
      </c>
      <c r="E3041" s="2" t="s">
        <v>45</v>
      </c>
      <c r="F3041" s="2" t="s">
        <v>46</v>
      </c>
      <c r="G3041" s="2" t="s">
        <v>28</v>
      </c>
      <c r="H3041" s="2" t="s">
        <v>47</v>
      </c>
      <c r="I3041" s="2" t="s">
        <v>8</v>
      </c>
      <c r="J3041" s="2" t="s">
        <v>9</v>
      </c>
      <c r="K3041" s="2" t="s">
        <v>48</v>
      </c>
      <c r="L3041" s="2" t="s">
        <v>49</v>
      </c>
      <c r="M3041" s="2" t="s">
        <v>50</v>
      </c>
      <c r="N3041" s="2" t="s">
        <v>51</v>
      </c>
      <c r="O3041" s="2" t="s">
        <v>52</v>
      </c>
      <c r="P3041" s="2" t="s">
        <v>27</v>
      </c>
      <c r="Q3041" s="2" t="s">
        <v>53</v>
      </c>
      <c r="R3041" s="2" t="s">
        <v>54</v>
      </c>
      <c r="S3041" s="2" t="s">
        <v>55</v>
      </c>
      <c r="T3041" s="2" t="s">
        <v>56</v>
      </c>
    </row>
    <row r="3042" spans="1:30" hidden="1" outlineLevel="1" collapsed="1" x14ac:dyDescent="0.2">
      <c r="A3042" t="s">
        <v>41</v>
      </c>
      <c r="B3042" s="4" t="s">
        <v>30</v>
      </c>
      <c r="C3042" s="4" t="s">
        <v>7420</v>
      </c>
      <c r="D3042" s="4" t="s">
        <v>41</v>
      </c>
      <c r="E3042" s="4">
        <v>0.106249</v>
      </c>
      <c r="F3042" s="4">
        <v>9.1506199999999999E-3</v>
      </c>
      <c r="G3042" s="4">
        <v>1</v>
      </c>
      <c r="H3042" s="4">
        <v>1</v>
      </c>
      <c r="I3042" s="4">
        <v>1</v>
      </c>
      <c r="J3042" s="4">
        <v>1</v>
      </c>
      <c r="K3042" s="4" t="s">
        <v>7415</v>
      </c>
      <c r="L3042" s="4" t="s">
        <v>7421</v>
      </c>
      <c r="M3042" s="4" t="s">
        <v>41</v>
      </c>
      <c r="N3042" s="4">
        <v>1</v>
      </c>
      <c r="O3042" s="4">
        <v>1434.7223300000001</v>
      </c>
      <c r="P3042" s="4" t="s">
        <v>30</v>
      </c>
      <c r="Q3042" s="4" t="s">
        <v>30</v>
      </c>
      <c r="R3042" s="4">
        <v>6.8910000000000004E-3</v>
      </c>
      <c r="S3042" s="4">
        <v>7.6990000000000003E-2</v>
      </c>
      <c r="T3042" s="4">
        <v>2.4</v>
      </c>
    </row>
    <row r="3043" spans="1:30" x14ac:dyDescent="0.2">
      <c r="A3043" s="3" t="s">
        <v>6720</v>
      </c>
      <c r="B3043" s="3" t="s">
        <v>31</v>
      </c>
      <c r="C3043" s="3" t="s">
        <v>7422</v>
      </c>
      <c r="D3043" s="3" t="s">
        <v>7423</v>
      </c>
      <c r="E3043" s="3">
        <v>2.1999999999999999E-2</v>
      </c>
      <c r="F3043" s="3">
        <v>1.113</v>
      </c>
      <c r="G3043" s="3">
        <v>2</v>
      </c>
      <c r="H3043" s="3">
        <v>1</v>
      </c>
      <c r="I3043" s="3">
        <v>1</v>
      </c>
      <c r="J3043" s="3">
        <v>1</v>
      </c>
      <c r="K3043" s="3">
        <v>1</v>
      </c>
      <c r="L3043" s="3">
        <v>1046</v>
      </c>
      <c r="M3043" s="3">
        <v>117.1</v>
      </c>
      <c r="N3043" s="3">
        <v>6.9</v>
      </c>
      <c r="O3043" s="3">
        <v>2.35</v>
      </c>
      <c r="P3043" s="3">
        <v>1</v>
      </c>
      <c r="Q3043" s="3" t="s">
        <v>2010</v>
      </c>
      <c r="R3043" s="3" t="s">
        <v>5544</v>
      </c>
      <c r="S3043" s="3" t="s">
        <v>36</v>
      </c>
      <c r="T3043" s="3" t="s">
        <v>5790</v>
      </c>
      <c r="U3043" s="3" t="s">
        <v>7424</v>
      </c>
      <c r="V3043" s="3" t="s">
        <v>7422</v>
      </c>
      <c r="W3043" s="3" t="s">
        <v>7425</v>
      </c>
      <c r="X3043" s="3" t="s">
        <v>7426</v>
      </c>
      <c r="Y3043" s="3" t="s">
        <v>5794</v>
      </c>
      <c r="Z3043" s="3" t="s">
        <v>41</v>
      </c>
      <c r="AA3043" s="3">
        <v>1</v>
      </c>
      <c r="AB3043" s="3" t="s">
        <v>30</v>
      </c>
      <c r="AC3043" s="3">
        <v>1</v>
      </c>
      <c r="AD3043" s="3" t="s">
        <v>41</v>
      </c>
    </row>
    <row r="3044" spans="1:30" hidden="1" outlineLevel="1" collapsed="1" x14ac:dyDescent="0.2">
      <c r="A3044" t="s">
        <v>41</v>
      </c>
      <c r="B3044" s="2" t="s">
        <v>43</v>
      </c>
      <c r="C3044" s="2" t="s">
        <v>44</v>
      </c>
      <c r="D3044" s="2" t="s">
        <v>29</v>
      </c>
      <c r="E3044" s="2" t="s">
        <v>45</v>
      </c>
      <c r="F3044" s="2" t="s">
        <v>46</v>
      </c>
      <c r="G3044" s="2" t="s">
        <v>28</v>
      </c>
      <c r="H3044" s="2" t="s">
        <v>47</v>
      </c>
      <c r="I3044" s="2" t="s">
        <v>8</v>
      </c>
      <c r="J3044" s="2" t="s">
        <v>9</v>
      </c>
      <c r="K3044" s="2" t="s">
        <v>48</v>
      </c>
      <c r="L3044" s="2" t="s">
        <v>49</v>
      </c>
      <c r="M3044" s="2" t="s">
        <v>50</v>
      </c>
      <c r="N3044" s="2" t="s">
        <v>51</v>
      </c>
      <c r="O3044" s="2" t="s">
        <v>52</v>
      </c>
      <c r="P3044" s="2" t="s">
        <v>27</v>
      </c>
      <c r="Q3044" s="2" t="s">
        <v>53</v>
      </c>
      <c r="R3044" s="2" t="s">
        <v>54</v>
      </c>
      <c r="S3044" s="2" t="s">
        <v>55</v>
      </c>
      <c r="T3044" s="2" t="s">
        <v>56</v>
      </c>
    </row>
    <row r="3045" spans="1:30" hidden="1" outlineLevel="1" collapsed="1" x14ac:dyDescent="0.2">
      <c r="A3045" t="s">
        <v>41</v>
      </c>
      <c r="B3045" s="4" t="s">
        <v>30</v>
      </c>
      <c r="C3045" s="4" t="s">
        <v>7427</v>
      </c>
      <c r="D3045" s="4" t="s">
        <v>7428</v>
      </c>
      <c r="E3045" s="4">
        <v>0.106249</v>
      </c>
      <c r="F3045" s="4">
        <v>9.1506199999999999E-3</v>
      </c>
      <c r="G3045" s="4">
        <v>1</v>
      </c>
      <c r="H3045" s="4">
        <v>1</v>
      </c>
      <c r="I3045" s="4">
        <v>1</v>
      </c>
      <c r="J3045" s="4">
        <v>1</v>
      </c>
      <c r="K3045" s="4" t="s">
        <v>7422</v>
      </c>
      <c r="L3045" s="4" t="s">
        <v>7429</v>
      </c>
      <c r="M3045" s="4" t="s">
        <v>41</v>
      </c>
      <c r="N3045" s="4">
        <v>0</v>
      </c>
      <c r="O3045" s="4">
        <v>1992.9102800000001</v>
      </c>
      <c r="P3045" s="4" t="s">
        <v>30</v>
      </c>
      <c r="Q3045" s="4" t="s">
        <v>30</v>
      </c>
      <c r="R3045" s="4">
        <v>6.8910000000000004E-3</v>
      </c>
      <c r="S3045" s="4">
        <v>7.714E-2</v>
      </c>
      <c r="T3045" s="4">
        <v>2.35</v>
      </c>
    </row>
    <row r="3046" spans="1:30" x14ac:dyDescent="0.2">
      <c r="A3046" s="3" t="s">
        <v>6720</v>
      </c>
      <c r="B3046" s="3" t="s">
        <v>31</v>
      </c>
      <c r="C3046" s="3" t="s">
        <v>7430</v>
      </c>
      <c r="D3046" s="3" t="s">
        <v>7431</v>
      </c>
      <c r="E3046" s="3">
        <v>2.1999999999999999E-2</v>
      </c>
      <c r="F3046" s="3">
        <v>1.1120000000000001</v>
      </c>
      <c r="G3046" s="3">
        <v>7</v>
      </c>
      <c r="H3046" s="3">
        <v>1</v>
      </c>
      <c r="I3046" s="3">
        <v>1</v>
      </c>
      <c r="J3046" s="3">
        <v>1</v>
      </c>
      <c r="K3046" s="3">
        <v>1</v>
      </c>
      <c r="L3046" s="3">
        <v>190</v>
      </c>
      <c r="M3046" s="3">
        <v>21.4</v>
      </c>
      <c r="N3046" s="3">
        <v>5.38</v>
      </c>
      <c r="O3046" s="3">
        <v>0</v>
      </c>
      <c r="P3046" s="3">
        <v>1</v>
      </c>
      <c r="Q3046" s="3" t="s">
        <v>3846</v>
      </c>
      <c r="R3046" s="3" t="s">
        <v>7432</v>
      </c>
      <c r="S3046" s="3" t="s">
        <v>36</v>
      </c>
      <c r="T3046" s="3" t="s">
        <v>7433</v>
      </c>
      <c r="U3046" s="3" t="s">
        <v>7434</v>
      </c>
      <c r="V3046" s="3" t="s">
        <v>7430</v>
      </c>
      <c r="W3046" s="3" t="s">
        <v>7435</v>
      </c>
      <c r="X3046" s="3" t="s">
        <v>7436</v>
      </c>
      <c r="Y3046" s="3" t="s">
        <v>7363</v>
      </c>
      <c r="Z3046" s="3" t="s">
        <v>41</v>
      </c>
      <c r="AA3046" s="3">
        <v>3</v>
      </c>
      <c r="AB3046" s="3" t="s">
        <v>30</v>
      </c>
      <c r="AC3046" s="3">
        <v>1</v>
      </c>
      <c r="AD3046" s="3" t="s">
        <v>41</v>
      </c>
    </row>
    <row r="3047" spans="1:30" hidden="1" outlineLevel="1" collapsed="1" x14ac:dyDescent="0.2">
      <c r="A3047" t="s">
        <v>41</v>
      </c>
      <c r="B3047" s="2" t="s">
        <v>43</v>
      </c>
      <c r="C3047" s="2" t="s">
        <v>44</v>
      </c>
      <c r="D3047" s="2" t="s">
        <v>29</v>
      </c>
      <c r="E3047" s="2" t="s">
        <v>45</v>
      </c>
      <c r="F3047" s="2" t="s">
        <v>46</v>
      </c>
      <c r="G3047" s="2" t="s">
        <v>28</v>
      </c>
      <c r="H3047" s="2" t="s">
        <v>47</v>
      </c>
      <c r="I3047" s="2" t="s">
        <v>8</v>
      </c>
      <c r="J3047" s="2" t="s">
        <v>9</v>
      </c>
      <c r="K3047" s="2" t="s">
        <v>48</v>
      </c>
      <c r="L3047" s="2" t="s">
        <v>49</v>
      </c>
      <c r="M3047" s="2" t="s">
        <v>50</v>
      </c>
      <c r="N3047" s="2" t="s">
        <v>51</v>
      </c>
      <c r="O3047" s="2" t="s">
        <v>52</v>
      </c>
      <c r="P3047" s="2" t="s">
        <v>27</v>
      </c>
      <c r="Q3047" s="2" t="s">
        <v>53</v>
      </c>
      <c r="R3047" s="2" t="s">
        <v>54</v>
      </c>
      <c r="S3047" s="2" t="s">
        <v>55</v>
      </c>
      <c r="T3047" s="2" t="s">
        <v>56</v>
      </c>
    </row>
    <row r="3048" spans="1:30" hidden="1" outlineLevel="1" collapsed="1" x14ac:dyDescent="0.2">
      <c r="A3048" t="s">
        <v>41</v>
      </c>
      <c r="B3048" s="4" t="s">
        <v>30</v>
      </c>
      <c r="C3048" s="4" t="s">
        <v>7437</v>
      </c>
      <c r="D3048" s="4" t="s">
        <v>41</v>
      </c>
      <c r="E3048" s="4">
        <v>0.106943</v>
      </c>
      <c r="F3048" s="4">
        <v>9.1506199999999999E-3</v>
      </c>
      <c r="G3048" s="4">
        <v>1</v>
      </c>
      <c r="H3048" s="4">
        <v>1</v>
      </c>
      <c r="I3048" s="4">
        <v>1</v>
      </c>
      <c r="J3048" s="4">
        <v>1</v>
      </c>
      <c r="K3048" s="4" t="s">
        <v>7430</v>
      </c>
      <c r="L3048" s="4" t="s">
        <v>7438</v>
      </c>
      <c r="M3048" s="4" t="s">
        <v>41</v>
      </c>
      <c r="N3048" s="4">
        <v>0</v>
      </c>
      <c r="O3048" s="4">
        <v>1317.7121</v>
      </c>
      <c r="P3048" s="4" t="s">
        <v>30</v>
      </c>
      <c r="Q3048" s="4" t="s">
        <v>30</v>
      </c>
      <c r="R3048" s="4">
        <v>6.8910000000000004E-3</v>
      </c>
      <c r="S3048" s="4">
        <v>7.7200000000000005E-2</v>
      </c>
      <c r="T3048" s="4">
        <v>1.5</v>
      </c>
    </row>
    <row r="3049" spans="1:30" x14ac:dyDescent="0.2">
      <c r="A3049" s="3" t="s">
        <v>6720</v>
      </c>
      <c r="B3049" s="3" t="s">
        <v>31</v>
      </c>
      <c r="C3049" s="3" t="s">
        <v>7439</v>
      </c>
      <c r="D3049" s="3" t="s">
        <v>7440</v>
      </c>
      <c r="E3049" s="3">
        <v>2.1999999999999999E-2</v>
      </c>
      <c r="F3049" s="3">
        <v>1.107</v>
      </c>
      <c r="G3049" s="3">
        <v>1</v>
      </c>
      <c r="H3049" s="3">
        <v>1</v>
      </c>
      <c r="I3049" s="3">
        <v>1</v>
      </c>
      <c r="J3049" s="3">
        <v>1</v>
      </c>
      <c r="K3049" s="3">
        <v>1</v>
      </c>
      <c r="L3049" s="3">
        <v>800</v>
      </c>
      <c r="M3049" s="3">
        <v>93.4</v>
      </c>
      <c r="N3049" s="3">
        <v>9.2799999999999994</v>
      </c>
      <c r="O3049" s="3">
        <v>0</v>
      </c>
      <c r="P3049" s="3">
        <v>1</v>
      </c>
      <c r="Q3049" s="3" t="s">
        <v>2887</v>
      </c>
      <c r="R3049" s="3" t="s">
        <v>1423</v>
      </c>
      <c r="S3049" s="3" t="s">
        <v>41</v>
      </c>
      <c r="T3049" s="3" t="s">
        <v>7441</v>
      </c>
      <c r="U3049" s="3" t="s">
        <v>7442</v>
      </c>
      <c r="V3049" s="3" t="s">
        <v>7439</v>
      </c>
      <c r="W3049" s="3" t="s">
        <v>7443</v>
      </c>
      <c r="X3049" s="3" t="s">
        <v>7444</v>
      </c>
      <c r="Y3049" s="3" t="s">
        <v>41</v>
      </c>
      <c r="Z3049" s="3" t="s">
        <v>41</v>
      </c>
      <c r="AA3049" s="3">
        <v>0</v>
      </c>
      <c r="AB3049" s="3" t="s">
        <v>30</v>
      </c>
      <c r="AC3049" s="3">
        <v>1</v>
      </c>
      <c r="AD3049" s="3" t="s">
        <v>41</v>
      </c>
    </row>
    <row r="3050" spans="1:30" hidden="1" outlineLevel="1" collapsed="1" x14ac:dyDescent="0.2">
      <c r="A3050" t="s">
        <v>41</v>
      </c>
      <c r="B3050" s="2" t="s">
        <v>43</v>
      </c>
      <c r="C3050" s="2" t="s">
        <v>44</v>
      </c>
      <c r="D3050" s="2" t="s">
        <v>29</v>
      </c>
      <c r="E3050" s="2" t="s">
        <v>45</v>
      </c>
      <c r="F3050" s="2" t="s">
        <v>46</v>
      </c>
      <c r="G3050" s="2" t="s">
        <v>28</v>
      </c>
      <c r="H3050" s="2" t="s">
        <v>47</v>
      </c>
      <c r="I3050" s="2" t="s">
        <v>8</v>
      </c>
      <c r="J3050" s="2" t="s">
        <v>9</v>
      </c>
      <c r="K3050" s="2" t="s">
        <v>48</v>
      </c>
      <c r="L3050" s="2" t="s">
        <v>49</v>
      </c>
      <c r="M3050" s="2" t="s">
        <v>50</v>
      </c>
      <c r="N3050" s="2" t="s">
        <v>51</v>
      </c>
      <c r="O3050" s="2" t="s">
        <v>52</v>
      </c>
      <c r="P3050" s="2" t="s">
        <v>27</v>
      </c>
      <c r="Q3050" s="2" t="s">
        <v>53</v>
      </c>
      <c r="R3050" s="2" t="s">
        <v>54</v>
      </c>
      <c r="S3050" s="2" t="s">
        <v>55</v>
      </c>
      <c r="T3050" s="2" t="s">
        <v>56</v>
      </c>
    </row>
    <row r="3051" spans="1:30" hidden="1" outlineLevel="1" collapsed="1" x14ac:dyDescent="0.2">
      <c r="A3051" t="s">
        <v>41</v>
      </c>
      <c r="B3051" s="4" t="s">
        <v>30</v>
      </c>
      <c r="C3051" s="4" t="s">
        <v>7445</v>
      </c>
      <c r="D3051" s="4" t="s">
        <v>41</v>
      </c>
      <c r="E3051" s="4">
        <v>0.107642</v>
      </c>
      <c r="F3051" s="4">
        <v>9.1506199999999999E-3</v>
      </c>
      <c r="G3051" s="4">
        <v>1</v>
      </c>
      <c r="H3051" s="4">
        <v>1</v>
      </c>
      <c r="I3051" s="4">
        <v>1</v>
      </c>
      <c r="J3051" s="4">
        <v>1</v>
      </c>
      <c r="K3051" s="4" t="s">
        <v>7439</v>
      </c>
      <c r="L3051" s="4" t="s">
        <v>7446</v>
      </c>
      <c r="M3051" s="4" t="s">
        <v>41</v>
      </c>
      <c r="N3051" s="4">
        <v>0</v>
      </c>
      <c r="O3051" s="4">
        <v>1188.6986899999999</v>
      </c>
      <c r="P3051" s="4" t="s">
        <v>30</v>
      </c>
      <c r="Q3051" s="4" t="s">
        <v>30</v>
      </c>
      <c r="R3051" s="4">
        <v>6.8910000000000004E-3</v>
      </c>
      <c r="S3051" s="4">
        <v>7.8229999999999994E-2</v>
      </c>
      <c r="T3051" s="4">
        <v>1.1599999999999999</v>
      </c>
    </row>
    <row r="3052" spans="1:30" x14ac:dyDescent="0.2">
      <c r="A3052" s="3" t="s">
        <v>6720</v>
      </c>
      <c r="B3052" s="3" t="s">
        <v>31</v>
      </c>
      <c r="C3052" s="3" t="s">
        <v>7447</v>
      </c>
      <c r="D3052" s="3" t="s">
        <v>7448</v>
      </c>
      <c r="E3052" s="3">
        <v>2.1999999999999999E-2</v>
      </c>
      <c r="F3052" s="3">
        <v>1.101</v>
      </c>
      <c r="G3052" s="3">
        <v>2</v>
      </c>
      <c r="H3052" s="3">
        <v>1</v>
      </c>
      <c r="I3052" s="3">
        <v>1</v>
      </c>
      <c r="J3052" s="3">
        <v>1</v>
      </c>
      <c r="K3052" s="3">
        <v>1</v>
      </c>
      <c r="L3052" s="3">
        <v>503</v>
      </c>
      <c r="M3052" s="3">
        <v>56.5</v>
      </c>
      <c r="N3052" s="3">
        <v>5.17</v>
      </c>
      <c r="O3052" s="3">
        <v>0</v>
      </c>
      <c r="P3052" s="3">
        <v>1</v>
      </c>
      <c r="Q3052" s="3" t="s">
        <v>7449</v>
      </c>
      <c r="R3052" s="3" t="s">
        <v>978</v>
      </c>
      <c r="S3052" s="3" t="s">
        <v>36</v>
      </c>
      <c r="T3052" s="3" t="s">
        <v>7450</v>
      </c>
      <c r="U3052" s="3" t="s">
        <v>7451</v>
      </c>
      <c r="V3052" s="3" t="s">
        <v>7447</v>
      </c>
      <c r="W3052" s="3" t="s">
        <v>7452</v>
      </c>
      <c r="X3052" s="3" t="s">
        <v>7453</v>
      </c>
      <c r="Y3052" s="3" t="s">
        <v>6077</v>
      </c>
      <c r="Z3052" s="3" t="s">
        <v>41</v>
      </c>
      <c r="AA3052" s="3">
        <v>3</v>
      </c>
      <c r="AB3052" s="3" t="s">
        <v>30</v>
      </c>
      <c r="AC3052" s="3">
        <v>1</v>
      </c>
      <c r="AD3052" s="3" t="s">
        <v>41</v>
      </c>
    </row>
    <row r="3053" spans="1:30" hidden="1" outlineLevel="1" collapsed="1" x14ac:dyDescent="0.2">
      <c r="A3053" t="s">
        <v>41</v>
      </c>
      <c r="B3053" s="2" t="s">
        <v>43</v>
      </c>
      <c r="C3053" s="2" t="s">
        <v>44</v>
      </c>
      <c r="D3053" s="2" t="s">
        <v>29</v>
      </c>
      <c r="E3053" s="2" t="s">
        <v>45</v>
      </c>
      <c r="F3053" s="2" t="s">
        <v>46</v>
      </c>
      <c r="G3053" s="2" t="s">
        <v>28</v>
      </c>
      <c r="H3053" s="2" t="s">
        <v>47</v>
      </c>
      <c r="I3053" s="2" t="s">
        <v>8</v>
      </c>
      <c r="J3053" s="2" t="s">
        <v>9</v>
      </c>
      <c r="K3053" s="2" t="s">
        <v>48</v>
      </c>
      <c r="L3053" s="2" t="s">
        <v>49</v>
      </c>
      <c r="M3053" s="2" t="s">
        <v>50</v>
      </c>
      <c r="N3053" s="2" t="s">
        <v>51</v>
      </c>
      <c r="O3053" s="2" t="s">
        <v>52</v>
      </c>
      <c r="P3053" s="2" t="s">
        <v>27</v>
      </c>
      <c r="Q3053" s="2" t="s">
        <v>53</v>
      </c>
      <c r="R3053" s="2" t="s">
        <v>54</v>
      </c>
      <c r="S3053" s="2" t="s">
        <v>55</v>
      </c>
      <c r="T3053" s="2" t="s">
        <v>56</v>
      </c>
    </row>
    <row r="3054" spans="1:30" hidden="1" outlineLevel="1" collapsed="1" x14ac:dyDescent="0.2">
      <c r="A3054" t="s">
        <v>41</v>
      </c>
      <c r="B3054" s="4" t="s">
        <v>30</v>
      </c>
      <c r="C3054" s="4" t="s">
        <v>7454</v>
      </c>
      <c r="D3054" s="4" t="s">
        <v>41</v>
      </c>
      <c r="E3054" s="4">
        <v>0.109051</v>
      </c>
      <c r="F3054" s="4">
        <v>9.1506199999999999E-3</v>
      </c>
      <c r="G3054" s="4">
        <v>1</v>
      </c>
      <c r="H3054" s="4">
        <v>1</v>
      </c>
      <c r="I3054" s="4">
        <v>1</v>
      </c>
      <c r="J3054" s="4">
        <v>1</v>
      </c>
      <c r="K3054" s="4" t="s">
        <v>7447</v>
      </c>
      <c r="L3054" s="4" t="s">
        <v>7455</v>
      </c>
      <c r="M3054" s="4" t="s">
        <v>41</v>
      </c>
      <c r="N3054" s="4">
        <v>0</v>
      </c>
      <c r="O3054" s="4">
        <v>1214.6739299999999</v>
      </c>
      <c r="P3054" s="4" t="s">
        <v>30</v>
      </c>
      <c r="Q3054" s="4" t="s">
        <v>30</v>
      </c>
      <c r="R3054" s="4">
        <v>6.8910000000000004E-3</v>
      </c>
      <c r="S3054" s="4">
        <v>7.9269999999999993E-2</v>
      </c>
      <c r="T3054" s="4">
        <v>0.98</v>
      </c>
    </row>
    <row r="3055" spans="1:30" x14ac:dyDescent="0.2">
      <c r="A3055" s="3" t="s">
        <v>6720</v>
      </c>
      <c r="B3055" s="3" t="s">
        <v>31</v>
      </c>
      <c r="C3055" s="3" t="s">
        <v>7456</v>
      </c>
      <c r="D3055" s="3" t="s">
        <v>7457</v>
      </c>
      <c r="E3055" s="3">
        <v>2.1999999999999999E-2</v>
      </c>
      <c r="F3055" s="3">
        <v>1.101</v>
      </c>
      <c r="G3055" s="3">
        <v>4</v>
      </c>
      <c r="H3055" s="3">
        <v>1</v>
      </c>
      <c r="I3055" s="3">
        <v>1</v>
      </c>
      <c r="J3055" s="3">
        <v>1</v>
      </c>
      <c r="K3055" s="3">
        <v>1</v>
      </c>
      <c r="L3055" s="3">
        <v>592</v>
      </c>
      <c r="M3055" s="3">
        <v>65.2</v>
      </c>
      <c r="N3055" s="3">
        <v>6.55</v>
      </c>
      <c r="O3055" s="3">
        <v>0</v>
      </c>
      <c r="P3055" s="3">
        <v>1</v>
      </c>
      <c r="Q3055" s="3" t="s">
        <v>1377</v>
      </c>
      <c r="R3055" s="3" t="s">
        <v>4065</v>
      </c>
      <c r="S3055" s="3" t="s">
        <v>36</v>
      </c>
      <c r="T3055" s="3" t="s">
        <v>7458</v>
      </c>
      <c r="U3055" s="3" t="s">
        <v>7459</v>
      </c>
      <c r="V3055" s="3" t="s">
        <v>7456</v>
      </c>
      <c r="W3055" s="3" t="s">
        <v>7460</v>
      </c>
      <c r="X3055" s="3" t="s">
        <v>7461</v>
      </c>
      <c r="Y3055" s="3" t="s">
        <v>7462</v>
      </c>
      <c r="Z3055" s="3" t="s">
        <v>41</v>
      </c>
      <c r="AA3055" s="3">
        <v>1</v>
      </c>
      <c r="AB3055" s="3" t="s">
        <v>30</v>
      </c>
      <c r="AC3055" s="3">
        <v>1</v>
      </c>
      <c r="AD3055" s="3" t="s">
        <v>41</v>
      </c>
    </row>
    <row r="3056" spans="1:30" hidden="1" outlineLevel="1" collapsed="1" x14ac:dyDescent="0.2">
      <c r="A3056" t="s">
        <v>41</v>
      </c>
      <c r="B3056" s="2" t="s">
        <v>43</v>
      </c>
      <c r="C3056" s="2" t="s">
        <v>44</v>
      </c>
      <c r="D3056" s="2" t="s">
        <v>29</v>
      </c>
      <c r="E3056" s="2" t="s">
        <v>45</v>
      </c>
      <c r="F3056" s="2" t="s">
        <v>46</v>
      </c>
      <c r="G3056" s="2" t="s">
        <v>28</v>
      </c>
      <c r="H3056" s="2" t="s">
        <v>47</v>
      </c>
      <c r="I3056" s="2" t="s">
        <v>8</v>
      </c>
      <c r="J3056" s="2" t="s">
        <v>9</v>
      </c>
      <c r="K3056" s="2" t="s">
        <v>48</v>
      </c>
      <c r="L3056" s="2" t="s">
        <v>49</v>
      </c>
      <c r="M3056" s="2" t="s">
        <v>50</v>
      </c>
      <c r="N3056" s="2" t="s">
        <v>51</v>
      </c>
      <c r="O3056" s="2" t="s">
        <v>52</v>
      </c>
      <c r="P3056" s="2" t="s">
        <v>27</v>
      </c>
      <c r="Q3056" s="2" t="s">
        <v>53</v>
      </c>
      <c r="R3056" s="2" t="s">
        <v>54</v>
      </c>
      <c r="S3056" s="2" t="s">
        <v>55</v>
      </c>
      <c r="T3056" s="2" t="s">
        <v>56</v>
      </c>
    </row>
    <row r="3057" spans="1:30" hidden="1" outlineLevel="1" collapsed="1" x14ac:dyDescent="0.2">
      <c r="A3057" t="s">
        <v>41</v>
      </c>
      <c r="B3057" s="4" t="s">
        <v>30</v>
      </c>
      <c r="C3057" s="4" t="s">
        <v>7463</v>
      </c>
      <c r="D3057" s="4" t="s">
        <v>7464</v>
      </c>
      <c r="E3057" s="4">
        <v>0.109051</v>
      </c>
      <c r="F3057" s="4">
        <v>9.1506199999999999E-3</v>
      </c>
      <c r="G3057" s="4">
        <v>1</v>
      </c>
      <c r="H3057" s="4">
        <v>1</v>
      </c>
      <c r="I3057" s="4">
        <v>1</v>
      </c>
      <c r="J3057" s="4">
        <v>1</v>
      </c>
      <c r="K3057" s="4" t="s">
        <v>7456</v>
      </c>
      <c r="L3057" s="4" t="s">
        <v>7465</v>
      </c>
      <c r="M3057" s="4" t="s">
        <v>41</v>
      </c>
      <c r="N3057" s="4">
        <v>2</v>
      </c>
      <c r="O3057" s="4">
        <v>2835.49035</v>
      </c>
      <c r="P3057" s="4" t="s">
        <v>30</v>
      </c>
      <c r="Q3057" s="4" t="s">
        <v>30</v>
      </c>
      <c r="R3057" s="4">
        <v>6.8910000000000004E-3</v>
      </c>
      <c r="S3057" s="4">
        <v>7.9299999999999995E-2</v>
      </c>
      <c r="T3057" s="4">
        <v>2.27</v>
      </c>
    </row>
    <row r="3058" spans="1:30" x14ac:dyDescent="0.2">
      <c r="A3058" s="3" t="s">
        <v>6720</v>
      </c>
      <c r="B3058" s="3" t="s">
        <v>31</v>
      </c>
      <c r="C3058" s="3" t="s">
        <v>7466</v>
      </c>
      <c r="D3058" s="3" t="s">
        <v>7467</v>
      </c>
      <c r="E3058" s="3">
        <v>2.1999999999999999E-2</v>
      </c>
      <c r="F3058" s="3">
        <v>1.101</v>
      </c>
      <c r="G3058" s="3">
        <v>1</v>
      </c>
      <c r="H3058" s="3">
        <v>1</v>
      </c>
      <c r="I3058" s="3">
        <v>1</v>
      </c>
      <c r="J3058" s="3">
        <v>1</v>
      </c>
      <c r="K3058" s="3">
        <v>1</v>
      </c>
      <c r="L3058" s="3">
        <v>513</v>
      </c>
      <c r="M3058" s="3">
        <v>56.2</v>
      </c>
      <c r="N3058" s="3">
        <v>7.49</v>
      </c>
      <c r="O3058" s="3">
        <v>0</v>
      </c>
      <c r="P3058" s="3">
        <v>1</v>
      </c>
      <c r="Q3058" s="3" t="s">
        <v>1200</v>
      </c>
      <c r="R3058" s="3" t="s">
        <v>35</v>
      </c>
      <c r="S3058" s="3" t="s">
        <v>1062</v>
      </c>
      <c r="T3058" s="3" t="s">
        <v>7468</v>
      </c>
      <c r="U3058" s="3" t="s">
        <v>7469</v>
      </c>
      <c r="V3058" s="3" t="s">
        <v>7466</v>
      </c>
      <c r="W3058" s="3" t="s">
        <v>7470</v>
      </c>
      <c r="X3058" s="3" t="s">
        <v>7471</v>
      </c>
      <c r="Y3058" s="3" t="s">
        <v>41</v>
      </c>
      <c r="Z3058" s="3" t="s">
        <v>41</v>
      </c>
      <c r="AA3058" s="3">
        <v>0</v>
      </c>
      <c r="AB3058" s="3" t="s">
        <v>30</v>
      </c>
      <c r="AC3058" s="3">
        <v>1</v>
      </c>
      <c r="AD3058" s="3" t="s">
        <v>41</v>
      </c>
    </row>
    <row r="3059" spans="1:30" hidden="1" outlineLevel="1" collapsed="1" x14ac:dyDescent="0.2">
      <c r="A3059" t="s">
        <v>41</v>
      </c>
      <c r="B3059" s="2" t="s">
        <v>43</v>
      </c>
      <c r="C3059" s="2" t="s">
        <v>44</v>
      </c>
      <c r="D3059" s="2" t="s">
        <v>29</v>
      </c>
      <c r="E3059" s="2" t="s">
        <v>45</v>
      </c>
      <c r="F3059" s="2" t="s">
        <v>46</v>
      </c>
      <c r="G3059" s="2" t="s">
        <v>28</v>
      </c>
      <c r="H3059" s="2" t="s">
        <v>47</v>
      </c>
      <c r="I3059" s="2" t="s">
        <v>8</v>
      </c>
      <c r="J3059" s="2" t="s">
        <v>9</v>
      </c>
      <c r="K3059" s="2" t="s">
        <v>48</v>
      </c>
      <c r="L3059" s="2" t="s">
        <v>49</v>
      </c>
      <c r="M3059" s="2" t="s">
        <v>50</v>
      </c>
      <c r="N3059" s="2" t="s">
        <v>51</v>
      </c>
      <c r="O3059" s="2" t="s">
        <v>52</v>
      </c>
      <c r="P3059" s="2" t="s">
        <v>27</v>
      </c>
      <c r="Q3059" s="2" t="s">
        <v>53</v>
      </c>
      <c r="R3059" s="2" t="s">
        <v>54</v>
      </c>
      <c r="S3059" s="2" t="s">
        <v>55</v>
      </c>
      <c r="T3059" s="2" t="s">
        <v>56</v>
      </c>
    </row>
    <row r="3060" spans="1:30" hidden="1" outlineLevel="1" collapsed="1" x14ac:dyDescent="0.2">
      <c r="A3060" t="s">
        <v>41</v>
      </c>
      <c r="B3060" s="4" t="s">
        <v>30</v>
      </c>
      <c r="C3060" s="4" t="s">
        <v>7472</v>
      </c>
      <c r="D3060" s="4" t="s">
        <v>41</v>
      </c>
      <c r="E3060" s="4">
        <v>0.109051</v>
      </c>
      <c r="F3060" s="4">
        <v>9.1506199999999999E-3</v>
      </c>
      <c r="G3060" s="4">
        <v>1</v>
      </c>
      <c r="H3060" s="4">
        <v>1</v>
      </c>
      <c r="I3060" s="4">
        <v>1</v>
      </c>
      <c r="J3060" s="4">
        <v>1</v>
      </c>
      <c r="K3060" s="4" t="s">
        <v>7466</v>
      </c>
      <c r="L3060" s="4" t="s">
        <v>7473</v>
      </c>
      <c r="M3060" s="4" t="s">
        <v>41</v>
      </c>
      <c r="N3060" s="4">
        <v>0</v>
      </c>
      <c r="O3060" s="4">
        <v>806.44068000000004</v>
      </c>
      <c r="P3060" s="4" t="s">
        <v>30</v>
      </c>
      <c r="Q3060" s="4" t="s">
        <v>30</v>
      </c>
      <c r="R3060" s="4">
        <v>6.8910000000000004E-3</v>
      </c>
      <c r="S3060" s="4">
        <v>7.9299999999999995E-2</v>
      </c>
      <c r="T3060" s="4">
        <v>0.61</v>
      </c>
    </row>
    <row r="3061" spans="1:30" x14ac:dyDescent="0.2">
      <c r="A3061" s="3" t="s">
        <v>6720</v>
      </c>
      <c r="B3061" s="3" t="s">
        <v>31</v>
      </c>
      <c r="C3061" s="3" t="s">
        <v>7474</v>
      </c>
      <c r="D3061" s="3" t="s">
        <v>7475</v>
      </c>
      <c r="E3061" s="3">
        <v>2.1999999999999999E-2</v>
      </c>
      <c r="F3061" s="3">
        <v>1.0980000000000001</v>
      </c>
      <c r="G3061" s="3">
        <v>3</v>
      </c>
      <c r="H3061" s="3">
        <v>1</v>
      </c>
      <c r="I3061" s="3">
        <v>1</v>
      </c>
      <c r="J3061" s="3">
        <v>1</v>
      </c>
      <c r="K3061" s="3">
        <v>1</v>
      </c>
      <c r="L3061" s="3">
        <v>587</v>
      </c>
      <c r="M3061" s="3">
        <v>65.3</v>
      </c>
      <c r="N3061" s="3">
        <v>8.07</v>
      </c>
      <c r="O3061" s="3">
        <v>0</v>
      </c>
      <c r="P3061" s="3">
        <v>1</v>
      </c>
      <c r="Q3061" s="3" t="s">
        <v>2555</v>
      </c>
      <c r="R3061" s="3" t="s">
        <v>1160</v>
      </c>
      <c r="S3061" s="3" t="s">
        <v>1062</v>
      </c>
      <c r="T3061" s="3" t="s">
        <v>7476</v>
      </c>
      <c r="U3061" s="3" t="s">
        <v>7477</v>
      </c>
      <c r="V3061" s="3" t="s">
        <v>7474</v>
      </c>
      <c r="W3061" s="3" t="s">
        <v>7478</v>
      </c>
      <c r="X3061" s="3" t="s">
        <v>7479</v>
      </c>
      <c r="Y3061" s="3" t="s">
        <v>41</v>
      </c>
      <c r="Z3061" s="3" t="s">
        <v>41</v>
      </c>
      <c r="AA3061" s="3">
        <v>0</v>
      </c>
      <c r="AB3061" s="3" t="s">
        <v>30</v>
      </c>
      <c r="AC3061" s="3">
        <v>1</v>
      </c>
      <c r="AD3061" s="3" t="s">
        <v>41</v>
      </c>
    </row>
    <row r="3062" spans="1:30" hidden="1" outlineLevel="1" collapsed="1" x14ac:dyDescent="0.2">
      <c r="A3062" t="s">
        <v>41</v>
      </c>
      <c r="B3062" s="2" t="s">
        <v>43</v>
      </c>
      <c r="C3062" s="2" t="s">
        <v>44</v>
      </c>
      <c r="D3062" s="2" t="s">
        <v>29</v>
      </c>
      <c r="E3062" s="2" t="s">
        <v>45</v>
      </c>
      <c r="F3062" s="2" t="s">
        <v>46</v>
      </c>
      <c r="G3062" s="2" t="s">
        <v>28</v>
      </c>
      <c r="H3062" s="2" t="s">
        <v>47</v>
      </c>
      <c r="I3062" s="2" t="s">
        <v>8</v>
      </c>
      <c r="J3062" s="2" t="s">
        <v>9</v>
      </c>
      <c r="K3062" s="2" t="s">
        <v>48</v>
      </c>
      <c r="L3062" s="2" t="s">
        <v>49</v>
      </c>
      <c r="M3062" s="2" t="s">
        <v>50</v>
      </c>
      <c r="N3062" s="2" t="s">
        <v>51</v>
      </c>
      <c r="O3062" s="2" t="s">
        <v>52</v>
      </c>
      <c r="P3062" s="2" t="s">
        <v>27</v>
      </c>
      <c r="Q3062" s="2" t="s">
        <v>53</v>
      </c>
      <c r="R3062" s="2" t="s">
        <v>54</v>
      </c>
      <c r="S3062" s="2" t="s">
        <v>55</v>
      </c>
      <c r="T3062" s="2" t="s">
        <v>56</v>
      </c>
    </row>
    <row r="3063" spans="1:30" hidden="1" outlineLevel="1" collapsed="1" x14ac:dyDescent="0.2">
      <c r="A3063" t="s">
        <v>41</v>
      </c>
      <c r="B3063" s="4" t="s">
        <v>30</v>
      </c>
      <c r="C3063" s="4" t="s">
        <v>7480</v>
      </c>
      <c r="D3063" s="4" t="s">
        <v>41</v>
      </c>
      <c r="E3063" s="4">
        <v>0.109762</v>
      </c>
      <c r="F3063" s="4">
        <v>9.1506199999999999E-3</v>
      </c>
      <c r="G3063" s="4">
        <v>1</v>
      </c>
      <c r="H3063" s="4">
        <v>1</v>
      </c>
      <c r="I3063" s="4">
        <v>1</v>
      </c>
      <c r="J3063" s="4">
        <v>1</v>
      </c>
      <c r="K3063" s="4" t="s">
        <v>7474</v>
      </c>
      <c r="L3063" s="4" t="s">
        <v>7481</v>
      </c>
      <c r="M3063" s="4" t="s">
        <v>41</v>
      </c>
      <c r="N3063" s="4">
        <v>1</v>
      </c>
      <c r="O3063" s="4">
        <v>2129.0482499999998</v>
      </c>
      <c r="P3063" s="4" t="s">
        <v>30</v>
      </c>
      <c r="Q3063" s="4" t="s">
        <v>30</v>
      </c>
      <c r="R3063" s="4">
        <v>6.8910000000000004E-3</v>
      </c>
      <c r="S3063" s="4">
        <v>7.9799999999999996E-2</v>
      </c>
      <c r="T3063" s="4">
        <v>1.4</v>
      </c>
    </row>
    <row r="3064" spans="1:30" x14ac:dyDescent="0.2">
      <c r="A3064" s="3" t="s">
        <v>6720</v>
      </c>
      <c r="B3064" s="3" t="s">
        <v>31</v>
      </c>
      <c r="C3064" s="3" t="s">
        <v>7482</v>
      </c>
      <c r="D3064" s="3" t="s">
        <v>7483</v>
      </c>
      <c r="E3064" s="3">
        <v>2.1999999999999999E-2</v>
      </c>
      <c r="F3064" s="3">
        <v>1.093</v>
      </c>
      <c r="G3064" s="3">
        <v>2</v>
      </c>
      <c r="H3064" s="3">
        <v>1</v>
      </c>
      <c r="I3064" s="3">
        <v>1</v>
      </c>
      <c r="J3064" s="3">
        <v>1</v>
      </c>
      <c r="K3064" s="3">
        <v>1</v>
      </c>
      <c r="L3064" s="3">
        <v>964</v>
      </c>
      <c r="M3064" s="3">
        <v>108.7</v>
      </c>
      <c r="N3064" s="3">
        <v>6.16</v>
      </c>
      <c r="O3064" s="3">
        <v>0</v>
      </c>
      <c r="P3064" s="3">
        <v>1</v>
      </c>
      <c r="Q3064" s="3" t="s">
        <v>1422</v>
      </c>
      <c r="R3064" s="3" t="s">
        <v>41</v>
      </c>
      <c r="S3064" s="3" t="s">
        <v>36</v>
      </c>
      <c r="T3064" s="3" t="s">
        <v>2054</v>
      </c>
      <c r="U3064" s="3" t="s">
        <v>7484</v>
      </c>
      <c r="V3064" s="3" t="s">
        <v>7482</v>
      </c>
      <c r="W3064" s="3" t="s">
        <v>7485</v>
      </c>
      <c r="X3064" s="3" t="s">
        <v>7486</v>
      </c>
      <c r="Y3064" s="3" t="s">
        <v>41</v>
      </c>
      <c r="Z3064" s="3" t="s">
        <v>41</v>
      </c>
      <c r="AA3064" s="3">
        <v>0</v>
      </c>
      <c r="AB3064" s="3" t="s">
        <v>30</v>
      </c>
      <c r="AC3064" s="3">
        <v>1</v>
      </c>
      <c r="AD3064" s="3" t="s">
        <v>41</v>
      </c>
    </row>
    <row r="3065" spans="1:30" hidden="1" outlineLevel="1" collapsed="1" x14ac:dyDescent="0.2">
      <c r="A3065" t="s">
        <v>41</v>
      </c>
      <c r="B3065" s="2" t="s">
        <v>43</v>
      </c>
      <c r="C3065" s="2" t="s">
        <v>44</v>
      </c>
      <c r="D3065" s="2" t="s">
        <v>29</v>
      </c>
      <c r="E3065" s="2" t="s">
        <v>45</v>
      </c>
      <c r="F3065" s="2" t="s">
        <v>46</v>
      </c>
      <c r="G3065" s="2" t="s">
        <v>28</v>
      </c>
      <c r="H3065" s="2" t="s">
        <v>47</v>
      </c>
      <c r="I3065" s="2" t="s">
        <v>8</v>
      </c>
      <c r="J3065" s="2" t="s">
        <v>9</v>
      </c>
      <c r="K3065" s="2" t="s">
        <v>48</v>
      </c>
      <c r="L3065" s="2" t="s">
        <v>49</v>
      </c>
      <c r="M3065" s="2" t="s">
        <v>50</v>
      </c>
      <c r="N3065" s="2" t="s">
        <v>51</v>
      </c>
      <c r="O3065" s="2" t="s">
        <v>52</v>
      </c>
      <c r="P3065" s="2" t="s">
        <v>27</v>
      </c>
      <c r="Q3065" s="2" t="s">
        <v>53</v>
      </c>
      <c r="R3065" s="2" t="s">
        <v>54</v>
      </c>
      <c r="S3065" s="2" t="s">
        <v>55</v>
      </c>
      <c r="T3065" s="2" t="s">
        <v>56</v>
      </c>
    </row>
    <row r="3066" spans="1:30" hidden="1" outlineLevel="1" collapsed="1" x14ac:dyDescent="0.2">
      <c r="A3066" t="s">
        <v>41</v>
      </c>
      <c r="B3066" s="4" t="s">
        <v>30</v>
      </c>
      <c r="C3066" s="4" t="s">
        <v>7487</v>
      </c>
      <c r="D3066" s="4" t="s">
        <v>41</v>
      </c>
      <c r="E3066" s="4">
        <v>0.11119800000000001</v>
      </c>
      <c r="F3066" s="4">
        <v>9.1506199999999999E-3</v>
      </c>
      <c r="G3066" s="4">
        <v>1</v>
      </c>
      <c r="H3066" s="4">
        <v>1</v>
      </c>
      <c r="I3066" s="4">
        <v>1</v>
      </c>
      <c r="J3066" s="4">
        <v>1</v>
      </c>
      <c r="K3066" s="4" t="s">
        <v>7482</v>
      </c>
      <c r="L3066" s="4" t="s">
        <v>7488</v>
      </c>
      <c r="M3066" s="4" t="s">
        <v>41</v>
      </c>
      <c r="N3066" s="4">
        <v>0</v>
      </c>
      <c r="O3066" s="4">
        <v>2338.0290300000001</v>
      </c>
      <c r="P3066" s="4" t="s">
        <v>30</v>
      </c>
      <c r="Q3066" s="4" t="s">
        <v>30</v>
      </c>
      <c r="R3066" s="4">
        <v>6.8910000000000004E-3</v>
      </c>
      <c r="S3066" s="4">
        <v>8.0680000000000002E-2</v>
      </c>
      <c r="T3066" s="4">
        <v>1.75</v>
      </c>
    </row>
    <row r="3067" spans="1:30" x14ac:dyDescent="0.2">
      <c r="A3067" s="3" t="s">
        <v>6720</v>
      </c>
      <c r="B3067" s="3" t="s">
        <v>31</v>
      </c>
      <c r="C3067" s="3" t="s">
        <v>7489</v>
      </c>
      <c r="D3067" s="3" t="s">
        <v>7490</v>
      </c>
      <c r="E3067" s="3">
        <v>2.1000000000000001E-2</v>
      </c>
      <c r="F3067" s="3">
        <v>1.0920000000000001</v>
      </c>
      <c r="G3067" s="3">
        <v>5</v>
      </c>
      <c r="H3067" s="3">
        <v>1</v>
      </c>
      <c r="I3067" s="3">
        <v>1</v>
      </c>
      <c r="J3067" s="3">
        <v>1</v>
      </c>
      <c r="K3067" s="3">
        <v>1</v>
      </c>
      <c r="L3067" s="3">
        <v>283</v>
      </c>
      <c r="M3067" s="3">
        <v>30.4</v>
      </c>
      <c r="N3067" s="3">
        <v>7.93</v>
      </c>
      <c r="O3067" s="3">
        <v>0</v>
      </c>
      <c r="P3067" s="3">
        <v>1</v>
      </c>
      <c r="Q3067" s="3" t="s">
        <v>3846</v>
      </c>
      <c r="R3067" s="3" t="s">
        <v>3581</v>
      </c>
      <c r="S3067" s="3" t="s">
        <v>1491</v>
      </c>
      <c r="T3067" s="3" t="s">
        <v>7491</v>
      </c>
      <c r="U3067" s="3" t="s">
        <v>7492</v>
      </c>
      <c r="V3067" s="3" t="s">
        <v>7489</v>
      </c>
      <c r="W3067" s="3" t="s">
        <v>7493</v>
      </c>
      <c r="X3067" s="3" t="s">
        <v>7494</v>
      </c>
      <c r="Y3067" s="3" t="s">
        <v>7495</v>
      </c>
      <c r="Z3067" s="3" t="s">
        <v>41</v>
      </c>
      <c r="AA3067" s="3">
        <v>1</v>
      </c>
      <c r="AB3067" s="3" t="s">
        <v>30</v>
      </c>
      <c r="AC3067" s="3">
        <v>1</v>
      </c>
      <c r="AD3067" s="3" t="s">
        <v>41</v>
      </c>
    </row>
    <row r="3068" spans="1:30" hidden="1" outlineLevel="1" collapsed="1" x14ac:dyDescent="0.2">
      <c r="A3068" t="s">
        <v>41</v>
      </c>
      <c r="B3068" s="2" t="s">
        <v>43</v>
      </c>
      <c r="C3068" s="2" t="s">
        <v>44</v>
      </c>
      <c r="D3068" s="2" t="s">
        <v>29</v>
      </c>
      <c r="E3068" s="2" t="s">
        <v>45</v>
      </c>
      <c r="F3068" s="2" t="s">
        <v>46</v>
      </c>
      <c r="G3068" s="2" t="s">
        <v>28</v>
      </c>
      <c r="H3068" s="2" t="s">
        <v>47</v>
      </c>
      <c r="I3068" s="2" t="s">
        <v>8</v>
      </c>
      <c r="J3068" s="2" t="s">
        <v>9</v>
      </c>
      <c r="K3068" s="2" t="s">
        <v>48</v>
      </c>
      <c r="L3068" s="2" t="s">
        <v>49</v>
      </c>
      <c r="M3068" s="2" t="s">
        <v>50</v>
      </c>
      <c r="N3068" s="2" t="s">
        <v>51</v>
      </c>
      <c r="O3068" s="2" t="s">
        <v>52</v>
      </c>
      <c r="P3068" s="2" t="s">
        <v>27</v>
      </c>
      <c r="Q3068" s="2" t="s">
        <v>53</v>
      </c>
      <c r="R3068" s="2" t="s">
        <v>54</v>
      </c>
      <c r="S3068" s="2" t="s">
        <v>55</v>
      </c>
      <c r="T3068" s="2" t="s">
        <v>56</v>
      </c>
    </row>
    <row r="3069" spans="1:30" hidden="1" outlineLevel="1" collapsed="1" x14ac:dyDescent="0.2">
      <c r="A3069" t="s">
        <v>41</v>
      </c>
      <c r="B3069" s="4" t="s">
        <v>30</v>
      </c>
      <c r="C3069" s="4" t="s">
        <v>7496</v>
      </c>
      <c r="D3069" s="4" t="s">
        <v>41</v>
      </c>
      <c r="E3069" s="4">
        <v>0.11119800000000001</v>
      </c>
      <c r="F3069" s="4">
        <v>9.1506199999999999E-3</v>
      </c>
      <c r="G3069" s="4">
        <v>1</v>
      </c>
      <c r="H3069" s="4">
        <v>1</v>
      </c>
      <c r="I3069" s="4">
        <v>1</v>
      </c>
      <c r="J3069" s="4">
        <v>1</v>
      </c>
      <c r="K3069" s="4" t="s">
        <v>7489</v>
      </c>
      <c r="L3069" s="4" t="s">
        <v>7497</v>
      </c>
      <c r="M3069" s="4" t="s">
        <v>41</v>
      </c>
      <c r="N3069" s="4">
        <v>0</v>
      </c>
      <c r="O3069" s="4">
        <v>1474.76487</v>
      </c>
      <c r="P3069" s="4" t="s">
        <v>30</v>
      </c>
      <c r="Q3069" s="4" t="s">
        <v>30</v>
      </c>
      <c r="R3069" s="4">
        <v>6.8910000000000004E-3</v>
      </c>
      <c r="S3069" s="4">
        <v>8.0839999999999995E-2</v>
      </c>
      <c r="T3069" s="4">
        <v>1.1299999999999999</v>
      </c>
    </row>
    <row r="3070" spans="1:30" x14ac:dyDescent="0.2">
      <c r="A3070" s="3" t="s">
        <v>6720</v>
      </c>
      <c r="B3070" s="3" t="s">
        <v>31</v>
      </c>
      <c r="C3070" s="3" t="s">
        <v>7498</v>
      </c>
      <c r="D3070" s="3" t="s">
        <v>7499</v>
      </c>
      <c r="E3070" s="3">
        <v>2.1000000000000001E-2</v>
      </c>
      <c r="F3070" s="3">
        <v>1.0920000000000001</v>
      </c>
      <c r="G3070" s="3">
        <v>6</v>
      </c>
      <c r="H3070" s="3">
        <v>1</v>
      </c>
      <c r="I3070" s="3">
        <v>1</v>
      </c>
      <c r="J3070" s="3">
        <v>1</v>
      </c>
      <c r="K3070" s="3">
        <v>1</v>
      </c>
      <c r="L3070" s="3">
        <v>217</v>
      </c>
      <c r="M3070" s="3">
        <v>24.7</v>
      </c>
      <c r="N3070" s="3">
        <v>6.62</v>
      </c>
      <c r="O3070" s="3">
        <v>1.71</v>
      </c>
      <c r="P3070" s="3">
        <v>1</v>
      </c>
      <c r="Q3070" s="3" t="s">
        <v>1861</v>
      </c>
      <c r="R3070" s="3" t="s">
        <v>7127</v>
      </c>
      <c r="S3070" s="3" t="s">
        <v>36</v>
      </c>
      <c r="T3070" s="3" t="s">
        <v>7500</v>
      </c>
      <c r="U3070" s="3" t="s">
        <v>7501</v>
      </c>
      <c r="V3070" s="3" t="s">
        <v>7498</v>
      </c>
      <c r="W3070" s="3" t="s">
        <v>7502</v>
      </c>
      <c r="X3070" s="3" t="s">
        <v>7503</v>
      </c>
      <c r="Y3070" s="3" t="s">
        <v>7504</v>
      </c>
      <c r="Z3070" s="3" t="s">
        <v>41</v>
      </c>
      <c r="AA3070" s="3">
        <v>2</v>
      </c>
      <c r="AB3070" s="3" t="s">
        <v>30</v>
      </c>
      <c r="AC3070" s="3">
        <v>1</v>
      </c>
      <c r="AD3070" s="3" t="s">
        <v>41</v>
      </c>
    </row>
    <row r="3071" spans="1:30" hidden="1" outlineLevel="1" collapsed="1" x14ac:dyDescent="0.2">
      <c r="A3071" t="s">
        <v>41</v>
      </c>
      <c r="B3071" s="2" t="s">
        <v>43</v>
      </c>
      <c r="C3071" s="2" t="s">
        <v>44</v>
      </c>
      <c r="D3071" s="2" t="s">
        <v>29</v>
      </c>
      <c r="E3071" s="2" t="s">
        <v>45</v>
      </c>
      <c r="F3071" s="2" t="s">
        <v>46</v>
      </c>
      <c r="G3071" s="2" t="s">
        <v>28</v>
      </c>
      <c r="H3071" s="2" t="s">
        <v>47</v>
      </c>
      <c r="I3071" s="2" t="s">
        <v>8</v>
      </c>
      <c r="J3071" s="2" t="s">
        <v>9</v>
      </c>
      <c r="K3071" s="2" t="s">
        <v>48</v>
      </c>
      <c r="L3071" s="2" t="s">
        <v>49</v>
      </c>
      <c r="M3071" s="2" t="s">
        <v>50</v>
      </c>
      <c r="N3071" s="2" t="s">
        <v>51</v>
      </c>
      <c r="O3071" s="2" t="s">
        <v>52</v>
      </c>
      <c r="P3071" s="2" t="s">
        <v>27</v>
      </c>
      <c r="Q3071" s="2" t="s">
        <v>53</v>
      </c>
      <c r="R3071" s="2" t="s">
        <v>54</v>
      </c>
      <c r="S3071" s="2" t="s">
        <v>55</v>
      </c>
      <c r="T3071" s="2" t="s">
        <v>56</v>
      </c>
    </row>
    <row r="3072" spans="1:30" hidden="1" outlineLevel="1" collapsed="1" x14ac:dyDescent="0.2">
      <c r="A3072" t="s">
        <v>41</v>
      </c>
      <c r="B3072" s="4" t="s">
        <v>30</v>
      </c>
      <c r="C3072" s="4" t="s">
        <v>7505</v>
      </c>
      <c r="D3072" s="4" t="s">
        <v>41</v>
      </c>
      <c r="E3072" s="4">
        <v>0.11119800000000001</v>
      </c>
      <c r="F3072" s="4">
        <v>9.1506199999999999E-3</v>
      </c>
      <c r="G3072" s="4">
        <v>1</v>
      </c>
      <c r="H3072" s="4">
        <v>1</v>
      </c>
      <c r="I3072" s="4">
        <v>1</v>
      </c>
      <c r="J3072" s="4">
        <v>1</v>
      </c>
      <c r="K3072" s="4" t="s">
        <v>7498</v>
      </c>
      <c r="L3072" s="4" t="s">
        <v>7506</v>
      </c>
      <c r="M3072" s="4" t="s">
        <v>41</v>
      </c>
      <c r="N3072" s="4">
        <v>0</v>
      </c>
      <c r="O3072" s="4">
        <v>1454.7597800000001</v>
      </c>
      <c r="P3072" s="4" t="s">
        <v>30</v>
      </c>
      <c r="Q3072" s="4" t="s">
        <v>30</v>
      </c>
      <c r="R3072" s="4">
        <v>6.8910000000000004E-3</v>
      </c>
      <c r="S3072" s="4">
        <v>8.0990000000000006E-2</v>
      </c>
      <c r="T3072" s="4">
        <v>1.71</v>
      </c>
    </row>
    <row r="3073" spans="1:30" x14ac:dyDescent="0.2">
      <c r="A3073" s="3" t="s">
        <v>6720</v>
      </c>
      <c r="B3073" s="3" t="s">
        <v>31</v>
      </c>
      <c r="C3073" s="3" t="s">
        <v>7507</v>
      </c>
      <c r="D3073" s="3" t="s">
        <v>7508</v>
      </c>
      <c r="E3073" s="3">
        <v>2.1000000000000001E-2</v>
      </c>
      <c r="F3073" s="3">
        <v>1.0900000000000001</v>
      </c>
      <c r="G3073" s="3">
        <v>8</v>
      </c>
      <c r="H3073" s="3">
        <v>1</v>
      </c>
      <c r="I3073" s="3">
        <v>1</v>
      </c>
      <c r="J3073" s="3">
        <v>1</v>
      </c>
      <c r="K3073" s="3">
        <v>1</v>
      </c>
      <c r="L3073" s="3">
        <v>143</v>
      </c>
      <c r="M3073" s="3">
        <v>15.5</v>
      </c>
      <c r="N3073" s="3">
        <v>4.7300000000000004</v>
      </c>
      <c r="O3073" s="3">
        <v>0</v>
      </c>
      <c r="P3073" s="3">
        <v>1</v>
      </c>
      <c r="Q3073" s="3" t="s">
        <v>1592</v>
      </c>
      <c r="R3073" s="3" t="s">
        <v>1619</v>
      </c>
      <c r="S3073" s="3" t="s">
        <v>36</v>
      </c>
      <c r="T3073" s="3" t="s">
        <v>2119</v>
      </c>
      <c r="U3073" s="3" t="s">
        <v>7509</v>
      </c>
      <c r="V3073" s="3" t="s">
        <v>7507</v>
      </c>
      <c r="W3073" s="3" t="s">
        <v>7510</v>
      </c>
      <c r="X3073" s="3" t="s">
        <v>7511</v>
      </c>
      <c r="Y3073" s="3" t="s">
        <v>7372</v>
      </c>
      <c r="Z3073" s="3" t="s">
        <v>41</v>
      </c>
      <c r="AA3073" s="3">
        <v>9</v>
      </c>
      <c r="AB3073" s="3" t="s">
        <v>30</v>
      </c>
      <c r="AC3073" s="3">
        <v>1</v>
      </c>
      <c r="AD3073" s="3" t="s">
        <v>41</v>
      </c>
    </row>
    <row r="3074" spans="1:30" hidden="1" outlineLevel="1" collapsed="1" x14ac:dyDescent="0.2">
      <c r="A3074" t="s">
        <v>41</v>
      </c>
      <c r="B3074" s="2" t="s">
        <v>43</v>
      </c>
      <c r="C3074" s="2" t="s">
        <v>44</v>
      </c>
      <c r="D3074" s="2" t="s">
        <v>29</v>
      </c>
      <c r="E3074" s="2" t="s">
        <v>45</v>
      </c>
      <c r="F3074" s="2" t="s">
        <v>46</v>
      </c>
      <c r="G3074" s="2" t="s">
        <v>28</v>
      </c>
      <c r="H3074" s="2" t="s">
        <v>47</v>
      </c>
      <c r="I3074" s="2" t="s">
        <v>8</v>
      </c>
      <c r="J3074" s="2" t="s">
        <v>9</v>
      </c>
      <c r="K3074" s="2" t="s">
        <v>48</v>
      </c>
      <c r="L3074" s="2" t="s">
        <v>49</v>
      </c>
      <c r="M3074" s="2" t="s">
        <v>50</v>
      </c>
      <c r="N3074" s="2" t="s">
        <v>51</v>
      </c>
      <c r="O3074" s="2" t="s">
        <v>52</v>
      </c>
      <c r="P3074" s="2" t="s">
        <v>27</v>
      </c>
      <c r="Q3074" s="2" t="s">
        <v>53</v>
      </c>
      <c r="R3074" s="2" t="s">
        <v>54</v>
      </c>
      <c r="S3074" s="2" t="s">
        <v>55</v>
      </c>
      <c r="T3074" s="2" t="s">
        <v>56</v>
      </c>
    </row>
    <row r="3075" spans="1:30" hidden="1" outlineLevel="1" collapsed="1" x14ac:dyDescent="0.2">
      <c r="A3075" t="s">
        <v>41</v>
      </c>
      <c r="B3075" s="4" t="s">
        <v>30</v>
      </c>
      <c r="C3075" s="4" t="s">
        <v>7512</v>
      </c>
      <c r="D3075" s="4" t="s">
        <v>41</v>
      </c>
      <c r="E3075" s="4">
        <v>0.11192199999999999</v>
      </c>
      <c r="F3075" s="4">
        <v>9.1506199999999999E-3</v>
      </c>
      <c r="G3075" s="4">
        <v>1</v>
      </c>
      <c r="H3075" s="4">
        <v>1</v>
      </c>
      <c r="I3075" s="4">
        <v>1</v>
      </c>
      <c r="J3075" s="4">
        <v>1</v>
      </c>
      <c r="K3075" s="4" t="s">
        <v>7507</v>
      </c>
      <c r="L3075" s="4" t="s">
        <v>7513</v>
      </c>
      <c r="M3075" s="4" t="s">
        <v>41</v>
      </c>
      <c r="N3075" s="4">
        <v>1</v>
      </c>
      <c r="O3075" s="4">
        <v>1084.70886</v>
      </c>
      <c r="P3075" s="4" t="s">
        <v>30</v>
      </c>
      <c r="Q3075" s="4" t="s">
        <v>30</v>
      </c>
      <c r="R3075" s="4">
        <v>6.8910000000000004E-3</v>
      </c>
      <c r="S3075" s="4">
        <v>8.1210000000000004E-2</v>
      </c>
      <c r="T3075" s="4">
        <v>1.05</v>
      </c>
    </row>
    <row r="3076" spans="1:30" x14ac:dyDescent="0.2">
      <c r="A3076" s="3" t="s">
        <v>6720</v>
      </c>
      <c r="B3076" s="3" t="s">
        <v>31</v>
      </c>
      <c r="C3076" s="3" t="s">
        <v>7514</v>
      </c>
      <c r="D3076" s="3" t="s">
        <v>7515</v>
      </c>
      <c r="E3076" s="3">
        <v>2.1000000000000001E-2</v>
      </c>
      <c r="F3076" s="3">
        <v>1.0860000000000001</v>
      </c>
      <c r="G3076" s="3">
        <v>2</v>
      </c>
      <c r="H3076" s="3">
        <v>1</v>
      </c>
      <c r="I3076" s="3">
        <v>1</v>
      </c>
      <c r="J3076" s="3">
        <v>1</v>
      </c>
      <c r="K3076" s="3">
        <v>1</v>
      </c>
      <c r="L3076" s="3">
        <v>964</v>
      </c>
      <c r="M3076" s="3">
        <v>108.8</v>
      </c>
      <c r="N3076" s="3">
        <v>6.1</v>
      </c>
      <c r="O3076" s="3">
        <v>0</v>
      </c>
      <c r="P3076" s="3">
        <v>1</v>
      </c>
      <c r="Q3076" s="3" t="s">
        <v>2704</v>
      </c>
      <c r="R3076" s="3" t="s">
        <v>1739</v>
      </c>
      <c r="S3076" s="3" t="s">
        <v>1062</v>
      </c>
      <c r="T3076" s="3" t="s">
        <v>7516</v>
      </c>
      <c r="U3076" s="3" t="s">
        <v>7517</v>
      </c>
      <c r="V3076" s="3" t="s">
        <v>7514</v>
      </c>
      <c r="W3076" s="3" t="s">
        <v>7518</v>
      </c>
      <c r="X3076" s="3" t="s">
        <v>7519</v>
      </c>
      <c r="Y3076" s="3" t="s">
        <v>7520</v>
      </c>
      <c r="Z3076" s="3" t="s">
        <v>41</v>
      </c>
      <c r="AA3076" s="3">
        <v>2</v>
      </c>
      <c r="AB3076" s="3" t="s">
        <v>30</v>
      </c>
      <c r="AC3076" s="3">
        <v>1</v>
      </c>
      <c r="AD3076" s="3" t="s">
        <v>41</v>
      </c>
    </row>
    <row r="3077" spans="1:30" hidden="1" outlineLevel="1" collapsed="1" x14ac:dyDescent="0.2">
      <c r="A3077" t="s">
        <v>41</v>
      </c>
      <c r="B3077" s="2" t="s">
        <v>43</v>
      </c>
      <c r="C3077" s="2" t="s">
        <v>44</v>
      </c>
      <c r="D3077" s="2" t="s">
        <v>29</v>
      </c>
      <c r="E3077" s="2" t="s">
        <v>45</v>
      </c>
      <c r="F3077" s="2" t="s">
        <v>46</v>
      </c>
      <c r="G3077" s="2" t="s">
        <v>28</v>
      </c>
      <c r="H3077" s="2" t="s">
        <v>47</v>
      </c>
      <c r="I3077" s="2" t="s">
        <v>8</v>
      </c>
      <c r="J3077" s="2" t="s">
        <v>9</v>
      </c>
      <c r="K3077" s="2" t="s">
        <v>48</v>
      </c>
      <c r="L3077" s="2" t="s">
        <v>49</v>
      </c>
      <c r="M3077" s="2" t="s">
        <v>50</v>
      </c>
      <c r="N3077" s="2" t="s">
        <v>51</v>
      </c>
      <c r="O3077" s="2" t="s">
        <v>52</v>
      </c>
      <c r="P3077" s="2" t="s">
        <v>27</v>
      </c>
      <c r="Q3077" s="2" t="s">
        <v>53</v>
      </c>
      <c r="R3077" s="2" t="s">
        <v>54</v>
      </c>
      <c r="S3077" s="2" t="s">
        <v>55</v>
      </c>
      <c r="T3077" s="2" t="s">
        <v>56</v>
      </c>
    </row>
    <row r="3078" spans="1:30" hidden="1" outlineLevel="1" collapsed="1" x14ac:dyDescent="0.2">
      <c r="A3078" t="s">
        <v>41</v>
      </c>
      <c r="B3078" s="4" t="s">
        <v>30</v>
      </c>
      <c r="C3078" s="4" t="s">
        <v>7521</v>
      </c>
      <c r="D3078" s="4" t="s">
        <v>41</v>
      </c>
      <c r="E3078" s="4">
        <v>0.11265</v>
      </c>
      <c r="F3078" s="4">
        <v>9.1506199999999999E-3</v>
      </c>
      <c r="G3078" s="4">
        <v>1</v>
      </c>
      <c r="H3078" s="4">
        <v>1</v>
      </c>
      <c r="I3078" s="4">
        <v>1</v>
      </c>
      <c r="J3078" s="4">
        <v>1</v>
      </c>
      <c r="K3078" s="4" t="s">
        <v>7514</v>
      </c>
      <c r="L3078" s="4" t="s">
        <v>7522</v>
      </c>
      <c r="M3078" s="4" t="s">
        <v>41</v>
      </c>
      <c r="N3078" s="4">
        <v>0</v>
      </c>
      <c r="O3078" s="4">
        <v>1799.98028</v>
      </c>
      <c r="P3078" s="4" t="s">
        <v>30</v>
      </c>
      <c r="Q3078" s="4" t="s">
        <v>30</v>
      </c>
      <c r="R3078" s="4">
        <v>6.8910000000000004E-3</v>
      </c>
      <c r="S3078" s="4">
        <v>8.2110000000000002E-2</v>
      </c>
      <c r="T3078" s="4">
        <v>1.03</v>
      </c>
    </row>
    <row r="3079" spans="1:30" x14ac:dyDescent="0.2">
      <c r="A3079" s="3" t="s">
        <v>6720</v>
      </c>
      <c r="B3079" s="3" t="s">
        <v>31</v>
      </c>
      <c r="C3079" s="3" t="s">
        <v>7523</v>
      </c>
      <c r="D3079" s="3" t="s">
        <v>7524</v>
      </c>
      <c r="E3079" s="3">
        <v>2.1000000000000001E-2</v>
      </c>
      <c r="F3079" s="3">
        <v>1.0860000000000001</v>
      </c>
      <c r="G3079" s="3">
        <v>8</v>
      </c>
      <c r="H3079" s="3">
        <v>1</v>
      </c>
      <c r="I3079" s="3">
        <v>1</v>
      </c>
      <c r="J3079" s="3">
        <v>1</v>
      </c>
      <c r="K3079" s="3">
        <v>1</v>
      </c>
      <c r="L3079" s="3">
        <v>249</v>
      </c>
      <c r="M3079" s="3">
        <v>28.5</v>
      </c>
      <c r="N3079" s="3">
        <v>9.6999999999999993</v>
      </c>
      <c r="O3079" s="3">
        <v>0</v>
      </c>
      <c r="P3079" s="3">
        <v>1</v>
      </c>
      <c r="Q3079" s="3" t="s">
        <v>1592</v>
      </c>
      <c r="R3079" s="3" t="s">
        <v>4672</v>
      </c>
      <c r="S3079" s="3" t="s">
        <v>36</v>
      </c>
      <c r="T3079" s="3" t="s">
        <v>7525</v>
      </c>
      <c r="U3079" s="3" t="s">
        <v>7526</v>
      </c>
      <c r="V3079" s="3" t="s">
        <v>7523</v>
      </c>
      <c r="W3079" s="3" t="s">
        <v>7527</v>
      </c>
      <c r="X3079" s="3" t="s">
        <v>7528</v>
      </c>
      <c r="Y3079" s="3" t="s">
        <v>41</v>
      </c>
      <c r="Z3079" s="3" t="s">
        <v>41</v>
      </c>
      <c r="AA3079" s="3">
        <v>0</v>
      </c>
      <c r="AB3079" s="3" t="s">
        <v>30</v>
      </c>
      <c r="AC3079" s="3">
        <v>1</v>
      </c>
      <c r="AD3079" s="3" t="s">
        <v>41</v>
      </c>
    </row>
    <row r="3080" spans="1:30" hidden="1" outlineLevel="1" collapsed="1" x14ac:dyDescent="0.2">
      <c r="A3080" t="s">
        <v>41</v>
      </c>
      <c r="B3080" s="2" t="s">
        <v>43</v>
      </c>
      <c r="C3080" s="2" t="s">
        <v>44</v>
      </c>
      <c r="D3080" s="2" t="s">
        <v>29</v>
      </c>
      <c r="E3080" s="2" t="s">
        <v>45</v>
      </c>
      <c r="F3080" s="2" t="s">
        <v>46</v>
      </c>
      <c r="G3080" s="2" t="s">
        <v>28</v>
      </c>
      <c r="H3080" s="2" t="s">
        <v>47</v>
      </c>
      <c r="I3080" s="2" t="s">
        <v>8</v>
      </c>
      <c r="J3080" s="2" t="s">
        <v>9</v>
      </c>
      <c r="K3080" s="2" t="s">
        <v>48</v>
      </c>
      <c r="L3080" s="2" t="s">
        <v>49</v>
      </c>
      <c r="M3080" s="2" t="s">
        <v>50</v>
      </c>
      <c r="N3080" s="2" t="s">
        <v>51</v>
      </c>
      <c r="O3080" s="2" t="s">
        <v>52</v>
      </c>
      <c r="P3080" s="2" t="s">
        <v>27</v>
      </c>
      <c r="Q3080" s="2" t="s">
        <v>53</v>
      </c>
      <c r="R3080" s="2" t="s">
        <v>54</v>
      </c>
      <c r="S3080" s="2" t="s">
        <v>55</v>
      </c>
      <c r="T3080" s="2" t="s">
        <v>56</v>
      </c>
    </row>
    <row r="3081" spans="1:30" hidden="1" outlineLevel="1" collapsed="1" x14ac:dyDescent="0.2">
      <c r="A3081" t="s">
        <v>41</v>
      </c>
      <c r="B3081" s="4" t="s">
        <v>30</v>
      </c>
      <c r="C3081" s="4" t="s">
        <v>7529</v>
      </c>
      <c r="D3081" s="4" t="s">
        <v>41</v>
      </c>
      <c r="E3081" s="4">
        <v>0.11265</v>
      </c>
      <c r="F3081" s="4">
        <v>9.1506199999999999E-3</v>
      </c>
      <c r="G3081" s="4">
        <v>1</v>
      </c>
      <c r="H3081" s="4">
        <v>1</v>
      </c>
      <c r="I3081" s="4">
        <v>1</v>
      </c>
      <c r="J3081" s="4">
        <v>1</v>
      </c>
      <c r="K3081" s="4" t="s">
        <v>7523</v>
      </c>
      <c r="L3081" s="4" t="s">
        <v>7530</v>
      </c>
      <c r="M3081" s="4" t="s">
        <v>41</v>
      </c>
      <c r="N3081" s="4">
        <v>1</v>
      </c>
      <c r="O3081" s="4">
        <v>2359.0644200000002</v>
      </c>
      <c r="P3081" s="4" t="s">
        <v>30</v>
      </c>
      <c r="Q3081" s="4" t="s">
        <v>30</v>
      </c>
      <c r="R3081" s="4">
        <v>6.8910000000000004E-3</v>
      </c>
      <c r="S3081" s="4">
        <v>8.2119999999999999E-2</v>
      </c>
      <c r="T3081" s="4">
        <v>2.16</v>
      </c>
    </row>
    <row r="3082" spans="1:30" x14ac:dyDescent="0.2">
      <c r="A3082" s="3" t="s">
        <v>6720</v>
      </c>
      <c r="B3082" s="3" t="s">
        <v>31</v>
      </c>
      <c r="C3082" s="3" t="s">
        <v>7531</v>
      </c>
      <c r="D3082" s="3" t="s">
        <v>7532</v>
      </c>
      <c r="E3082" s="3">
        <v>2.1000000000000001E-2</v>
      </c>
      <c r="F3082" s="3">
        <v>1.085</v>
      </c>
      <c r="G3082" s="3">
        <v>2</v>
      </c>
      <c r="H3082" s="3">
        <v>1</v>
      </c>
      <c r="I3082" s="3">
        <v>1</v>
      </c>
      <c r="J3082" s="3">
        <v>1</v>
      </c>
      <c r="K3082" s="3">
        <v>1</v>
      </c>
      <c r="L3082" s="3">
        <v>478</v>
      </c>
      <c r="M3082" s="3">
        <v>54.4</v>
      </c>
      <c r="N3082" s="3">
        <v>7.61</v>
      </c>
      <c r="O3082" s="3">
        <v>0</v>
      </c>
      <c r="P3082" s="3">
        <v>1</v>
      </c>
      <c r="Q3082" s="3" t="s">
        <v>2887</v>
      </c>
      <c r="R3082" s="3" t="s">
        <v>35</v>
      </c>
      <c r="S3082" s="3" t="s">
        <v>1766</v>
      </c>
      <c r="T3082" s="3" t="s">
        <v>7533</v>
      </c>
      <c r="U3082" s="3" t="s">
        <v>7534</v>
      </c>
      <c r="V3082" s="3" t="s">
        <v>7531</v>
      </c>
      <c r="W3082" s="3" t="s">
        <v>7535</v>
      </c>
      <c r="X3082" s="3" t="s">
        <v>7536</v>
      </c>
      <c r="Y3082" s="3" t="s">
        <v>41</v>
      </c>
      <c r="Z3082" s="3" t="s">
        <v>41</v>
      </c>
      <c r="AA3082" s="3">
        <v>0</v>
      </c>
      <c r="AB3082" s="3" t="s">
        <v>30</v>
      </c>
      <c r="AC3082" s="3">
        <v>1</v>
      </c>
      <c r="AD3082" s="3" t="s">
        <v>41</v>
      </c>
    </row>
    <row r="3083" spans="1:30" hidden="1" outlineLevel="1" collapsed="1" x14ac:dyDescent="0.2">
      <c r="A3083" t="s">
        <v>41</v>
      </c>
      <c r="B3083" s="2" t="s">
        <v>43</v>
      </c>
      <c r="C3083" s="2" t="s">
        <v>44</v>
      </c>
      <c r="D3083" s="2" t="s">
        <v>29</v>
      </c>
      <c r="E3083" s="2" t="s">
        <v>45</v>
      </c>
      <c r="F3083" s="2" t="s">
        <v>46</v>
      </c>
      <c r="G3083" s="2" t="s">
        <v>28</v>
      </c>
      <c r="H3083" s="2" t="s">
        <v>47</v>
      </c>
      <c r="I3083" s="2" t="s">
        <v>8</v>
      </c>
      <c r="J3083" s="2" t="s">
        <v>9</v>
      </c>
      <c r="K3083" s="2" t="s">
        <v>48</v>
      </c>
      <c r="L3083" s="2" t="s">
        <v>49</v>
      </c>
      <c r="M3083" s="2" t="s">
        <v>50</v>
      </c>
      <c r="N3083" s="2" t="s">
        <v>51</v>
      </c>
      <c r="O3083" s="2" t="s">
        <v>52</v>
      </c>
      <c r="P3083" s="2" t="s">
        <v>27</v>
      </c>
      <c r="Q3083" s="2" t="s">
        <v>53</v>
      </c>
      <c r="R3083" s="2" t="s">
        <v>54</v>
      </c>
      <c r="S3083" s="2" t="s">
        <v>55</v>
      </c>
      <c r="T3083" s="2" t="s">
        <v>56</v>
      </c>
    </row>
    <row r="3084" spans="1:30" hidden="1" outlineLevel="1" collapsed="1" x14ac:dyDescent="0.2">
      <c r="A3084" t="s">
        <v>41</v>
      </c>
      <c r="B3084" s="4" t="s">
        <v>30</v>
      </c>
      <c r="C3084" s="4" t="s">
        <v>7537</v>
      </c>
      <c r="D3084" s="4" t="s">
        <v>41</v>
      </c>
      <c r="E3084" s="4">
        <v>0.11265</v>
      </c>
      <c r="F3084" s="4">
        <v>9.1506199999999999E-3</v>
      </c>
      <c r="G3084" s="4">
        <v>1</v>
      </c>
      <c r="H3084" s="4">
        <v>1</v>
      </c>
      <c r="I3084" s="4">
        <v>1</v>
      </c>
      <c r="J3084" s="4">
        <v>1</v>
      </c>
      <c r="K3084" s="4" t="s">
        <v>7531</v>
      </c>
      <c r="L3084" s="4" t="s">
        <v>7538</v>
      </c>
      <c r="M3084" s="4" t="s">
        <v>41</v>
      </c>
      <c r="N3084" s="4">
        <v>1</v>
      </c>
      <c r="O3084" s="4">
        <v>1187.6419000000001</v>
      </c>
      <c r="P3084" s="4" t="s">
        <v>30</v>
      </c>
      <c r="Q3084" s="4" t="s">
        <v>30</v>
      </c>
      <c r="R3084" s="4">
        <v>6.8910000000000004E-3</v>
      </c>
      <c r="S3084" s="4">
        <v>8.2140000000000005E-2</v>
      </c>
      <c r="T3084" s="4">
        <v>1.1599999999999999</v>
      </c>
    </row>
    <row r="3085" spans="1:30" x14ac:dyDescent="0.2">
      <c r="A3085" s="3" t="s">
        <v>6720</v>
      </c>
      <c r="B3085" s="3" t="s">
        <v>31</v>
      </c>
      <c r="C3085" s="3" t="s">
        <v>7539</v>
      </c>
      <c r="D3085" s="3" t="s">
        <v>7540</v>
      </c>
      <c r="E3085" s="3">
        <v>2.1000000000000001E-2</v>
      </c>
      <c r="F3085" s="3">
        <v>1.083</v>
      </c>
      <c r="G3085" s="3">
        <v>1</v>
      </c>
      <c r="H3085" s="3">
        <v>1</v>
      </c>
      <c r="I3085" s="3">
        <v>1</v>
      </c>
      <c r="J3085" s="3">
        <v>1</v>
      </c>
      <c r="K3085" s="3">
        <v>1</v>
      </c>
      <c r="L3085" s="3">
        <v>939</v>
      </c>
      <c r="M3085" s="3">
        <v>104.7</v>
      </c>
      <c r="N3085" s="3">
        <v>7.8</v>
      </c>
      <c r="O3085" s="3">
        <v>0</v>
      </c>
      <c r="P3085" s="3">
        <v>1</v>
      </c>
      <c r="Q3085" s="3" t="s">
        <v>2887</v>
      </c>
      <c r="R3085" s="3" t="s">
        <v>35</v>
      </c>
      <c r="S3085" s="3" t="s">
        <v>41</v>
      </c>
      <c r="T3085" s="3" t="s">
        <v>7541</v>
      </c>
      <c r="U3085" s="3" t="s">
        <v>7542</v>
      </c>
      <c r="V3085" s="3" t="s">
        <v>7539</v>
      </c>
      <c r="W3085" s="3" t="s">
        <v>7543</v>
      </c>
      <c r="X3085" s="3" t="s">
        <v>7544</v>
      </c>
      <c r="Y3085" s="3" t="s">
        <v>1771</v>
      </c>
      <c r="Z3085" s="3" t="s">
        <v>41</v>
      </c>
      <c r="AA3085" s="3">
        <v>1</v>
      </c>
      <c r="AB3085" s="3" t="s">
        <v>30</v>
      </c>
      <c r="AC3085" s="3">
        <v>1</v>
      </c>
      <c r="AD3085" s="3" t="s">
        <v>41</v>
      </c>
    </row>
    <row r="3086" spans="1:30" hidden="1" outlineLevel="1" collapsed="1" x14ac:dyDescent="0.2">
      <c r="A3086" t="s">
        <v>41</v>
      </c>
      <c r="B3086" s="2" t="s">
        <v>43</v>
      </c>
      <c r="C3086" s="2" t="s">
        <v>44</v>
      </c>
      <c r="D3086" s="2" t="s">
        <v>29</v>
      </c>
      <c r="E3086" s="2" t="s">
        <v>45</v>
      </c>
      <c r="F3086" s="2" t="s">
        <v>46</v>
      </c>
      <c r="G3086" s="2" t="s">
        <v>28</v>
      </c>
      <c r="H3086" s="2" t="s">
        <v>47</v>
      </c>
      <c r="I3086" s="2" t="s">
        <v>8</v>
      </c>
      <c r="J3086" s="2" t="s">
        <v>9</v>
      </c>
      <c r="K3086" s="2" t="s">
        <v>48</v>
      </c>
      <c r="L3086" s="2" t="s">
        <v>49</v>
      </c>
      <c r="M3086" s="2" t="s">
        <v>50</v>
      </c>
      <c r="N3086" s="2" t="s">
        <v>51</v>
      </c>
      <c r="O3086" s="2" t="s">
        <v>52</v>
      </c>
      <c r="P3086" s="2" t="s">
        <v>27</v>
      </c>
      <c r="Q3086" s="2" t="s">
        <v>53</v>
      </c>
      <c r="R3086" s="2" t="s">
        <v>54</v>
      </c>
      <c r="S3086" s="2" t="s">
        <v>55</v>
      </c>
      <c r="T3086" s="2" t="s">
        <v>56</v>
      </c>
    </row>
    <row r="3087" spans="1:30" hidden="1" outlineLevel="1" collapsed="1" x14ac:dyDescent="0.2">
      <c r="A3087" t="s">
        <v>41</v>
      </c>
      <c r="B3087" s="4" t="s">
        <v>30</v>
      </c>
      <c r="C3087" s="4" t="s">
        <v>7545</v>
      </c>
      <c r="D3087" s="4" t="s">
        <v>41</v>
      </c>
      <c r="E3087" s="4">
        <v>0.113383</v>
      </c>
      <c r="F3087" s="4">
        <v>9.6284500000000002E-3</v>
      </c>
      <c r="G3087" s="4">
        <v>1</v>
      </c>
      <c r="H3087" s="4">
        <v>1</v>
      </c>
      <c r="I3087" s="4">
        <v>1</v>
      </c>
      <c r="J3087" s="4">
        <v>1</v>
      </c>
      <c r="K3087" s="4" t="s">
        <v>7539</v>
      </c>
      <c r="L3087" s="4" t="s">
        <v>7546</v>
      </c>
      <c r="M3087" s="4" t="s">
        <v>41</v>
      </c>
      <c r="N3087" s="4">
        <v>0</v>
      </c>
      <c r="O3087" s="4">
        <v>1233.6256000000001</v>
      </c>
      <c r="P3087" s="4" t="s">
        <v>30</v>
      </c>
      <c r="Q3087" s="4" t="s">
        <v>30</v>
      </c>
      <c r="R3087" s="4">
        <v>6.8910000000000004E-3</v>
      </c>
      <c r="S3087" s="4">
        <v>8.2610000000000003E-2</v>
      </c>
      <c r="T3087" s="4">
        <v>1.24</v>
      </c>
    </row>
    <row r="3088" spans="1:30" x14ac:dyDescent="0.2">
      <c r="A3088" s="3" t="s">
        <v>6720</v>
      </c>
      <c r="B3088" s="3" t="s">
        <v>31</v>
      </c>
      <c r="C3088" s="3" t="s">
        <v>7547</v>
      </c>
      <c r="D3088" s="3" t="s">
        <v>7548</v>
      </c>
      <c r="E3088" s="3">
        <v>2.3E-2</v>
      </c>
      <c r="F3088" s="3">
        <v>1.0820000000000001</v>
      </c>
      <c r="G3088" s="3">
        <v>1</v>
      </c>
      <c r="H3088" s="3">
        <v>1</v>
      </c>
      <c r="I3088" s="3">
        <v>1</v>
      </c>
      <c r="J3088" s="3">
        <v>1</v>
      </c>
      <c r="K3088" s="3">
        <v>1</v>
      </c>
      <c r="L3088" s="3">
        <v>763</v>
      </c>
      <c r="M3088" s="3">
        <v>88.1</v>
      </c>
      <c r="N3088" s="3">
        <v>6.01</v>
      </c>
      <c r="O3088" s="3">
        <v>0</v>
      </c>
      <c r="P3088" s="3">
        <v>1</v>
      </c>
      <c r="Q3088" s="3" t="s">
        <v>2812</v>
      </c>
      <c r="R3088" s="3" t="s">
        <v>3807</v>
      </c>
      <c r="S3088" s="3" t="s">
        <v>1062</v>
      </c>
      <c r="T3088" s="3" t="s">
        <v>7549</v>
      </c>
      <c r="U3088" s="3" t="s">
        <v>7550</v>
      </c>
      <c r="V3088" s="3" t="s">
        <v>7547</v>
      </c>
      <c r="W3088" s="3" t="s">
        <v>7551</v>
      </c>
      <c r="X3088" s="3" t="s">
        <v>7552</v>
      </c>
      <c r="Y3088" s="3" t="s">
        <v>5662</v>
      </c>
      <c r="Z3088" s="3" t="s">
        <v>41</v>
      </c>
      <c r="AA3088" s="3">
        <v>4</v>
      </c>
      <c r="AB3088" s="3" t="s">
        <v>30</v>
      </c>
      <c r="AC3088" s="3">
        <v>1</v>
      </c>
      <c r="AD3088" s="3" t="s">
        <v>41</v>
      </c>
    </row>
    <row r="3089" spans="1:30" hidden="1" outlineLevel="1" collapsed="1" x14ac:dyDescent="0.2">
      <c r="A3089" t="s">
        <v>41</v>
      </c>
      <c r="B3089" s="2" t="s">
        <v>43</v>
      </c>
      <c r="C3089" s="2" t="s">
        <v>44</v>
      </c>
      <c r="D3089" s="2" t="s">
        <v>29</v>
      </c>
      <c r="E3089" s="2" t="s">
        <v>45</v>
      </c>
      <c r="F3089" s="2" t="s">
        <v>46</v>
      </c>
      <c r="G3089" s="2" t="s">
        <v>28</v>
      </c>
      <c r="H3089" s="2" t="s">
        <v>47</v>
      </c>
      <c r="I3089" s="2" t="s">
        <v>8</v>
      </c>
      <c r="J3089" s="2" t="s">
        <v>9</v>
      </c>
      <c r="K3089" s="2" t="s">
        <v>48</v>
      </c>
      <c r="L3089" s="2" t="s">
        <v>49</v>
      </c>
      <c r="M3089" s="2" t="s">
        <v>50</v>
      </c>
      <c r="N3089" s="2" t="s">
        <v>51</v>
      </c>
      <c r="O3089" s="2" t="s">
        <v>52</v>
      </c>
      <c r="P3089" s="2" t="s">
        <v>27</v>
      </c>
      <c r="Q3089" s="2" t="s">
        <v>53</v>
      </c>
      <c r="R3089" s="2" t="s">
        <v>54</v>
      </c>
      <c r="S3089" s="2" t="s">
        <v>55</v>
      </c>
      <c r="T3089" s="2" t="s">
        <v>56</v>
      </c>
    </row>
    <row r="3090" spans="1:30" hidden="1" outlineLevel="1" collapsed="1" x14ac:dyDescent="0.2">
      <c r="A3090" t="s">
        <v>41</v>
      </c>
      <c r="B3090" s="4" t="s">
        <v>30</v>
      </c>
      <c r="C3090" s="4" t="s">
        <v>7553</v>
      </c>
      <c r="D3090" s="4" t="s">
        <v>41</v>
      </c>
      <c r="E3090" s="4">
        <v>0.113383</v>
      </c>
      <c r="F3090" s="4">
        <v>9.6284500000000002E-3</v>
      </c>
      <c r="G3090" s="4">
        <v>1</v>
      </c>
      <c r="H3090" s="4">
        <v>1</v>
      </c>
      <c r="I3090" s="4">
        <v>1</v>
      </c>
      <c r="J3090" s="4">
        <v>1</v>
      </c>
      <c r="K3090" s="4" t="s">
        <v>7547</v>
      </c>
      <c r="L3090" s="4" t="s">
        <v>7554</v>
      </c>
      <c r="M3090" s="4" t="s">
        <v>41</v>
      </c>
      <c r="N3090" s="4">
        <v>0</v>
      </c>
      <c r="O3090" s="4">
        <v>855.42470000000003</v>
      </c>
      <c r="P3090" s="4" t="s">
        <v>30</v>
      </c>
      <c r="Q3090" s="4" t="s">
        <v>30</v>
      </c>
      <c r="R3090" s="4">
        <v>7.2350000000000001E-3</v>
      </c>
      <c r="S3090" s="4">
        <v>8.2780000000000006E-2</v>
      </c>
      <c r="T3090" s="4">
        <v>1.34</v>
      </c>
    </row>
    <row r="3091" spans="1:30" x14ac:dyDescent="0.2">
      <c r="A3091" s="3" t="s">
        <v>6720</v>
      </c>
      <c r="B3091" s="3" t="s">
        <v>31</v>
      </c>
      <c r="C3091" s="3" t="s">
        <v>7555</v>
      </c>
      <c r="D3091" s="3" t="s">
        <v>7556</v>
      </c>
      <c r="E3091" s="3">
        <v>2.3E-2</v>
      </c>
      <c r="F3091" s="3">
        <v>1.0780000000000001</v>
      </c>
      <c r="G3091" s="3">
        <v>2</v>
      </c>
      <c r="H3091" s="3">
        <v>1</v>
      </c>
      <c r="I3091" s="3">
        <v>1</v>
      </c>
      <c r="J3091" s="3">
        <v>1</v>
      </c>
      <c r="K3091" s="3">
        <v>1</v>
      </c>
      <c r="L3091" s="3">
        <v>817</v>
      </c>
      <c r="M3091" s="3">
        <v>92.6</v>
      </c>
      <c r="N3091" s="3">
        <v>6.68</v>
      </c>
      <c r="O3091" s="3">
        <v>2.37</v>
      </c>
      <c r="P3091" s="3">
        <v>1</v>
      </c>
      <c r="Q3091" s="3" t="s">
        <v>1060</v>
      </c>
      <c r="R3091" s="3" t="s">
        <v>4467</v>
      </c>
      <c r="S3091" s="3" t="s">
        <v>36</v>
      </c>
      <c r="T3091" s="3" t="s">
        <v>7557</v>
      </c>
      <c r="U3091" s="3" t="s">
        <v>7558</v>
      </c>
      <c r="V3091" s="3" t="s">
        <v>7555</v>
      </c>
      <c r="W3091" s="3" t="s">
        <v>7559</v>
      </c>
      <c r="X3091" s="3" t="s">
        <v>7560</v>
      </c>
      <c r="Y3091" s="3" t="s">
        <v>41</v>
      </c>
      <c r="Z3091" s="3" t="s">
        <v>41</v>
      </c>
      <c r="AA3091" s="3">
        <v>0</v>
      </c>
      <c r="AB3091" s="3" t="s">
        <v>30</v>
      </c>
      <c r="AC3091" s="3">
        <v>1</v>
      </c>
      <c r="AD3091" s="3" t="s">
        <v>41</v>
      </c>
    </row>
    <row r="3092" spans="1:30" hidden="1" outlineLevel="1" collapsed="1" x14ac:dyDescent="0.2">
      <c r="A3092" t="s">
        <v>41</v>
      </c>
      <c r="B3092" s="2" t="s">
        <v>43</v>
      </c>
      <c r="C3092" s="2" t="s">
        <v>44</v>
      </c>
      <c r="D3092" s="2" t="s">
        <v>29</v>
      </c>
      <c r="E3092" s="2" t="s">
        <v>45</v>
      </c>
      <c r="F3092" s="2" t="s">
        <v>46</v>
      </c>
      <c r="G3092" s="2" t="s">
        <v>28</v>
      </c>
      <c r="H3092" s="2" t="s">
        <v>47</v>
      </c>
      <c r="I3092" s="2" t="s">
        <v>8</v>
      </c>
      <c r="J3092" s="2" t="s">
        <v>9</v>
      </c>
      <c r="K3092" s="2" t="s">
        <v>48</v>
      </c>
      <c r="L3092" s="2" t="s">
        <v>49</v>
      </c>
      <c r="M3092" s="2" t="s">
        <v>50</v>
      </c>
      <c r="N3092" s="2" t="s">
        <v>51</v>
      </c>
      <c r="O3092" s="2" t="s">
        <v>52</v>
      </c>
      <c r="P3092" s="2" t="s">
        <v>27</v>
      </c>
      <c r="Q3092" s="2" t="s">
        <v>53</v>
      </c>
      <c r="R3092" s="2" t="s">
        <v>54</v>
      </c>
      <c r="S3092" s="2" t="s">
        <v>55</v>
      </c>
      <c r="T3092" s="2" t="s">
        <v>56</v>
      </c>
    </row>
    <row r="3093" spans="1:30" hidden="1" outlineLevel="1" collapsed="1" x14ac:dyDescent="0.2">
      <c r="A3093" t="s">
        <v>41</v>
      </c>
      <c r="B3093" s="4" t="s">
        <v>30</v>
      </c>
      <c r="C3093" s="4" t="s">
        <v>7561</v>
      </c>
      <c r="D3093" s="4" t="s">
        <v>41</v>
      </c>
      <c r="E3093" s="4">
        <v>0.11486200000000001</v>
      </c>
      <c r="F3093" s="4">
        <v>9.6284500000000002E-3</v>
      </c>
      <c r="G3093" s="4">
        <v>1</v>
      </c>
      <c r="H3093" s="4">
        <v>1</v>
      </c>
      <c r="I3093" s="4">
        <v>1</v>
      </c>
      <c r="J3093" s="4">
        <v>1</v>
      </c>
      <c r="K3093" s="4" t="s">
        <v>7555</v>
      </c>
      <c r="L3093" s="4" t="s">
        <v>7562</v>
      </c>
      <c r="M3093" s="4" t="s">
        <v>41</v>
      </c>
      <c r="N3093" s="4">
        <v>1</v>
      </c>
      <c r="O3093" s="4">
        <v>1652.84899</v>
      </c>
      <c r="P3093" s="4" t="s">
        <v>30</v>
      </c>
      <c r="Q3093" s="4" t="s">
        <v>30</v>
      </c>
      <c r="R3093" s="4">
        <v>7.2350000000000001E-3</v>
      </c>
      <c r="S3093" s="4">
        <v>8.362E-2</v>
      </c>
      <c r="T3093" s="4">
        <v>2.37</v>
      </c>
    </row>
    <row r="3094" spans="1:30" x14ac:dyDescent="0.2">
      <c r="A3094" s="3" t="s">
        <v>6720</v>
      </c>
      <c r="B3094" s="3" t="s">
        <v>31</v>
      </c>
      <c r="C3094" s="3" t="s">
        <v>7563</v>
      </c>
      <c r="D3094" s="3" t="s">
        <v>7564</v>
      </c>
      <c r="E3094" s="3">
        <v>2.3E-2</v>
      </c>
      <c r="F3094" s="3">
        <v>1.0780000000000001</v>
      </c>
      <c r="G3094" s="3">
        <v>5</v>
      </c>
      <c r="H3094" s="3">
        <v>1</v>
      </c>
      <c r="I3094" s="3">
        <v>1</v>
      </c>
      <c r="J3094" s="3">
        <v>1</v>
      </c>
      <c r="K3094" s="3">
        <v>1</v>
      </c>
      <c r="L3094" s="3">
        <v>181</v>
      </c>
      <c r="M3094" s="3">
        <v>21.1</v>
      </c>
      <c r="N3094" s="3">
        <v>5.78</v>
      </c>
      <c r="O3094" s="3">
        <v>1.7</v>
      </c>
      <c r="P3094" s="3">
        <v>1</v>
      </c>
      <c r="Q3094" s="3" t="s">
        <v>34</v>
      </c>
      <c r="R3094" s="3" t="s">
        <v>35</v>
      </c>
      <c r="S3094" s="3" t="s">
        <v>41</v>
      </c>
      <c r="T3094" s="3" t="s">
        <v>7565</v>
      </c>
      <c r="U3094" s="3" t="s">
        <v>7566</v>
      </c>
      <c r="V3094" s="3" t="s">
        <v>7563</v>
      </c>
      <c r="W3094" s="3" t="s">
        <v>7567</v>
      </c>
      <c r="X3094" s="3" t="s">
        <v>7568</v>
      </c>
      <c r="Y3094" s="3" t="s">
        <v>41</v>
      </c>
      <c r="Z3094" s="3" t="s">
        <v>41</v>
      </c>
      <c r="AA3094" s="3">
        <v>0</v>
      </c>
      <c r="AB3094" s="3" t="s">
        <v>30</v>
      </c>
      <c r="AC3094" s="3">
        <v>1</v>
      </c>
      <c r="AD3094" s="3" t="s">
        <v>41</v>
      </c>
    </row>
    <row r="3095" spans="1:30" hidden="1" outlineLevel="1" collapsed="1" x14ac:dyDescent="0.2">
      <c r="A3095" t="s">
        <v>41</v>
      </c>
      <c r="B3095" s="2" t="s">
        <v>43</v>
      </c>
      <c r="C3095" s="2" t="s">
        <v>44</v>
      </c>
      <c r="D3095" s="2" t="s">
        <v>29</v>
      </c>
      <c r="E3095" s="2" t="s">
        <v>45</v>
      </c>
      <c r="F3095" s="2" t="s">
        <v>46</v>
      </c>
      <c r="G3095" s="2" t="s">
        <v>28</v>
      </c>
      <c r="H3095" s="2" t="s">
        <v>47</v>
      </c>
      <c r="I3095" s="2" t="s">
        <v>8</v>
      </c>
      <c r="J3095" s="2" t="s">
        <v>9</v>
      </c>
      <c r="K3095" s="2" t="s">
        <v>48</v>
      </c>
      <c r="L3095" s="2" t="s">
        <v>49</v>
      </c>
      <c r="M3095" s="2" t="s">
        <v>50</v>
      </c>
      <c r="N3095" s="2" t="s">
        <v>51</v>
      </c>
      <c r="O3095" s="2" t="s">
        <v>52</v>
      </c>
      <c r="P3095" s="2" t="s">
        <v>27</v>
      </c>
      <c r="Q3095" s="2" t="s">
        <v>53</v>
      </c>
      <c r="R3095" s="2" t="s">
        <v>54</v>
      </c>
      <c r="S3095" s="2" t="s">
        <v>55</v>
      </c>
      <c r="T3095" s="2" t="s">
        <v>56</v>
      </c>
    </row>
    <row r="3096" spans="1:30" hidden="1" outlineLevel="1" collapsed="1" x14ac:dyDescent="0.2">
      <c r="A3096" t="s">
        <v>41</v>
      </c>
      <c r="B3096" s="4" t="s">
        <v>30</v>
      </c>
      <c r="C3096" s="4" t="s">
        <v>7569</v>
      </c>
      <c r="D3096" s="4" t="s">
        <v>41</v>
      </c>
      <c r="E3096" s="4">
        <v>0.11486200000000001</v>
      </c>
      <c r="F3096" s="4">
        <v>9.6284500000000002E-3</v>
      </c>
      <c r="G3096" s="4">
        <v>1</v>
      </c>
      <c r="H3096" s="4">
        <v>1</v>
      </c>
      <c r="I3096" s="4">
        <v>1</v>
      </c>
      <c r="J3096" s="4">
        <v>1</v>
      </c>
      <c r="K3096" s="4" t="s">
        <v>7563</v>
      </c>
      <c r="L3096" s="4" t="s">
        <v>7570</v>
      </c>
      <c r="M3096" s="4" t="s">
        <v>41</v>
      </c>
      <c r="N3096" s="4">
        <v>1</v>
      </c>
      <c r="O3096" s="4">
        <v>1078.51973</v>
      </c>
      <c r="P3096" s="4" t="s">
        <v>30</v>
      </c>
      <c r="Q3096" s="4" t="s">
        <v>30</v>
      </c>
      <c r="R3096" s="4">
        <v>7.2350000000000001E-3</v>
      </c>
      <c r="S3096" s="4">
        <v>8.3650000000000002E-2</v>
      </c>
      <c r="T3096" s="4">
        <v>1.7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D593"/>
  <sheetViews>
    <sheetView workbookViewId="0"/>
  </sheetViews>
  <sheetFormatPr baseColWidth="10" defaultColWidth="8.83203125" defaultRowHeight="15" x14ac:dyDescent="0.2"/>
  <sheetData>
    <row r="1" spans="1:30"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row>
    <row r="2" spans="1:30" x14ac:dyDescent="0.2">
      <c r="A2" s="3" t="s">
        <v>30</v>
      </c>
      <c r="B2" s="3" t="s">
        <v>31</v>
      </c>
      <c r="C2" s="3" t="s">
        <v>32</v>
      </c>
      <c r="D2" s="3" t="s">
        <v>33</v>
      </c>
      <c r="E2" s="3">
        <v>0</v>
      </c>
      <c r="F2" s="3">
        <v>177.56700000000001</v>
      </c>
      <c r="G2" s="3">
        <v>56</v>
      </c>
      <c r="H2" s="3">
        <v>51</v>
      </c>
      <c r="I2" s="3">
        <v>58</v>
      </c>
      <c r="J2" s="3">
        <v>109</v>
      </c>
      <c r="K2" s="3">
        <v>51</v>
      </c>
      <c r="L2" s="3">
        <v>691</v>
      </c>
      <c r="M2" s="3">
        <v>80.400000000000006</v>
      </c>
      <c r="N2" s="3">
        <v>8.68</v>
      </c>
      <c r="O2" s="3">
        <v>166.88</v>
      </c>
      <c r="P2" s="3">
        <v>51</v>
      </c>
      <c r="Q2" s="3" t="s">
        <v>34</v>
      </c>
      <c r="R2" s="3" t="s">
        <v>35</v>
      </c>
      <c r="S2" s="3" t="s">
        <v>36</v>
      </c>
      <c r="T2" s="3" t="s">
        <v>37</v>
      </c>
      <c r="U2" s="3" t="s">
        <v>38</v>
      </c>
      <c r="V2" s="3" t="s">
        <v>32</v>
      </c>
      <c r="W2" s="3" t="s">
        <v>39</v>
      </c>
      <c r="X2" s="3" t="s">
        <v>40</v>
      </c>
      <c r="Y2" s="3" t="s">
        <v>41</v>
      </c>
      <c r="Z2" s="3" t="s">
        <v>41</v>
      </c>
      <c r="AA2" s="3">
        <v>0</v>
      </c>
      <c r="AB2" s="3" t="s">
        <v>30</v>
      </c>
      <c r="AC2" s="3">
        <v>1</v>
      </c>
      <c r="AD2" s="3" t="s">
        <v>42</v>
      </c>
    </row>
    <row r="3" spans="1:30" x14ac:dyDescent="0.2">
      <c r="A3" s="3" t="s">
        <v>30</v>
      </c>
      <c r="B3" s="3" t="s">
        <v>31</v>
      </c>
      <c r="C3" s="3" t="s">
        <v>178</v>
      </c>
      <c r="D3" s="3" t="s">
        <v>179</v>
      </c>
      <c r="E3" s="3">
        <v>0</v>
      </c>
      <c r="F3" s="3">
        <v>153.33600000000001</v>
      </c>
      <c r="G3" s="3">
        <v>43</v>
      </c>
      <c r="H3" s="3">
        <v>36</v>
      </c>
      <c r="I3" s="3">
        <v>54</v>
      </c>
      <c r="J3" s="3">
        <v>139</v>
      </c>
      <c r="K3" s="3">
        <v>36</v>
      </c>
      <c r="L3" s="3">
        <v>764</v>
      </c>
      <c r="M3" s="3">
        <v>86.8</v>
      </c>
      <c r="N3" s="3">
        <v>8.8800000000000008</v>
      </c>
      <c r="O3" s="3">
        <v>216.98</v>
      </c>
      <c r="P3" s="3">
        <v>36</v>
      </c>
      <c r="Q3" s="3" t="s">
        <v>41</v>
      </c>
      <c r="R3" s="3" t="s">
        <v>41</v>
      </c>
      <c r="S3" s="3" t="s">
        <v>41</v>
      </c>
      <c r="T3" s="3" t="s">
        <v>41</v>
      </c>
      <c r="U3" s="3" t="s">
        <v>41</v>
      </c>
      <c r="V3" s="3" t="s">
        <v>178</v>
      </c>
      <c r="W3" s="3" t="s">
        <v>41</v>
      </c>
      <c r="X3" s="3" t="s">
        <v>41</v>
      </c>
      <c r="Y3" s="3" t="s">
        <v>41</v>
      </c>
      <c r="Z3" s="3" t="s">
        <v>41</v>
      </c>
      <c r="AA3" s="3">
        <v>0</v>
      </c>
      <c r="AB3" s="3" t="s">
        <v>30</v>
      </c>
      <c r="AC3" s="3">
        <v>1</v>
      </c>
      <c r="AD3" s="3" t="s">
        <v>180</v>
      </c>
    </row>
    <row r="4" spans="1:30" x14ac:dyDescent="0.2">
      <c r="A4" s="3" t="s">
        <v>30</v>
      </c>
      <c r="B4" s="3" t="s">
        <v>31</v>
      </c>
      <c r="C4" s="3" t="s">
        <v>277</v>
      </c>
      <c r="D4" s="3" t="s">
        <v>278</v>
      </c>
      <c r="E4" s="3">
        <v>0</v>
      </c>
      <c r="F4" s="3">
        <v>105.587</v>
      </c>
      <c r="G4" s="3">
        <v>32</v>
      </c>
      <c r="H4" s="3">
        <v>31</v>
      </c>
      <c r="I4" s="3">
        <v>45</v>
      </c>
      <c r="J4" s="3">
        <v>55</v>
      </c>
      <c r="K4" s="3">
        <v>31</v>
      </c>
      <c r="L4" s="3">
        <v>917</v>
      </c>
      <c r="M4" s="3">
        <v>104.8</v>
      </c>
      <c r="N4" s="3">
        <v>5.25</v>
      </c>
      <c r="O4" s="3">
        <v>83.15</v>
      </c>
      <c r="P4" s="3">
        <v>31</v>
      </c>
      <c r="Q4" s="3" t="s">
        <v>279</v>
      </c>
      <c r="R4" s="3" t="s">
        <v>280</v>
      </c>
      <c r="S4" s="3" t="s">
        <v>281</v>
      </c>
      <c r="T4" s="3" t="s">
        <v>282</v>
      </c>
      <c r="U4" s="3" t="s">
        <v>283</v>
      </c>
      <c r="V4" s="3" t="s">
        <v>277</v>
      </c>
      <c r="W4" s="3" t="s">
        <v>284</v>
      </c>
      <c r="X4" s="3" t="s">
        <v>285</v>
      </c>
      <c r="Y4" s="3" t="s">
        <v>41</v>
      </c>
      <c r="Z4" s="3" t="s">
        <v>41</v>
      </c>
      <c r="AA4" s="3">
        <v>0</v>
      </c>
      <c r="AB4" s="3" t="s">
        <v>30</v>
      </c>
      <c r="AC4" s="3">
        <v>1</v>
      </c>
      <c r="AD4" s="3" t="s">
        <v>286</v>
      </c>
    </row>
    <row r="5" spans="1:30" x14ac:dyDescent="0.2">
      <c r="A5" s="3" t="s">
        <v>30</v>
      </c>
      <c r="B5" s="3" t="s">
        <v>31</v>
      </c>
      <c r="C5" s="3" t="s">
        <v>371</v>
      </c>
      <c r="D5" s="3" t="s">
        <v>372</v>
      </c>
      <c r="E5" s="3">
        <v>0</v>
      </c>
      <c r="F5" s="3">
        <v>102.989</v>
      </c>
      <c r="G5" s="3">
        <v>32</v>
      </c>
      <c r="H5" s="3">
        <v>33</v>
      </c>
      <c r="I5" s="3">
        <v>37</v>
      </c>
      <c r="J5" s="3">
        <v>66</v>
      </c>
      <c r="K5" s="3">
        <v>33</v>
      </c>
      <c r="L5" s="3">
        <v>1021</v>
      </c>
      <c r="M5" s="3">
        <v>117.8</v>
      </c>
      <c r="N5" s="3">
        <v>6.71</v>
      </c>
      <c r="O5" s="3">
        <v>98.09</v>
      </c>
      <c r="P5" s="3">
        <v>33</v>
      </c>
      <c r="Q5" s="3" t="s">
        <v>373</v>
      </c>
      <c r="R5" s="3" t="s">
        <v>35</v>
      </c>
      <c r="S5" s="3" t="s">
        <v>374</v>
      </c>
      <c r="T5" s="3" t="s">
        <v>375</v>
      </c>
      <c r="U5" s="3" t="s">
        <v>376</v>
      </c>
      <c r="V5" s="3" t="s">
        <v>371</v>
      </c>
      <c r="W5" s="3" t="s">
        <v>377</v>
      </c>
      <c r="X5" s="3" t="s">
        <v>378</v>
      </c>
      <c r="Y5" s="3" t="s">
        <v>379</v>
      </c>
      <c r="Z5" s="3" t="s">
        <v>41</v>
      </c>
      <c r="AA5" s="3">
        <v>1</v>
      </c>
      <c r="AB5" s="3" t="s">
        <v>30</v>
      </c>
      <c r="AC5" s="3">
        <v>1</v>
      </c>
      <c r="AD5" s="3" t="s">
        <v>380</v>
      </c>
    </row>
    <row r="6" spans="1:30" x14ac:dyDescent="0.2">
      <c r="A6" s="3" t="s">
        <v>30</v>
      </c>
      <c r="B6" s="3" t="s">
        <v>31</v>
      </c>
      <c r="C6" s="3" t="s">
        <v>451</v>
      </c>
      <c r="D6" s="3" t="s">
        <v>452</v>
      </c>
      <c r="E6" s="3">
        <v>0</v>
      </c>
      <c r="F6" s="3">
        <v>99.644999999999996</v>
      </c>
      <c r="G6" s="3">
        <v>25</v>
      </c>
      <c r="H6" s="3">
        <v>29</v>
      </c>
      <c r="I6" s="3">
        <v>30</v>
      </c>
      <c r="J6" s="3">
        <v>87</v>
      </c>
      <c r="K6" s="3">
        <v>29</v>
      </c>
      <c r="L6" s="3">
        <v>680</v>
      </c>
      <c r="M6" s="3">
        <v>75.900000000000006</v>
      </c>
      <c r="N6" s="3">
        <v>5.86</v>
      </c>
      <c r="O6" s="3">
        <v>113.26</v>
      </c>
      <c r="P6" s="3">
        <v>29</v>
      </c>
      <c r="Q6" s="3" t="s">
        <v>41</v>
      </c>
      <c r="R6" s="3" t="s">
        <v>453</v>
      </c>
      <c r="S6" s="3" t="s">
        <v>41</v>
      </c>
      <c r="T6" s="3" t="s">
        <v>454</v>
      </c>
      <c r="U6" s="3" t="s">
        <v>455</v>
      </c>
      <c r="V6" s="3" t="s">
        <v>451</v>
      </c>
      <c r="W6" s="3" t="s">
        <v>456</v>
      </c>
      <c r="X6" s="3" t="s">
        <v>457</v>
      </c>
      <c r="Y6" s="3" t="s">
        <v>41</v>
      </c>
      <c r="Z6" s="3" t="s">
        <v>41</v>
      </c>
      <c r="AA6" s="3">
        <v>0</v>
      </c>
      <c r="AB6" s="3" t="s">
        <v>30</v>
      </c>
      <c r="AC6" s="3">
        <v>1</v>
      </c>
      <c r="AD6" s="3" t="s">
        <v>380</v>
      </c>
    </row>
    <row r="7" spans="1:30" x14ac:dyDescent="0.2">
      <c r="A7" s="3" t="s">
        <v>30</v>
      </c>
      <c r="B7" s="3" t="s">
        <v>31</v>
      </c>
      <c r="C7" s="3" t="s">
        <v>518</v>
      </c>
      <c r="D7" s="3" t="s">
        <v>519</v>
      </c>
      <c r="E7" s="3">
        <v>0</v>
      </c>
      <c r="F7" s="3">
        <v>93.781000000000006</v>
      </c>
      <c r="G7" s="3">
        <v>34</v>
      </c>
      <c r="H7" s="3">
        <v>33</v>
      </c>
      <c r="I7" s="3">
        <v>35</v>
      </c>
      <c r="J7" s="3">
        <v>66</v>
      </c>
      <c r="K7" s="3">
        <v>33</v>
      </c>
      <c r="L7" s="3">
        <v>576</v>
      </c>
      <c r="M7" s="3">
        <v>65.7</v>
      </c>
      <c r="N7" s="3">
        <v>5.36</v>
      </c>
      <c r="O7" s="3">
        <v>98.41</v>
      </c>
      <c r="P7" s="3">
        <v>33</v>
      </c>
      <c r="Q7" s="3" t="s">
        <v>34</v>
      </c>
      <c r="R7" s="3" t="s">
        <v>520</v>
      </c>
      <c r="S7" s="3" t="s">
        <v>41</v>
      </c>
      <c r="T7" s="3" t="s">
        <v>521</v>
      </c>
      <c r="U7" s="3" t="s">
        <v>522</v>
      </c>
      <c r="V7" s="3" t="s">
        <v>518</v>
      </c>
      <c r="W7" s="3" t="s">
        <v>523</v>
      </c>
      <c r="X7" s="3" t="s">
        <v>524</v>
      </c>
      <c r="Y7" s="3" t="s">
        <v>525</v>
      </c>
      <c r="Z7" s="3" t="s">
        <v>41</v>
      </c>
      <c r="AA7" s="3">
        <v>1</v>
      </c>
      <c r="AB7" s="3" t="s">
        <v>30</v>
      </c>
      <c r="AC7" s="3">
        <v>1</v>
      </c>
      <c r="AD7" s="3" t="s">
        <v>526</v>
      </c>
    </row>
    <row r="8" spans="1:30" x14ac:dyDescent="0.2">
      <c r="A8" s="3" t="s">
        <v>30</v>
      </c>
      <c r="B8" s="3" t="s">
        <v>31</v>
      </c>
      <c r="C8" s="3" t="s">
        <v>601</v>
      </c>
      <c r="D8" s="3" t="s">
        <v>602</v>
      </c>
      <c r="E8" s="3">
        <v>0</v>
      </c>
      <c r="F8" s="3">
        <v>70.986999999999995</v>
      </c>
      <c r="G8" s="3">
        <v>37</v>
      </c>
      <c r="H8" s="3">
        <v>24</v>
      </c>
      <c r="I8" s="3">
        <v>24</v>
      </c>
      <c r="J8" s="3">
        <v>40</v>
      </c>
      <c r="K8" s="3">
        <v>24</v>
      </c>
      <c r="L8" s="3">
        <v>451</v>
      </c>
      <c r="M8" s="3">
        <v>52.9</v>
      </c>
      <c r="N8" s="3">
        <v>4.6100000000000003</v>
      </c>
      <c r="O8" s="3">
        <v>69.180000000000007</v>
      </c>
      <c r="P8" s="3">
        <v>24</v>
      </c>
      <c r="Q8" s="3" t="s">
        <v>34</v>
      </c>
      <c r="R8" s="3" t="s">
        <v>520</v>
      </c>
      <c r="S8" s="3" t="s">
        <v>36</v>
      </c>
      <c r="T8" s="3" t="s">
        <v>603</v>
      </c>
      <c r="U8" s="3" t="s">
        <v>604</v>
      </c>
      <c r="V8" s="3" t="s">
        <v>601</v>
      </c>
      <c r="W8" s="3" t="s">
        <v>605</v>
      </c>
      <c r="X8" s="3" t="s">
        <v>606</v>
      </c>
      <c r="Y8" s="3" t="s">
        <v>41</v>
      </c>
      <c r="Z8" s="3" t="s">
        <v>41</v>
      </c>
      <c r="AA8" s="3">
        <v>0</v>
      </c>
      <c r="AB8" s="3" t="s">
        <v>30</v>
      </c>
      <c r="AC8" s="3">
        <v>1</v>
      </c>
      <c r="AD8" s="3" t="s">
        <v>41</v>
      </c>
    </row>
    <row r="9" spans="1:30" x14ac:dyDescent="0.2">
      <c r="A9" s="3" t="s">
        <v>30</v>
      </c>
      <c r="B9" s="3" t="s">
        <v>31</v>
      </c>
      <c r="C9" s="3" t="s">
        <v>655</v>
      </c>
      <c r="D9" s="3" t="s">
        <v>656</v>
      </c>
      <c r="E9" s="3">
        <v>0</v>
      </c>
      <c r="F9" s="3">
        <v>62.588999999999999</v>
      </c>
      <c r="G9" s="3">
        <v>67</v>
      </c>
      <c r="H9" s="3">
        <v>17</v>
      </c>
      <c r="I9" s="3">
        <v>20</v>
      </c>
      <c r="J9" s="3">
        <v>54</v>
      </c>
      <c r="K9" s="3">
        <v>17</v>
      </c>
      <c r="L9" s="3">
        <v>213</v>
      </c>
      <c r="M9" s="3">
        <v>24.6</v>
      </c>
      <c r="N9" s="3">
        <v>4.96</v>
      </c>
      <c r="O9" s="3">
        <v>91.79</v>
      </c>
      <c r="P9" s="3">
        <v>17</v>
      </c>
      <c r="Q9" s="3" t="s">
        <v>34</v>
      </c>
      <c r="R9" s="3" t="s">
        <v>35</v>
      </c>
      <c r="S9" s="3" t="s">
        <v>36</v>
      </c>
      <c r="T9" s="3" t="s">
        <v>657</v>
      </c>
      <c r="U9" s="3" t="s">
        <v>658</v>
      </c>
      <c r="V9" s="3" t="s">
        <v>655</v>
      </c>
      <c r="W9" s="3" t="s">
        <v>659</v>
      </c>
      <c r="X9" s="3" t="s">
        <v>660</v>
      </c>
      <c r="Y9" s="3" t="s">
        <v>41</v>
      </c>
      <c r="Z9" s="3" t="s">
        <v>41</v>
      </c>
      <c r="AA9" s="3">
        <v>0</v>
      </c>
      <c r="AB9" s="3" t="s">
        <v>30</v>
      </c>
      <c r="AC9" s="3">
        <v>1</v>
      </c>
      <c r="AD9" s="3" t="s">
        <v>661</v>
      </c>
    </row>
    <row r="10" spans="1:30" x14ac:dyDescent="0.2">
      <c r="A10" s="3" t="s">
        <v>30</v>
      </c>
      <c r="B10" s="3" t="s">
        <v>31</v>
      </c>
      <c r="C10" s="3" t="s">
        <v>703</v>
      </c>
      <c r="D10" s="3" t="s">
        <v>704</v>
      </c>
      <c r="E10" s="3">
        <v>0</v>
      </c>
      <c r="F10" s="3">
        <v>57.390999999999998</v>
      </c>
      <c r="G10" s="3">
        <v>30</v>
      </c>
      <c r="H10" s="3">
        <v>25</v>
      </c>
      <c r="I10" s="3">
        <v>28</v>
      </c>
      <c r="J10" s="3">
        <v>34</v>
      </c>
      <c r="K10" s="3">
        <v>25</v>
      </c>
      <c r="L10" s="3">
        <v>749</v>
      </c>
      <c r="M10" s="3">
        <v>87.6</v>
      </c>
      <c r="N10" s="3">
        <v>5.44</v>
      </c>
      <c r="O10" s="3">
        <v>34.89</v>
      </c>
      <c r="P10" s="3">
        <v>25</v>
      </c>
      <c r="Q10" s="3" t="s">
        <v>705</v>
      </c>
      <c r="R10" s="3" t="s">
        <v>520</v>
      </c>
      <c r="S10" s="3" t="s">
        <v>36</v>
      </c>
      <c r="T10" s="3" t="s">
        <v>706</v>
      </c>
      <c r="U10" s="3" t="s">
        <v>707</v>
      </c>
      <c r="V10" s="3" t="s">
        <v>703</v>
      </c>
      <c r="W10" s="3" t="s">
        <v>708</v>
      </c>
      <c r="X10" s="3" t="s">
        <v>709</v>
      </c>
      <c r="Y10" s="3" t="s">
        <v>41</v>
      </c>
      <c r="Z10" s="3" t="s">
        <v>41</v>
      </c>
      <c r="AA10" s="3">
        <v>0</v>
      </c>
      <c r="AB10" s="3" t="s">
        <v>30</v>
      </c>
      <c r="AC10" s="3">
        <v>1</v>
      </c>
      <c r="AD10" s="3" t="s">
        <v>41</v>
      </c>
    </row>
    <row r="11" spans="1:30" x14ac:dyDescent="0.2">
      <c r="A11" s="3" t="s">
        <v>30</v>
      </c>
      <c r="B11" s="3" t="s">
        <v>31</v>
      </c>
      <c r="C11" s="3" t="s">
        <v>763</v>
      </c>
      <c r="D11" s="3" t="s">
        <v>764</v>
      </c>
      <c r="E11" s="3">
        <v>0</v>
      </c>
      <c r="F11" s="3">
        <v>54.76</v>
      </c>
      <c r="G11" s="3">
        <v>57</v>
      </c>
      <c r="H11" s="3">
        <v>15</v>
      </c>
      <c r="I11" s="3">
        <v>18</v>
      </c>
      <c r="J11" s="3">
        <v>41</v>
      </c>
      <c r="K11" s="3">
        <v>15</v>
      </c>
      <c r="L11" s="3">
        <v>216</v>
      </c>
      <c r="M11" s="3">
        <v>25.4</v>
      </c>
      <c r="N11" s="3">
        <v>4.82</v>
      </c>
      <c r="O11" s="3">
        <v>70.69</v>
      </c>
      <c r="P11" s="3">
        <v>15</v>
      </c>
      <c r="Q11" s="3" t="s">
        <v>34</v>
      </c>
      <c r="R11" s="3" t="s">
        <v>520</v>
      </c>
      <c r="S11" s="3" t="s">
        <v>41</v>
      </c>
      <c r="T11" s="3" t="s">
        <v>765</v>
      </c>
      <c r="U11" s="3" t="s">
        <v>766</v>
      </c>
      <c r="V11" s="3" t="s">
        <v>763</v>
      </c>
      <c r="W11" s="3" t="s">
        <v>767</v>
      </c>
      <c r="X11" s="3" t="s">
        <v>768</v>
      </c>
      <c r="Y11" s="3" t="s">
        <v>41</v>
      </c>
      <c r="Z11" s="3" t="s">
        <v>41</v>
      </c>
      <c r="AA11" s="3">
        <v>0</v>
      </c>
      <c r="AB11" s="3" t="s">
        <v>30</v>
      </c>
      <c r="AC11" s="3">
        <v>1</v>
      </c>
      <c r="AD11" s="3" t="s">
        <v>41</v>
      </c>
    </row>
    <row r="12" spans="1:30" x14ac:dyDescent="0.2">
      <c r="A12" s="3" t="s">
        <v>30</v>
      </c>
      <c r="B12" s="3" t="s">
        <v>31</v>
      </c>
      <c r="C12" s="3" t="s">
        <v>799</v>
      </c>
      <c r="D12" s="3" t="s">
        <v>800</v>
      </c>
      <c r="E12" s="3">
        <v>0</v>
      </c>
      <c r="F12" s="3">
        <v>52.298999999999999</v>
      </c>
      <c r="G12" s="3">
        <v>10</v>
      </c>
      <c r="H12" s="3">
        <v>19</v>
      </c>
      <c r="I12" s="3">
        <v>20</v>
      </c>
      <c r="J12" s="3">
        <v>27</v>
      </c>
      <c r="K12" s="3">
        <v>19</v>
      </c>
      <c r="L12" s="3">
        <v>1872</v>
      </c>
      <c r="M12" s="3">
        <v>216.6</v>
      </c>
      <c r="N12" s="3">
        <v>6.34</v>
      </c>
      <c r="O12" s="3">
        <v>40.33</v>
      </c>
      <c r="P12" s="3">
        <v>19</v>
      </c>
      <c r="Q12" s="3" t="s">
        <v>801</v>
      </c>
      <c r="R12" s="3" t="s">
        <v>453</v>
      </c>
      <c r="S12" s="3" t="s">
        <v>36</v>
      </c>
      <c r="T12" s="3" t="s">
        <v>802</v>
      </c>
      <c r="U12" s="3" t="s">
        <v>803</v>
      </c>
      <c r="V12" s="3" t="s">
        <v>799</v>
      </c>
      <c r="W12" s="3" t="s">
        <v>804</v>
      </c>
      <c r="X12" s="3" t="s">
        <v>805</v>
      </c>
      <c r="Y12" s="3" t="s">
        <v>806</v>
      </c>
      <c r="Z12" s="3" t="s">
        <v>41</v>
      </c>
      <c r="AA12" s="3">
        <v>1</v>
      </c>
      <c r="AB12" s="3" t="s">
        <v>30</v>
      </c>
      <c r="AC12" s="3">
        <v>1</v>
      </c>
      <c r="AD12" s="3" t="s">
        <v>41</v>
      </c>
    </row>
    <row r="13" spans="1:30" x14ac:dyDescent="0.2">
      <c r="A13" s="3" t="s">
        <v>30</v>
      </c>
      <c r="B13" s="3" t="s">
        <v>31</v>
      </c>
      <c r="C13" s="3" t="s">
        <v>849</v>
      </c>
      <c r="D13" s="3" t="s">
        <v>850</v>
      </c>
      <c r="E13" s="3">
        <v>0</v>
      </c>
      <c r="F13" s="3">
        <v>51.363999999999997</v>
      </c>
      <c r="G13" s="3">
        <v>23</v>
      </c>
      <c r="H13" s="3">
        <v>23</v>
      </c>
      <c r="I13" s="3">
        <v>25</v>
      </c>
      <c r="J13" s="3">
        <v>25</v>
      </c>
      <c r="K13" s="3">
        <v>23</v>
      </c>
      <c r="L13" s="3">
        <v>1176</v>
      </c>
      <c r="M13" s="3">
        <v>131.30000000000001</v>
      </c>
      <c r="N13" s="3">
        <v>6.71</v>
      </c>
      <c r="O13" s="3">
        <v>43.03</v>
      </c>
      <c r="P13" s="3">
        <v>23</v>
      </c>
      <c r="Q13" s="3" t="s">
        <v>851</v>
      </c>
      <c r="R13" s="3" t="s">
        <v>852</v>
      </c>
      <c r="S13" s="3" t="s">
        <v>36</v>
      </c>
      <c r="T13" s="3" t="s">
        <v>853</v>
      </c>
      <c r="U13" s="3" t="s">
        <v>854</v>
      </c>
      <c r="V13" s="3" t="s">
        <v>849</v>
      </c>
      <c r="W13" s="3" t="s">
        <v>855</v>
      </c>
      <c r="X13" s="3" t="s">
        <v>856</v>
      </c>
      <c r="Y13" s="3" t="s">
        <v>857</v>
      </c>
      <c r="Z13" s="3" t="s">
        <v>41</v>
      </c>
      <c r="AA13" s="3">
        <v>4</v>
      </c>
      <c r="AB13" s="3" t="s">
        <v>30</v>
      </c>
      <c r="AC13" s="3">
        <v>1</v>
      </c>
      <c r="AD13" s="3" t="s">
        <v>858</v>
      </c>
    </row>
    <row r="14" spans="1:30" x14ac:dyDescent="0.2">
      <c r="A14" s="3" t="s">
        <v>30</v>
      </c>
      <c r="B14" s="3" t="s">
        <v>31</v>
      </c>
      <c r="C14" s="3" t="s">
        <v>911</v>
      </c>
      <c r="D14" s="3" t="s">
        <v>912</v>
      </c>
      <c r="E14" s="3">
        <v>0</v>
      </c>
      <c r="F14" s="3">
        <v>50.86</v>
      </c>
      <c r="G14" s="3">
        <v>60</v>
      </c>
      <c r="H14" s="3">
        <v>13</v>
      </c>
      <c r="I14" s="3">
        <v>14</v>
      </c>
      <c r="J14" s="3">
        <v>27</v>
      </c>
      <c r="K14" s="3">
        <v>13</v>
      </c>
      <c r="L14" s="3">
        <v>201</v>
      </c>
      <c r="M14" s="3">
        <v>23.6</v>
      </c>
      <c r="N14" s="3">
        <v>4.8600000000000003</v>
      </c>
      <c r="O14" s="3">
        <v>37.799999999999997</v>
      </c>
      <c r="P14" s="3">
        <v>13</v>
      </c>
      <c r="Q14" s="3" t="s">
        <v>913</v>
      </c>
      <c r="R14" s="3" t="s">
        <v>520</v>
      </c>
      <c r="S14" s="3" t="s">
        <v>41</v>
      </c>
      <c r="T14" s="3" t="s">
        <v>914</v>
      </c>
      <c r="U14" s="3" t="s">
        <v>915</v>
      </c>
      <c r="V14" s="3" t="s">
        <v>911</v>
      </c>
      <c r="W14" s="3" t="s">
        <v>916</v>
      </c>
      <c r="X14" s="3" t="s">
        <v>917</v>
      </c>
      <c r="Y14" s="3" t="s">
        <v>41</v>
      </c>
      <c r="Z14" s="3" t="s">
        <v>41</v>
      </c>
      <c r="AA14" s="3">
        <v>0</v>
      </c>
      <c r="AB14" s="3" t="s">
        <v>30</v>
      </c>
      <c r="AC14" s="3">
        <v>1</v>
      </c>
      <c r="AD14" s="3" t="s">
        <v>41</v>
      </c>
    </row>
    <row r="15" spans="1:30" x14ac:dyDescent="0.2">
      <c r="A15" s="3" t="s">
        <v>30</v>
      </c>
      <c r="B15" s="3" t="s">
        <v>31</v>
      </c>
      <c r="C15" s="3" t="s">
        <v>945</v>
      </c>
      <c r="D15" s="3" t="s">
        <v>946</v>
      </c>
      <c r="E15" s="3">
        <v>0</v>
      </c>
      <c r="F15" s="3">
        <v>50.750999999999998</v>
      </c>
      <c r="G15" s="3">
        <v>31</v>
      </c>
      <c r="H15" s="3">
        <v>12</v>
      </c>
      <c r="I15" s="3">
        <v>12</v>
      </c>
      <c r="J15" s="3">
        <v>35</v>
      </c>
      <c r="K15" s="3">
        <v>12</v>
      </c>
      <c r="L15" s="3">
        <v>289</v>
      </c>
      <c r="M15" s="3">
        <v>33.200000000000003</v>
      </c>
      <c r="N15" s="3">
        <v>5.24</v>
      </c>
      <c r="O15" s="3">
        <v>58.28</v>
      </c>
      <c r="P15" s="3">
        <v>12</v>
      </c>
      <c r="Q15" s="3" t="s">
        <v>34</v>
      </c>
      <c r="R15" s="3" t="s">
        <v>520</v>
      </c>
      <c r="S15" s="3" t="s">
        <v>41</v>
      </c>
      <c r="T15" s="3" t="s">
        <v>947</v>
      </c>
      <c r="U15" s="3" t="s">
        <v>948</v>
      </c>
      <c r="V15" s="3" t="s">
        <v>945</v>
      </c>
      <c r="W15" s="3" t="s">
        <v>949</v>
      </c>
      <c r="X15" s="3" t="s">
        <v>950</v>
      </c>
      <c r="Y15" s="3" t="s">
        <v>41</v>
      </c>
      <c r="Z15" s="3" t="s">
        <v>41</v>
      </c>
      <c r="AA15" s="3">
        <v>0</v>
      </c>
      <c r="AB15" s="3" t="s">
        <v>30</v>
      </c>
      <c r="AC15" s="3">
        <v>1</v>
      </c>
      <c r="AD15" s="3" t="s">
        <v>41</v>
      </c>
    </row>
    <row r="16" spans="1:30" x14ac:dyDescent="0.2">
      <c r="A16" s="3" t="s">
        <v>30</v>
      </c>
      <c r="B16" s="3" t="s">
        <v>31</v>
      </c>
      <c r="C16" s="3" t="s">
        <v>975</v>
      </c>
      <c r="D16" s="3" t="s">
        <v>976</v>
      </c>
      <c r="E16" s="3">
        <v>0</v>
      </c>
      <c r="F16" s="3">
        <v>49.456000000000003</v>
      </c>
      <c r="G16" s="3">
        <v>27</v>
      </c>
      <c r="H16" s="3">
        <v>16</v>
      </c>
      <c r="I16" s="3">
        <v>16</v>
      </c>
      <c r="J16" s="3">
        <v>22</v>
      </c>
      <c r="K16" s="3">
        <v>16</v>
      </c>
      <c r="L16" s="3">
        <v>613</v>
      </c>
      <c r="M16" s="3">
        <v>66.599999999999994</v>
      </c>
      <c r="N16" s="3">
        <v>5.44</v>
      </c>
      <c r="O16" s="3">
        <v>39.89</v>
      </c>
      <c r="P16" s="3">
        <v>16</v>
      </c>
      <c r="Q16" s="3" t="s">
        <v>977</v>
      </c>
      <c r="R16" s="3" t="s">
        <v>978</v>
      </c>
      <c r="S16" s="3" t="s">
        <v>36</v>
      </c>
      <c r="T16" s="3" t="s">
        <v>979</v>
      </c>
      <c r="U16" s="3" t="s">
        <v>980</v>
      </c>
      <c r="V16" s="3" t="s">
        <v>975</v>
      </c>
      <c r="W16" s="3" t="s">
        <v>981</v>
      </c>
      <c r="X16" s="3" t="s">
        <v>982</v>
      </c>
      <c r="Y16" s="3" t="s">
        <v>983</v>
      </c>
      <c r="Z16" s="3" t="s">
        <v>41</v>
      </c>
      <c r="AA16" s="3">
        <v>4</v>
      </c>
      <c r="AB16" s="3" t="s">
        <v>30</v>
      </c>
      <c r="AC16" s="3">
        <v>1</v>
      </c>
      <c r="AD16" s="3" t="s">
        <v>41</v>
      </c>
    </row>
    <row r="17" spans="1:30" x14ac:dyDescent="0.2">
      <c r="A17" s="3" t="s">
        <v>30</v>
      </c>
      <c r="B17" s="3" t="s">
        <v>31</v>
      </c>
      <c r="C17" s="3" t="s">
        <v>1017</v>
      </c>
      <c r="D17" s="3" t="s">
        <v>1018</v>
      </c>
      <c r="E17" s="3">
        <v>0</v>
      </c>
      <c r="F17" s="3">
        <v>49.23</v>
      </c>
      <c r="G17" s="3">
        <v>33</v>
      </c>
      <c r="H17" s="3">
        <v>18</v>
      </c>
      <c r="I17" s="3">
        <v>19</v>
      </c>
      <c r="J17" s="3">
        <v>22</v>
      </c>
      <c r="K17" s="3">
        <v>18</v>
      </c>
      <c r="L17" s="3">
        <v>406</v>
      </c>
      <c r="M17" s="3">
        <v>47.3</v>
      </c>
      <c r="N17" s="3">
        <v>6.51</v>
      </c>
      <c r="O17" s="3">
        <v>28.75</v>
      </c>
      <c r="P17" s="3">
        <v>18</v>
      </c>
      <c r="Q17" s="3" t="s">
        <v>913</v>
      </c>
      <c r="R17" s="3" t="s">
        <v>35</v>
      </c>
      <c r="S17" s="3" t="s">
        <v>41</v>
      </c>
      <c r="T17" s="3" t="s">
        <v>41</v>
      </c>
      <c r="U17" s="3" t="s">
        <v>1019</v>
      </c>
      <c r="V17" s="3" t="s">
        <v>1017</v>
      </c>
      <c r="W17" s="3" t="s">
        <v>1020</v>
      </c>
      <c r="X17" s="3" t="s">
        <v>1021</v>
      </c>
      <c r="Y17" s="3" t="s">
        <v>41</v>
      </c>
      <c r="Z17" s="3" t="s">
        <v>41</v>
      </c>
      <c r="AA17" s="3">
        <v>0</v>
      </c>
      <c r="AB17" s="3" t="s">
        <v>30</v>
      </c>
      <c r="AC17" s="3">
        <v>1</v>
      </c>
      <c r="AD17" s="3" t="s">
        <v>41</v>
      </c>
    </row>
    <row r="18" spans="1:30" x14ac:dyDescent="0.2">
      <c r="A18" s="3" t="s">
        <v>30</v>
      </c>
      <c r="B18" s="3" t="s">
        <v>31</v>
      </c>
      <c r="C18" s="3" t="s">
        <v>1058</v>
      </c>
      <c r="D18" s="3" t="s">
        <v>1059</v>
      </c>
      <c r="E18" s="3">
        <v>0</v>
      </c>
      <c r="F18" s="3">
        <v>48.031999999999996</v>
      </c>
      <c r="G18" s="3">
        <v>23</v>
      </c>
      <c r="H18" s="3">
        <v>15</v>
      </c>
      <c r="I18" s="3">
        <v>16</v>
      </c>
      <c r="J18" s="3">
        <v>24</v>
      </c>
      <c r="K18" s="3">
        <v>4</v>
      </c>
      <c r="L18" s="3">
        <v>639</v>
      </c>
      <c r="M18" s="3">
        <v>69.400000000000006</v>
      </c>
      <c r="N18" s="3">
        <v>5.0599999999999996</v>
      </c>
      <c r="O18" s="3">
        <v>28.67</v>
      </c>
      <c r="P18" s="3">
        <v>15</v>
      </c>
      <c r="Q18" s="3" t="s">
        <v>1060</v>
      </c>
      <c r="R18" s="3" t="s">
        <v>1061</v>
      </c>
      <c r="S18" s="3" t="s">
        <v>1062</v>
      </c>
      <c r="T18" s="3" t="s">
        <v>979</v>
      </c>
      <c r="U18" s="3" t="s">
        <v>1063</v>
      </c>
      <c r="V18" s="3" t="s">
        <v>1058</v>
      </c>
      <c r="W18" s="3" t="s">
        <v>1064</v>
      </c>
      <c r="X18" s="3" t="s">
        <v>1065</v>
      </c>
      <c r="Y18" s="3" t="s">
        <v>1066</v>
      </c>
      <c r="Z18" s="3" t="s">
        <v>41</v>
      </c>
      <c r="AA18" s="3">
        <v>5</v>
      </c>
      <c r="AB18" s="3" t="s">
        <v>30</v>
      </c>
      <c r="AC18" s="3">
        <v>1</v>
      </c>
      <c r="AD18" s="3" t="s">
        <v>41</v>
      </c>
    </row>
    <row r="19" spans="1:30" x14ac:dyDescent="0.2">
      <c r="A19" s="3" t="s">
        <v>30</v>
      </c>
      <c r="B19" s="3" t="s">
        <v>31</v>
      </c>
      <c r="C19" s="3" t="s">
        <v>1100</v>
      </c>
      <c r="D19" s="3" t="s">
        <v>1101</v>
      </c>
      <c r="E19" s="3">
        <v>0</v>
      </c>
      <c r="F19" s="3">
        <v>47.207999999999998</v>
      </c>
      <c r="G19" s="3">
        <v>28</v>
      </c>
      <c r="H19" s="3">
        <v>12</v>
      </c>
      <c r="I19" s="3">
        <v>12</v>
      </c>
      <c r="J19" s="3">
        <v>33</v>
      </c>
      <c r="K19" s="3">
        <v>12</v>
      </c>
      <c r="L19" s="3">
        <v>385</v>
      </c>
      <c r="M19" s="3">
        <v>44.6</v>
      </c>
      <c r="N19" s="3">
        <v>4.87</v>
      </c>
      <c r="O19" s="3">
        <v>44.45</v>
      </c>
      <c r="P19" s="3">
        <v>12</v>
      </c>
      <c r="Q19" s="3" t="s">
        <v>34</v>
      </c>
      <c r="R19" s="3" t="s">
        <v>280</v>
      </c>
      <c r="S19" s="3" t="s">
        <v>41</v>
      </c>
      <c r="T19" s="3" t="s">
        <v>1102</v>
      </c>
      <c r="U19" s="3" t="s">
        <v>1103</v>
      </c>
      <c r="V19" s="3" t="s">
        <v>1100</v>
      </c>
      <c r="W19" s="3" t="s">
        <v>1104</v>
      </c>
      <c r="X19" s="3" t="s">
        <v>1105</v>
      </c>
      <c r="Y19" s="3" t="s">
        <v>41</v>
      </c>
      <c r="Z19" s="3" t="s">
        <v>41</v>
      </c>
      <c r="AA19" s="3">
        <v>0</v>
      </c>
      <c r="AB19" s="3" t="s">
        <v>30</v>
      </c>
      <c r="AC19" s="3">
        <v>1</v>
      </c>
      <c r="AD19" s="3" t="s">
        <v>41</v>
      </c>
    </row>
    <row r="20" spans="1:30" x14ac:dyDescent="0.2">
      <c r="A20" s="3" t="s">
        <v>30</v>
      </c>
      <c r="B20" s="3" t="s">
        <v>31</v>
      </c>
      <c r="C20" s="3" t="s">
        <v>1130</v>
      </c>
      <c r="D20" s="3" t="s">
        <v>1131</v>
      </c>
      <c r="E20" s="3">
        <v>0</v>
      </c>
      <c r="F20" s="3">
        <v>45.597000000000001</v>
      </c>
      <c r="G20" s="3">
        <v>48</v>
      </c>
      <c r="H20" s="3">
        <v>11</v>
      </c>
      <c r="I20" s="3">
        <v>14</v>
      </c>
      <c r="J20" s="3">
        <v>40</v>
      </c>
      <c r="K20" s="3">
        <v>11</v>
      </c>
      <c r="L20" s="3">
        <v>221</v>
      </c>
      <c r="M20" s="3">
        <v>25.2</v>
      </c>
      <c r="N20" s="3">
        <v>6.92</v>
      </c>
      <c r="O20" s="3">
        <v>56.63</v>
      </c>
      <c r="P20" s="3">
        <v>11</v>
      </c>
      <c r="Q20" s="3" t="s">
        <v>913</v>
      </c>
      <c r="R20" s="3" t="s">
        <v>35</v>
      </c>
      <c r="S20" s="3" t="s">
        <v>41</v>
      </c>
      <c r="T20" s="3" t="s">
        <v>41</v>
      </c>
      <c r="U20" s="3" t="s">
        <v>1132</v>
      </c>
      <c r="V20" s="3" t="s">
        <v>1130</v>
      </c>
      <c r="W20" s="3" t="s">
        <v>1133</v>
      </c>
      <c r="X20" s="3" t="s">
        <v>1134</v>
      </c>
      <c r="Y20" s="3" t="s">
        <v>41</v>
      </c>
      <c r="Z20" s="3" t="s">
        <v>41</v>
      </c>
      <c r="AA20" s="3">
        <v>0</v>
      </c>
      <c r="AB20" s="3" t="s">
        <v>30</v>
      </c>
      <c r="AC20" s="3">
        <v>1</v>
      </c>
      <c r="AD20" s="3" t="s">
        <v>41</v>
      </c>
    </row>
    <row r="21" spans="1:30" x14ac:dyDescent="0.2">
      <c r="A21" s="3" t="s">
        <v>30</v>
      </c>
      <c r="B21" s="3" t="s">
        <v>31</v>
      </c>
      <c r="C21" s="3" t="s">
        <v>1157</v>
      </c>
      <c r="D21" s="3" t="s">
        <v>1158</v>
      </c>
      <c r="E21" s="3">
        <v>0</v>
      </c>
      <c r="F21" s="3">
        <v>44.112000000000002</v>
      </c>
      <c r="G21" s="3">
        <v>28</v>
      </c>
      <c r="H21" s="3">
        <v>16</v>
      </c>
      <c r="I21" s="3">
        <v>16</v>
      </c>
      <c r="J21" s="3">
        <v>21</v>
      </c>
      <c r="K21" s="3">
        <v>16</v>
      </c>
      <c r="L21" s="3">
        <v>577</v>
      </c>
      <c r="M21" s="3">
        <v>64.3</v>
      </c>
      <c r="N21" s="3">
        <v>5.97</v>
      </c>
      <c r="O21" s="3">
        <v>33.43</v>
      </c>
      <c r="P21" s="3">
        <v>16</v>
      </c>
      <c r="Q21" s="3" t="s">
        <v>1159</v>
      </c>
      <c r="R21" s="3" t="s">
        <v>1160</v>
      </c>
      <c r="S21" s="3" t="s">
        <v>1161</v>
      </c>
      <c r="T21" s="3" t="s">
        <v>1162</v>
      </c>
      <c r="U21" s="3" t="s">
        <v>1163</v>
      </c>
      <c r="V21" s="3" t="s">
        <v>1157</v>
      </c>
      <c r="W21" s="3" t="s">
        <v>1164</v>
      </c>
      <c r="X21" s="3" t="s">
        <v>1165</v>
      </c>
      <c r="Y21" s="3" t="s">
        <v>41</v>
      </c>
      <c r="Z21" s="3" t="s">
        <v>41</v>
      </c>
      <c r="AA21" s="3">
        <v>0</v>
      </c>
      <c r="AB21" s="3" t="s">
        <v>30</v>
      </c>
      <c r="AC21" s="3">
        <v>1</v>
      </c>
      <c r="AD21" s="3" t="s">
        <v>41</v>
      </c>
    </row>
    <row r="22" spans="1:30" x14ac:dyDescent="0.2">
      <c r="A22" s="3" t="s">
        <v>30</v>
      </c>
      <c r="B22" s="3" t="s">
        <v>31</v>
      </c>
      <c r="C22" s="3" t="s">
        <v>1198</v>
      </c>
      <c r="D22" s="3" t="s">
        <v>1199</v>
      </c>
      <c r="E22" s="3">
        <v>0</v>
      </c>
      <c r="F22" s="3">
        <v>43.62</v>
      </c>
      <c r="G22" s="3">
        <v>26</v>
      </c>
      <c r="H22" s="3">
        <v>16</v>
      </c>
      <c r="I22" s="3">
        <v>19</v>
      </c>
      <c r="J22" s="3">
        <v>21</v>
      </c>
      <c r="K22" s="3">
        <v>16</v>
      </c>
      <c r="L22" s="3">
        <v>709</v>
      </c>
      <c r="M22" s="3">
        <v>79.7</v>
      </c>
      <c r="N22" s="3">
        <v>8.6999999999999993</v>
      </c>
      <c r="O22" s="3">
        <v>33.729999999999997</v>
      </c>
      <c r="P22" s="3">
        <v>16</v>
      </c>
      <c r="Q22" s="3" t="s">
        <v>1200</v>
      </c>
      <c r="R22" s="3" t="s">
        <v>35</v>
      </c>
      <c r="S22" s="3" t="s">
        <v>1062</v>
      </c>
      <c r="T22" s="3" t="s">
        <v>1201</v>
      </c>
      <c r="U22" s="3" t="s">
        <v>1202</v>
      </c>
      <c r="V22" s="3" t="s">
        <v>1198</v>
      </c>
      <c r="W22" s="3" t="s">
        <v>1203</v>
      </c>
      <c r="X22" s="3" t="s">
        <v>1204</v>
      </c>
      <c r="Y22" s="3" t="s">
        <v>41</v>
      </c>
      <c r="Z22" s="3" t="s">
        <v>41</v>
      </c>
      <c r="AA22" s="3">
        <v>0</v>
      </c>
      <c r="AB22" s="3" t="s">
        <v>30</v>
      </c>
      <c r="AC22" s="3">
        <v>1</v>
      </c>
      <c r="AD22" s="3" t="s">
        <v>1205</v>
      </c>
    </row>
    <row r="23" spans="1:30" x14ac:dyDescent="0.2">
      <c r="A23" s="3" t="s">
        <v>30</v>
      </c>
      <c r="B23" s="3" t="s">
        <v>31</v>
      </c>
      <c r="C23" s="3" t="s">
        <v>1246</v>
      </c>
      <c r="D23" s="3" t="s">
        <v>1247</v>
      </c>
      <c r="E23" s="3">
        <v>0</v>
      </c>
      <c r="F23" s="3">
        <v>42.316000000000003</v>
      </c>
      <c r="G23" s="3">
        <v>25</v>
      </c>
      <c r="H23" s="3">
        <v>14</v>
      </c>
      <c r="I23" s="3">
        <v>14</v>
      </c>
      <c r="J23" s="3">
        <v>23</v>
      </c>
      <c r="K23" s="3">
        <v>3</v>
      </c>
      <c r="L23" s="3">
        <v>642</v>
      </c>
      <c r="M23" s="3">
        <v>69.599999999999994</v>
      </c>
      <c r="N23" s="3">
        <v>5.1100000000000003</v>
      </c>
      <c r="O23" s="3">
        <v>30.27</v>
      </c>
      <c r="P23" s="3">
        <v>14</v>
      </c>
      <c r="Q23" s="3" t="s">
        <v>1248</v>
      </c>
      <c r="R23" s="3" t="s">
        <v>1249</v>
      </c>
      <c r="S23" s="3" t="s">
        <v>1062</v>
      </c>
      <c r="T23" s="3" t="s">
        <v>979</v>
      </c>
      <c r="U23" s="3" t="s">
        <v>1250</v>
      </c>
      <c r="V23" s="3" t="s">
        <v>1246</v>
      </c>
      <c r="W23" s="3" t="s">
        <v>1251</v>
      </c>
      <c r="X23" s="3" t="s">
        <v>1252</v>
      </c>
      <c r="Y23" s="3" t="s">
        <v>983</v>
      </c>
      <c r="Z23" s="3" t="s">
        <v>41</v>
      </c>
      <c r="AA23" s="3">
        <v>4</v>
      </c>
      <c r="AB23" s="3" t="s">
        <v>30</v>
      </c>
      <c r="AC23" s="3">
        <v>1</v>
      </c>
      <c r="AD23" s="3" t="s">
        <v>41</v>
      </c>
    </row>
    <row r="24" spans="1:30" x14ac:dyDescent="0.2">
      <c r="A24" s="3" t="s">
        <v>30</v>
      </c>
      <c r="B24" s="3" t="s">
        <v>31</v>
      </c>
      <c r="C24" s="3" t="s">
        <v>1259</v>
      </c>
      <c r="D24" s="3" t="s">
        <v>1260</v>
      </c>
      <c r="E24" s="3">
        <v>0</v>
      </c>
      <c r="F24" s="3">
        <v>41.670999999999999</v>
      </c>
      <c r="G24" s="3">
        <v>26</v>
      </c>
      <c r="H24" s="3">
        <v>17</v>
      </c>
      <c r="I24" s="3">
        <v>18</v>
      </c>
      <c r="J24" s="3">
        <v>28</v>
      </c>
      <c r="K24" s="3">
        <v>17</v>
      </c>
      <c r="L24" s="3">
        <v>549</v>
      </c>
      <c r="M24" s="3">
        <v>62.4</v>
      </c>
      <c r="N24" s="3">
        <v>4.8099999999999996</v>
      </c>
      <c r="O24" s="3">
        <v>34.049999999999997</v>
      </c>
      <c r="P24" s="3">
        <v>17</v>
      </c>
      <c r="Q24" s="3" t="s">
        <v>34</v>
      </c>
      <c r="R24" s="3" t="s">
        <v>35</v>
      </c>
      <c r="S24" s="3" t="s">
        <v>1062</v>
      </c>
      <c r="T24" s="3" t="s">
        <v>1261</v>
      </c>
      <c r="U24" s="3" t="s">
        <v>1262</v>
      </c>
      <c r="V24" s="3" t="s">
        <v>1259</v>
      </c>
      <c r="W24" s="3" t="s">
        <v>1263</v>
      </c>
      <c r="X24" s="3" t="s">
        <v>1264</v>
      </c>
      <c r="Y24" s="3" t="s">
        <v>41</v>
      </c>
      <c r="Z24" s="3" t="s">
        <v>41</v>
      </c>
      <c r="AA24" s="3">
        <v>0</v>
      </c>
      <c r="AB24" s="3" t="s">
        <v>30</v>
      </c>
      <c r="AC24" s="3">
        <v>1</v>
      </c>
      <c r="AD24" s="3" t="s">
        <v>1265</v>
      </c>
    </row>
    <row r="25" spans="1:30" x14ac:dyDescent="0.2">
      <c r="A25" s="3" t="s">
        <v>30</v>
      </c>
      <c r="B25" s="3" t="s">
        <v>31</v>
      </c>
      <c r="C25" s="3" t="s">
        <v>1302</v>
      </c>
      <c r="D25" s="3" t="s">
        <v>1303</v>
      </c>
      <c r="E25" s="3">
        <v>0</v>
      </c>
      <c r="F25" s="3">
        <v>28.777000000000001</v>
      </c>
      <c r="G25" s="3">
        <v>17</v>
      </c>
      <c r="H25" s="3">
        <v>15</v>
      </c>
      <c r="I25" s="3">
        <v>15</v>
      </c>
      <c r="J25" s="3">
        <v>16</v>
      </c>
      <c r="K25" s="3">
        <v>15</v>
      </c>
      <c r="L25" s="3">
        <v>888</v>
      </c>
      <c r="M25" s="3">
        <v>100.9</v>
      </c>
      <c r="N25" s="3">
        <v>8.57</v>
      </c>
      <c r="O25" s="3">
        <v>12.52</v>
      </c>
      <c r="P25" s="3">
        <v>15</v>
      </c>
      <c r="Q25" s="3" t="s">
        <v>1304</v>
      </c>
      <c r="R25" s="3" t="s">
        <v>1305</v>
      </c>
      <c r="S25" s="3" t="s">
        <v>1306</v>
      </c>
      <c r="T25" s="3" t="s">
        <v>1307</v>
      </c>
      <c r="U25" s="3" t="s">
        <v>1308</v>
      </c>
      <c r="V25" s="3" t="s">
        <v>1302</v>
      </c>
      <c r="W25" s="3" t="s">
        <v>1309</v>
      </c>
      <c r="X25" s="3" t="s">
        <v>1310</v>
      </c>
      <c r="Y25" s="3" t="s">
        <v>41</v>
      </c>
      <c r="Z25" s="3" t="s">
        <v>41</v>
      </c>
      <c r="AA25" s="3">
        <v>0</v>
      </c>
      <c r="AB25" s="3" t="s">
        <v>30</v>
      </c>
      <c r="AC25" s="3">
        <v>1</v>
      </c>
      <c r="AD25" s="3" t="s">
        <v>41</v>
      </c>
    </row>
    <row r="26" spans="1:30" x14ac:dyDescent="0.2">
      <c r="A26" s="3" t="s">
        <v>30</v>
      </c>
      <c r="B26" s="3" t="s">
        <v>31</v>
      </c>
      <c r="C26" s="3" t="s">
        <v>1341</v>
      </c>
      <c r="D26" s="3" t="s">
        <v>1342</v>
      </c>
      <c r="E26" s="3">
        <v>0</v>
      </c>
      <c r="F26" s="3">
        <v>28.337</v>
      </c>
      <c r="G26" s="3">
        <v>16</v>
      </c>
      <c r="H26" s="3">
        <v>12</v>
      </c>
      <c r="I26" s="3">
        <v>12</v>
      </c>
      <c r="J26" s="3">
        <v>12</v>
      </c>
      <c r="K26" s="3">
        <v>12</v>
      </c>
      <c r="L26" s="3">
        <v>842</v>
      </c>
      <c r="M26" s="3">
        <v>93.2</v>
      </c>
      <c r="N26" s="3">
        <v>6.32</v>
      </c>
      <c r="O26" s="3">
        <v>20.74</v>
      </c>
      <c r="P26" s="3">
        <v>12</v>
      </c>
      <c r="Q26" s="3" t="s">
        <v>1343</v>
      </c>
      <c r="R26" s="3" t="s">
        <v>453</v>
      </c>
      <c r="S26" s="3" t="s">
        <v>1344</v>
      </c>
      <c r="T26" s="3" t="s">
        <v>1345</v>
      </c>
      <c r="U26" s="3" t="s">
        <v>1346</v>
      </c>
      <c r="V26" s="3" t="s">
        <v>1347</v>
      </c>
      <c r="W26" s="3" t="s">
        <v>1348</v>
      </c>
      <c r="X26" s="3" t="s">
        <v>1349</v>
      </c>
      <c r="Y26" s="3" t="s">
        <v>1350</v>
      </c>
      <c r="Z26" s="3" t="s">
        <v>41</v>
      </c>
      <c r="AA26" s="3">
        <v>4</v>
      </c>
      <c r="AB26" s="3" t="s">
        <v>30</v>
      </c>
      <c r="AC26" s="3">
        <v>1</v>
      </c>
      <c r="AD26" s="3" t="s">
        <v>41</v>
      </c>
    </row>
    <row r="27" spans="1:30" x14ac:dyDescent="0.2">
      <c r="A27" s="3" t="s">
        <v>30</v>
      </c>
      <c r="B27" s="3" t="s">
        <v>31</v>
      </c>
      <c r="C27" s="3" t="s">
        <v>1375</v>
      </c>
      <c r="D27" s="3" t="s">
        <v>1376</v>
      </c>
      <c r="E27" s="3">
        <v>0</v>
      </c>
      <c r="F27" s="3">
        <v>28.065999999999999</v>
      </c>
      <c r="G27" s="3">
        <v>18</v>
      </c>
      <c r="H27" s="3">
        <v>7</v>
      </c>
      <c r="I27" s="3">
        <v>9</v>
      </c>
      <c r="J27" s="3">
        <v>15</v>
      </c>
      <c r="K27" s="3">
        <v>4</v>
      </c>
      <c r="L27" s="3">
        <v>523</v>
      </c>
      <c r="M27" s="3">
        <v>56.5</v>
      </c>
      <c r="N27" s="3">
        <v>8.48</v>
      </c>
      <c r="O27" s="3">
        <v>21.58</v>
      </c>
      <c r="P27" s="3">
        <v>7</v>
      </c>
      <c r="Q27" s="3" t="s">
        <v>1377</v>
      </c>
      <c r="R27" s="3" t="s">
        <v>453</v>
      </c>
      <c r="S27" s="3" t="s">
        <v>36</v>
      </c>
      <c r="T27" s="3" t="s">
        <v>1378</v>
      </c>
      <c r="U27" s="3" t="s">
        <v>1379</v>
      </c>
      <c r="V27" s="3" t="s">
        <v>1375</v>
      </c>
      <c r="W27" s="3" t="s">
        <v>1380</v>
      </c>
      <c r="X27" s="3" t="s">
        <v>1381</v>
      </c>
      <c r="Y27" s="3" t="s">
        <v>1382</v>
      </c>
      <c r="Z27" s="3" t="s">
        <v>41</v>
      </c>
      <c r="AA27" s="3">
        <v>3</v>
      </c>
      <c r="AB27" s="3" t="s">
        <v>30</v>
      </c>
      <c r="AC27" s="3">
        <v>1</v>
      </c>
      <c r="AD27" s="3" t="s">
        <v>41</v>
      </c>
    </row>
    <row r="28" spans="1:30" x14ac:dyDescent="0.2">
      <c r="A28" s="3" t="s">
        <v>30</v>
      </c>
      <c r="B28" s="3" t="s">
        <v>31</v>
      </c>
      <c r="C28" s="3" t="s">
        <v>1398</v>
      </c>
      <c r="D28" s="3" t="s">
        <v>1399</v>
      </c>
      <c r="E28" s="3">
        <v>0</v>
      </c>
      <c r="F28" s="3">
        <v>26.725999999999999</v>
      </c>
      <c r="G28" s="3">
        <v>49</v>
      </c>
      <c r="H28" s="3">
        <v>7</v>
      </c>
      <c r="I28" s="3">
        <v>7</v>
      </c>
      <c r="J28" s="3">
        <v>9</v>
      </c>
      <c r="K28" s="3">
        <v>7</v>
      </c>
      <c r="L28" s="3">
        <v>138</v>
      </c>
      <c r="M28" s="3">
        <v>14.6</v>
      </c>
      <c r="N28" s="3">
        <v>10.54</v>
      </c>
      <c r="O28" s="3">
        <v>18.22</v>
      </c>
      <c r="P28" s="3">
        <v>7</v>
      </c>
      <c r="Q28" s="3" t="s">
        <v>1400</v>
      </c>
      <c r="R28" s="3" t="s">
        <v>1160</v>
      </c>
      <c r="S28" s="3" t="s">
        <v>1062</v>
      </c>
      <c r="T28" s="3" t="s">
        <v>1401</v>
      </c>
      <c r="U28" s="3" t="s">
        <v>1402</v>
      </c>
      <c r="V28" s="3" t="s">
        <v>1398</v>
      </c>
      <c r="W28" s="3" t="s">
        <v>1403</v>
      </c>
      <c r="X28" s="3" t="s">
        <v>1404</v>
      </c>
      <c r="Y28" s="3" t="s">
        <v>1405</v>
      </c>
      <c r="Z28" s="3" t="s">
        <v>41</v>
      </c>
      <c r="AA28" s="3">
        <v>10</v>
      </c>
      <c r="AB28" s="3" t="s">
        <v>30</v>
      </c>
      <c r="AC28" s="3">
        <v>1</v>
      </c>
      <c r="AD28" s="3" t="s">
        <v>41</v>
      </c>
    </row>
    <row r="29" spans="1:30" x14ac:dyDescent="0.2">
      <c r="A29" s="3" t="s">
        <v>30</v>
      </c>
      <c r="B29" s="3" t="s">
        <v>31</v>
      </c>
      <c r="C29" s="3" t="s">
        <v>1420</v>
      </c>
      <c r="D29" s="3" t="s">
        <v>1421</v>
      </c>
      <c r="E29" s="3">
        <v>0</v>
      </c>
      <c r="F29" s="3">
        <v>26.675000000000001</v>
      </c>
      <c r="G29" s="3">
        <v>13</v>
      </c>
      <c r="H29" s="3">
        <v>7</v>
      </c>
      <c r="I29" s="3">
        <v>7</v>
      </c>
      <c r="J29" s="3">
        <v>10</v>
      </c>
      <c r="K29" s="3">
        <v>7</v>
      </c>
      <c r="L29" s="3">
        <v>664</v>
      </c>
      <c r="M29" s="3">
        <v>76.2</v>
      </c>
      <c r="N29" s="3">
        <v>8.98</v>
      </c>
      <c r="O29" s="3">
        <v>22.31</v>
      </c>
      <c r="P29" s="3">
        <v>7</v>
      </c>
      <c r="Q29" s="3" t="s">
        <v>1422</v>
      </c>
      <c r="R29" s="3" t="s">
        <v>1423</v>
      </c>
      <c r="S29" s="3" t="s">
        <v>1062</v>
      </c>
      <c r="T29" s="3" t="s">
        <v>1424</v>
      </c>
      <c r="U29" s="3" t="s">
        <v>1425</v>
      </c>
      <c r="V29" s="3" t="s">
        <v>1420</v>
      </c>
      <c r="W29" s="3" t="s">
        <v>1426</v>
      </c>
      <c r="X29" s="3" t="s">
        <v>1427</v>
      </c>
      <c r="Y29" s="3" t="s">
        <v>41</v>
      </c>
      <c r="Z29" s="3" t="s">
        <v>41</v>
      </c>
      <c r="AA29" s="3">
        <v>0</v>
      </c>
      <c r="AB29" s="3" t="s">
        <v>30</v>
      </c>
      <c r="AC29" s="3">
        <v>1</v>
      </c>
      <c r="AD29" s="3" t="s">
        <v>41</v>
      </c>
    </row>
    <row r="30" spans="1:30" x14ac:dyDescent="0.2">
      <c r="A30" s="3" t="s">
        <v>30</v>
      </c>
      <c r="B30" s="3" t="s">
        <v>31</v>
      </c>
      <c r="C30" s="3" t="s">
        <v>1443</v>
      </c>
      <c r="D30" s="3" t="s">
        <v>1444</v>
      </c>
      <c r="E30" s="3">
        <v>0</v>
      </c>
      <c r="F30" s="3">
        <v>26.667999999999999</v>
      </c>
      <c r="G30" s="3">
        <v>17</v>
      </c>
      <c r="H30" s="3">
        <v>7</v>
      </c>
      <c r="I30" s="3">
        <v>9</v>
      </c>
      <c r="J30" s="3">
        <v>15</v>
      </c>
      <c r="K30" s="3">
        <v>4</v>
      </c>
      <c r="L30" s="3">
        <v>524</v>
      </c>
      <c r="M30" s="3">
        <v>56.4</v>
      </c>
      <c r="N30" s="3">
        <v>8.16</v>
      </c>
      <c r="O30" s="3">
        <v>21.48</v>
      </c>
      <c r="P30" s="3">
        <v>7</v>
      </c>
      <c r="Q30" s="3" t="s">
        <v>1377</v>
      </c>
      <c r="R30" s="3" t="s">
        <v>453</v>
      </c>
      <c r="S30" s="3" t="s">
        <v>36</v>
      </c>
      <c r="T30" s="3" t="s">
        <v>1378</v>
      </c>
      <c r="U30" s="3" t="s">
        <v>1445</v>
      </c>
      <c r="V30" s="3" t="s">
        <v>1443</v>
      </c>
      <c r="W30" s="3" t="s">
        <v>1446</v>
      </c>
      <c r="X30" s="3" t="s">
        <v>1447</v>
      </c>
      <c r="Y30" s="3" t="s">
        <v>1382</v>
      </c>
      <c r="Z30" s="3" t="s">
        <v>1448</v>
      </c>
      <c r="AA30" s="3">
        <v>4</v>
      </c>
      <c r="AB30" s="3" t="s">
        <v>30</v>
      </c>
      <c r="AC30" s="3">
        <v>1</v>
      </c>
      <c r="AD30" s="3" t="s">
        <v>41</v>
      </c>
    </row>
    <row r="31" spans="1:30" x14ac:dyDescent="0.2">
      <c r="A31" s="3" t="s">
        <v>30</v>
      </c>
      <c r="B31" s="3" t="s">
        <v>31</v>
      </c>
      <c r="C31" s="3" t="s">
        <v>1457</v>
      </c>
      <c r="D31" s="3" t="s">
        <v>1458</v>
      </c>
      <c r="E31" s="3">
        <v>0</v>
      </c>
      <c r="F31" s="3">
        <v>25.459</v>
      </c>
      <c r="G31" s="3">
        <v>13</v>
      </c>
      <c r="H31" s="3">
        <v>5</v>
      </c>
      <c r="I31" s="3">
        <v>7</v>
      </c>
      <c r="J31" s="3">
        <v>15</v>
      </c>
      <c r="K31" s="3">
        <v>2</v>
      </c>
      <c r="L31" s="3">
        <v>523</v>
      </c>
      <c r="M31" s="3">
        <v>56.5</v>
      </c>
      <c r="N31" s="3">
        <v>7.4</v>
      </c>
      <c r="O31" s="3">
        <v>20.79</v>
      </c>
      <c r="P31" s="3">
        <v>5</v>
      </c>
      <c r="Q31" s="3" t="s">
        <v>1377</v>
      </c>
      <c r="R31" s="3" t="s">
        <v>453</v>
      </c>
      <c r="S31" s="3" t="s">
        <v>36</v>
      </c>
      <c r="T31" s="3" t="s">
        <v>1378</v>
      </c>
      <c r="U31" s="3" t="s">
        <v>1459</v>
      </c>
      <c r="V31" s="3" t="s">
        <v>1457</v>
      </c>
      <c r="W31" s="3" t="s">
        <v>1460</v>
      </c>
      <c r="X31" s="3" t="s">
        <v>1461</v>
      </c>
      <c r="Y31" s="3" t="s">
        <v>1382</v>
      </c>
      <c r="Z31" s="3" t="s">
        <v>41</v>
      </c>
      <c r="AA31" s="3">
        <v>3</v>
      </c>
      <c r="AB31" s="3" t="s">
        <v>30</v>
      </c>
      <c r="AC31" s="3">
        <v>1</v>
      </c>
      <c r="AD31" s="3" t="s">
        <v>41</v>
      </c>
    </row>
    <row r="32" spans="1:30" x14ac:dyDescent="0.2">
      <c r="A32" s="3" t="s">
        <v>30</v>
      </c>
      <c r="B32" s="3" t="s">
        <v>31</v>
      </c>
      <c r="C32" s="3" t="s">
        <v>451</v>
      </c>
      <c r="D32" s="3" t="s">
        <v>1466</v>
      </c>
      <c r="E32" s="3">
        <v>0</v>
      </c>
      <c r="F32" s="3">
        <v>25.379000000000001</v>
      </c>
      <c r="G32" s="3">
        <v>33</v>
      </c>
      <c r="H32" s="3">
        <v>5</v>
      </c>
      <c r="I32" s="3">
        <v>5</v>
      </c>
      <c r="J32" s="3">
        <v>63</v>
      </c>
      <c r="K32" s="3">
        <v>5</v>
      </c>
      <c r="L32" s="3">
        <v>231</v>
      </c>
      <c r="M32" s="3">
        <v>24.4</v>
      </c>
      <c r="N32" s="3">
        <v>7.18</v>
      </c>
      <c r="O32" s="3">
        <v>69.59</v>
      </c>
      <c r="P32" s="3">
        <v>5</v>
      </c>
      <c r="Q32" s="3" t="s">
        <v>41</v>
      </c>
      <c r="R32" s="3" t="s">
        <v>41</v>
      </c>
      <c r="S32" s="3" t="s">
        <v>41</v>
      </c>
      <c r="T32" s="3" t="s">
        <v>41</v>
      </c>
      <c r="U32" s="3" t="s">
        <v>41</v>
      </c>
      <c r="V32" s="3" t="s">
        <v>41</v>
      </c>
      <c r="W32" s="3" t="s">
        <v>41</v>
      </c>
      <c r="X32" s="3" t="s">
        <v>41</v>
      </c>
      <c r="Y32" s="3" t="s">
        <v>41</v>
      </c>
      <c r="Z32" s="3" t="s">
        <v>41</v>
      </c>
      <c r="AA32" s="3">
        <v>0</v>
      </c>
      <c r="AB32" s="3" t="s">
        <v>30</v>
      </c>
      <c r="AC32" s="3">
        <v>1</v>
      </c>
      <c r="AD32" s="3" t="s">
        <v>41</v>
      </c>
    </row>
    <row r="33" spans="1:30" x14ac:dyDescent="0.2">
      <c r="A33" s="3" t="s">
        <v>30</v>
      </c>
      <c r="B33" s="3" t="s">
        <v>31</v>
      </c>
      <c r="C33" s="3" t="s">
        <v>1478</v>
      </c>
      <c r="D33" s="3" t="s">
        <v>1479</v>
      </c>
      <c r="E33" s="3">
        <v>0</v>
      </c>
      <c r="F33" s="3">
        <v>25.013999999999999</v>
      </c>
      <c r="G33" s="3">
        <v>12</v>
      </c>
      <c r="H33" s="3">
        <v>8</v>
      </c>
      <c r="I33" s="3">
        <v>8</v>
      </c>
      <c r="J33" s="3">
        <v>15</v>
      </c>
      <c r="K33" s="3">
        <v>1</v>
      </c>
      <c r="L33" s="3">
        <v>642</v>
      </c>
      <c r="M33" s="3">
        <v>69.599999999999994</v>
      </c>
      <c r="N33" s="3">
        <v>5.14</v>
      </c>
      <c r="O33" s="3">
        <v>12.8</v>
      </c>
      <c r="P33" s="3">
        <v>8</v>
      </c>
      <c r="Q33" s="3" t="s">
        <v>1480</v>
      </c>
      <c r="R33" s="3" t="s">
        <v>1481</v>
      </c>
      <c r="S33" s="3" t="s">
        <v>36</v>
      </c>
      <c r="T33" s="3" t="s">
        <v>979</v>
      </c>
      <c r="U33" s="3" t="s">
        <v>1482</v>
      </c>
      <c r="V33" s="3" t="s">
        <v>1478</v>
      </c>
      <c r="W33" s="3" t="s">
        <v>1483</v>
      </c>
      <c r="X33" s="3" t="s">
        <v>1484</v>
      </c>
      <c r="Y33" s="3" t="s">
        <v>983</v>
      </c>
      <c r="Z33" s="3" t="s">
        <v>41</v>
      </c>
      <c r="AA33" s="3">
        <v>4</v>
      </c>
      <c r="AB33" s="3" t="s">
        <v>30</v>
      </c>
      <c r="AC33" s="3">
        <v>1</v>
      </c>
      <c r="AD33" s="3" t="s">
        <v>41</v>
      </c>
    </row>
    <row r="34" spans="1:30" x14ac:dyDescent="0.2">
      <c r="A34" s="3" t="s">
        <v>30</v>
      </c>
      <c r="B34" s="3" t="s">
        <v>31</v>
      </c>
      <c r="C34" s="3" t="s">
        <v>1487</v>
      </c>
      <c r="D34" s="3" t="s">
        <v>1488</v>
      </c>
      <c r="E34" s="3">
        <v>0</v>
      </c>
      <c r="F34" s="3">
        <v>24.885000000000002</v>
      </c>
      <c r="G34" s="3">
        <v>12</v>
      </c>
      <c r="H34" s="3">
        <v>8</v>
      </c>
      <c r="I34" s="3">
        <v>8</v>
      </c>
      <c r="J34" s="3">
        <v>12</v>
      </c>
      <c r="K34" s="3">
        <v>7</v>
      </c>
      <c r="L34" s="3">
        <v>682</v>
      </c>
      <c r="M34" s="3">
        <v>74.400000000000006</v>
      </c>
      <c r="N34" s="3">
        <v>4.93</v>
      </c>
      <c r="O34" s="3">
        <v>19.46</v>
      </c>
      <c r="P34" s="3">
        <v>8</v>
      </c>
      <c r="Q34" s="3" t="s">
        <v>1489</v>
      </c>
      <c r="R34" s="3" t="s">
        <v>1490</v>
      </c>
      <c r="S34" s="3" t="s">
        <v>1491</v>
      </c>
      <c r="T34" s="3" t="s">
        <v>979</v>
      </c>
      <c r="U34" s="3" t="s">
        <v>1492</v>
      </c>
      <c r="V34" s="3" t="s">
        <v>1487</v>
      </c>
      <c r="W34" s="3" t="s">
        <v>1493</v>
      </c>
      <c r="X34" s="3" t="s">
        <v>1494</v>
      </c>
      <c r="Y34" s="3" t="s">
        <v>1495</v>
      </c>
      <c r="Z34" s="3" t="s">
        <v>41</v>
      </c>
      <c r="AA34" s="3">
        <v>1</v>
      </c>
      <c r="AB34" s="3" t="s">
        <v>30</v>
      </c>
      <c r="AC34" s="3">
        <v>1</v>
      </c>
      <c r="AD34" s="3" t="s">
        <v>41</v>
      </c>
    </row>
    <row r="35" spans="1:30" x14ac:dyDescent="0.2">
      <c r="A35" s="3" t="s">
        <v>30</v>
      </c>
      <c r="B35" s="3" t="s">
        <v>31</v>
      </c>
      <c r="C35" s="3" t="s">
        <v>1510</v>
      </c>
      <c r="D35" s="3" t="s">
        <v>1511</v>
      </c>
      <c r="E35" s="3">
        <v>0</v>
      </c>
      <c r="F35" s="3">
        <v>24.379000000000001</v>
      </c>
      <c r="G35" s="3">
        <v>44</v>
      </c>
      <c r="H35" s="3">
        <v>9</v>
      </c>
      <c r="I35" s="3">
        <v>9</v>
      </c>
      <c r="J35" s="3">
        <v>11</v>
      </c>
      <c r="K35" s="3">
        <v>9</v>
      </c>
      <c r="L35" s="3">
        <v>103</v>
      </c>
      <c r="M35" s="3">
        <v>11.4</v>
      </c>
      <c r="N35" s="3">
        <v>11.36</v>
      </c>
      <c r="O35" s="3">
        <v>15.88</v>
      </c>
      <c r="P35" s="3">
        <v>9</v>
      </c>
      <c r="Q35" s="3" t="s">
        <v>1512</v>
      </c>
      <c r="R35" s="3" t="s">
        <v>35</v>
      </c>
      <c r="S35" s="3" t="s">
        <v>1062</v>
      </c>
      <c r="T35" s="3" t="s">
        <v>1513</v>
      </c>
      <c r="U35" s="3" t="s">
        <v>1514</v>
      </c>
      <c r="V35" s="3" t="s">
        <v>1515</v>
      </c>
      <c r="W35" s="3" t="s">
        <v>1516</v>
      </c>
      <c r="X35" s="3" t="s">
        <v>1517</v>
      </c>
      <c r="Y35" s="3" t="s">
        <v>1518</v>
      </c>
      <c r="Z35" s="3" t="s">
        <v>41</v>
      </c>
      <c r="AA35" s="3">
        <v>12</v>
      </c>
      <c r="AB35" s="3" t="s">
        <v>30</v>
      </c>
      <c r="AC35" s="3">
        <v>1</v>
      </c>
      <c r="AD35" s="3" t="s">
        <v>41</v>
      </c>
    </row>
    <row r="36" spans="1:30" x14ac:dyDescent="0.2">
      <c r="A36" s="3" t="s">
        <v>30</v>
      </c>
      <c r="B36" s="3" t="s">
        <v>31</v>
      </c>
      <c r="C36" s="3" t="s">
        <v>1537</v>
      </c>
      <c r="D36" s="3" t="s">
        <v>1538</v>
      </c>
      <c r="E36" s="3">
        <v>0</v>
      </c>
      <c r="F36" s="3">
        <v>23.92</v>
      </c>
      <c r="G36" s="3">
        <v>22</v>
      </c>
      <c r="H36" s="3">
        <v>7</v>
      </c>
      <c r="I36" s="3">
        <v>7</v>
      </c>
      <c r="J36" s="3">
        <v>11</v>
      </c>
      <c r="K36" s="3">
        <v>7</v>
      </c>
      <c r="L36" s="3">
        <v>332</v>
      </c>
      <c r="M36" s="3">
        <v>35.700000000000003</v>
      </c>
      <c r="N36" s="3">
        <v>6.96</v>
      </c>
      <c r="O36" s="3">
        <v>17.28</v>
      </c>
      <c r="P36" s="3">
        <v>7</v>
      </c>
      <c r="Q36" s="3" t="s">
        <v>1539</v>
      </c>
      <c r="R36" s="3" t="s">
        <v>1540</v>
      </c>
      <c r="S36" s="3" t="s">
        <v>1062</v>
      </c>
      <c r="T36" s="3" t="s">
        <v>1541</v>
      </c>
      <c r="U36" s="3" t="s">
        <v>1542</v>
      </c>
      <c r="V36" s="3" t="s">
        <v>1537</v>
      </c>
      <c r="W36" s="3" t="s">
        <v>1543</v>
      </c>
      <c r="X36" s="3" t="s">
        <v>1544</v>
      </c>
      <c r="Y36" s="3" t="s">
        <v>1545</v>
      </c>
      <c r="Z36" s="3" t="s">
        <v>1546</v>
      </c>
      <c r="AA36" s="3">
        <v>5</v>
      </c>
      <c r="AB36" s="3" t="s">
        <v>30</v>
      </c>
      <c r="AC36" s="3">
        <v>1</v>
      </c>
      <c r="AD36" s="3" t="s">
        <v>41</v>
      </c>
    </row>
    <row r="37" spans="1:30" x14ac:dyDescent="0.2">
      <c r="A37" s="3" t="s">
        <v>30</v>
      </c>
      <c r="B37" s="3" t="s">
        <v>31</v>
      </c>
      <c r="C37" s="3" t="s">
        <v>1561</v>
      </c>
      <c r="D37" s="3" t="s">
        <v>1562</v>
      </c>
      <c r="E37" s="3">
        <v>0</v>
      </c>
      <c r="F37" s="3">
        <v>23.733000000000001</v>
      </c>
      <c r="G37" s="3">
        <v>16</v>
      </c>
      <c r="H37" s="3">
        <v>10</v>
      </c>
      <c r="I37" s="3">
        <v>10</v>
      </c>
      <c r="J37" s="3">
        <v>10</v>
      </c>
      <c r="K37" s="3">
        <v>10</v>
      </c>
      <c r="L37" s="3">
        <v>654</v>
      </c>
      <c r="M37" s="3">
        <v>70.599999999999994</v>
      </c>
      <c r="N37" s="3">
        <v>5.59</v>
      </c>
      <c r="O37" s="3">
        <v>15.94</v>
      </c>
      <c r="P37" s="3">
        <v>10</v>
      </c>
      <c r="Q37" s="3" t="s">
        <v>1563</v>
      </c>
      <c r="R37" s="3" t="s">
        <v>1564</v>
      </c>
      <c r="S37" s="3" t="s">
        <v>1565</v>
      </c>
      <c r="T37" s="3" t="s">
        <v>979</v>
      </c>
      <c r="U37" s="3" t="s">
        <v>1566</v>
      </c>
      <c r="V37" s="3" t="s">
        <v>1561</v>
      </c>
      <c r="W37" s="3" t="s">
        <v>1567</v>
      </c>
      <c r="X37" s="3" t="s">
        <v>1568</v>
      </c>
      <c r="Y37" s="3" t="s">
        <v>1569</v>
      </c>
      <c r="Z37" s="3" t="s">
        <v>41</v>
      </c>
      <c r="AA37" s="3">
        <v>2</v>
      </c>
      <c r="AB37" s="3" t="s">
        <v>30</v>
      </c>
      <c r="AC37" s="3">
        <v>1</v>
      </c>
      <c r="AD37" s="3" t="s">
        <v>41</v>
      </c>
    </row>
    <row r="38" spans="1:30" x14ac:dyDescent="0.2">
      <c r="A38" s="3" t="s">
        <v>30</v>
      </c>
      <c r="B38" s="3" t="s">
        <v>31</v>
      </c>
      <c r="C38" s="3" t="s">
        <v>1590</v>
      </c>
      <c r="D38" s="3" t="s">
        <v>1591</v>
      </c>
      <c r="E38" s="3">
        <v>0</v>
      </c>
      <c r="F38" s="3">
        <v>23.248999999999999</v>
      </c>
      <c r="G38" s="3">
        <v>35</v>
      </c>
      <c r="H38" s="3">
        <v>8</v>
      </c>
      <c r="I38" s="3">
        <v>9</v>
      </c>
      <c r="J38" s="3">
        <v>11</v>
      </c>
      <c r="K38" s="3">
        <v>8</v>
      </c>
      <c r="L38" s="3">
        <v>254</v>
      </c>
      <c r="M38" s="3">
        <v>27.4</v>
      </c>
      <c r="N38" s="3">
        <v>11.11</v>
      </c>
      <c r="O38" s="3">
        <v>11.54</v>
      </c>
      <c r="P38" s="3">
        <v>8</v>
      </c>
      <c r="Q38" s="3" t="s">
        <v>1592</v>
      </c>
      <c r="R38" s="3" t="s">
        <v>1593</v>
      </c>
      <c r="S38" s="3" t="s">
        <v>1062</v>
      </c>
      <c r="T38" s="3" t="s">
        <v>1594</v>
      </c>
      <c r="U38" s="3" t="s">
        <v>1595</v>
      </c>
      <c r="V38" s="3" t="s">
        <v>1596</v>
      </c>
      <c r="W38" s="3" t="s">
        <v>1597</v>
      </c>
      <c r="X38" s="3" t="s">
        <v>1598</v>
      </c>
      <c r="Y38" s="3" t="s">
        <v>1599</v>
      </c>
      <c r="Z38" s="3" t="s">
        <v>41</v>
      </c>
      <c r="AA38" s="3">
        <v>6</v>
      </c>
      <c r="AB38" s="3" t="s">
        <v>30</v>
      </c>
      <c r="AC38" s="3">
        <v>1</v>
      </c>
      <c r="AD38" s="3" t="s">
        <v>41</v>
      </c>
    </row>
    <row r="39" spans="1:30" x14ac:dyDescent="0.2">
      <c r="A39" s="3" t="s">
        <v>30</v>
      </c>
      <c r="B39" s="3" t="s">
        <v>31</v>
      </c>
      <c r="C39" s="3" t="s">
        <v>1617</v>
      </c>
      <c r="D39" s="3" t="s">
        <v>1618</v>
      </c>
      <c r="E39" s="3">
        <v>0</v>
      </c>
      <c r="F39" s="3">
        <v>22.867999999999999</v>
      </c>
      <c r="G39" s="3">
        <v>41</v>
      </c>
      <c r="H39" s="3">
        <v>8</v>
      </c>
      <c r="I39" s="3">
        <v>9</v>
      </c>
      <c r="J39" s="3">
        <v>11</v>
      </c>
      <c r="K39" s="3">
        <v>8</v>
      </c>
      <c r="L39" s="3">
        <v>172</v>
      </c>
      <c r="M39" s="3">
        <v>20.399999999999999</v>
      </c>
      <c r="N39" s="3">
        <v>10.3</v>
      </c>
      <c r="O39" s="3">
        <v>20.53</v>
      </c>
      <c r="P39" s="3">
        <v>8</v>
      </c>
      <c r="Q39" s="3" t="s">
        <v>1592</v>
      </c>
      <c r="R39" s="3" t="s">
        <v>1619</v>
      </c>
      <c r="S39" s="3" t="s">
        <v>36</v>
      </c>
      <c r="T39" s="3" t="s">
        <v>1620</v>
      </c>
      <c r="U39" s="3" t="s">
        <v>1621</v>
      </c>
      <c r="V39" s="3" t="s">
        <v>1617</v>
      </c>
      <c r="W39" s="3" t="s">
        <v>1622</v>
      </c>
      <c r="X39" s="3" t="s">
        <v>1623</v>
      </c>
      <c r="Y39" s="3" t="s">
        <v>1599</v>
      </c>
      <c r="Z39" s="3" t="s">
        <v>41</v>
      </c>
      <c r="AA39" s="3">
        <v>6</v>
      </c>
      <c r="AB39" s="3" t="s">
        <v>30</v>
      </c>
      <c r="AC39" s="3">
        <v>1</v>
      </c>
      <c r="AD39" s="3" t="s">
        <v>41</v>
      </c>
    </row>
    <row r="40" spans="1:30" x14ac:dyDescent="0.2">
      <c r="A40" s="3" t="s">
        <v>30</v>
      </c>
      <c r="B40" s="3" t="s">
        <v>31</v>
      </c>
      <c r="C40" s="3" t="s">
        <v>1641</v>
      </c>
      <c r="D40" s="3" t="s">
        <v>1642</v>
      </c>
      <c r="E40" s="3">
        <v>0</v>
      </c>
      <c r="F40" s="3">
        <v>22.667999999999999</v>
      </c>
      <c r="G40" s="3">
        <v>16</v>
      </c>
      <c r="H40" s="3">
        <v>8</v>
      </c>
      <c r="I40" s="3">
        <v>8</v>
      </c>
      <c r="J40" s="3">
        <v>11</v>
      </c>
      <c r="K40" s="3">
        <v>8</v>
      </c>
      <c r="L40" s="3">
        <v>551</v>
      </c>
      <c r="M40" s="3">
        <v>61.6</v>
      </c>
      <c r="N40" s="3">
        <v>8.6199999999999992</v>
      </c>
      <c r="O40" s="3">
        <v>12.32</v>
      </c>
      <c r="P40" s="3">
        <v>8</v>
      </c>
      <c r="Q40" s="3" t="s">
        <v>913</v>
      </c>
      <c r="R40" s="3" t="s">
        <v>1305</v>
      </c>
      <c r="S40" s="3" t="s">
        <v>36</v>
      </c>
      <c r="T40" s="3" t="s">
        <v>1643</v>
      </c>
      <c r="U40" s="3" t="s">
        <v>1644</v>
      </c>
      <c r="V40" s="3" t="s">
        <v>1641</v>
      </c>
      <c r="W40" s="3" t="s">
        <v>1645</v>
      </c>
      <c r="X40" s="3" t="s">
        <v>1646</v>
      </c>
      <c r="Y40" s="3" t="s">
        <v>1647</v>
      </c>
      <c r="Z40" s="3" t="s">
        <v>41</v>
      </c>
      <c r="AA40" s="3">
        <v>1</v>
      </c>
      <c r="AB40" s="3" t="s">
        <v>30</v>
      </c>
      <c r="AC40" s="3">
        <v>1</v>
      </c>
      <c r="AD40" s="3" t="s">
        <v>1648</v>
      </c>
    </row>
    <row r="41" spans="1:30" x14ac:dyDescent="0.2">
      <c r="A41" s="3" t="s">
        <v>30</v>
      </c>
      <c r="B41" s="3" t="s">
        <v>31</v>
      </c>
      <c r="C41" s="3" t="s">
        <v>1667</v>
      </c>
      <c r="D41" s="3" t="s">
        <v>1668</v>
      </c>
      <c r="E41" s="3">
        <v>0</v>
      </c>
      <c r="F41" s="3">
        <v>21.391999999999999</v>
      </c>
      <c r="G41" s="3">
        <v>28</v>
      </c>
      <c r="H41" s="3">
        <v>9</v>
      </c>
      <c r="I41" s="3">
        <v>9</v>
      </c>
      <c r="J41" s="3">
        <v>11</v>
      </c>
      <c r="K41" s="3">
        <v>9</v>
      </c>
      <c r="L41" s="3">
        <v>341</v>
      </c>
      <c r="M41" s="3">
        <v>38.4</v>
      </c>
      <c r="N41" s="3">
        <v>5.27</v>
      </c>
      <c r="O41" s="3">
        <v>17.53</v>
      </c>
      <c r="P41" s="3">
        <v>9</v>
      </c>
      <c r="Q41" s="3" t="s">
        <v>1669</v>
      </c>
      <c r="R41" s="3" t="s">
        <v>35</v>
      </c>
      <c r="S41" s="3" t="s">
        <v>36</v>
      </c>
      <c r="T41" s="3" t="s">
        <v>1670</v>
      </c>
      <c r="U41" s="3" t="s">
        <v>1671</v>
      </c>
      <c r="V41" s="3" t="s">
        <v>1667</v>
      </c>
      <c r="W41" s="3" t="s">
        <v>1672</v>
      </c>
      <c r="X41" s="3" t="s">
        <v>1673</v>
      </c>
      <c r="Y41" s="3" t="s">
        <v>379</v>
      </c>
      <c r="Z41" s="3" t="s">
        <v>41</v>
      </c>
      <c r="AA41" s="3">
        <v>1</v>
      </c>
      <c r="AB41" s="3" t="s">
        <v>30</v>
      </c>
      <c r="AC41" s="3">
        <v>1</v>
      </c>
      <c r="AD41" s="3" t="s">
        <v>41</v>
      </c>
    </row>
    <row r="42" spans="1:30" x14ac:dyDescent="0.2">
      <c r="A42" s="3" t="s">
        <v>30</v>
      </c>
      <c r="B42" s="3" t="s">
        <v>31</v>
      </c>
      <c r="C42" s="3" t="s">
        <v>1693</v>
      </c>
      <c r="D42" s="3" t="s">
        <v>1694</v>
      </c>
      <c r="E42" s="3">
        <v>0</v>
      </c>
      <c r="F42" s="3">
        <v>21.032</v>
      </c>
      <c r="G42" s="3">
        <v>21</v>
      </c>
      <c r="H42" s="3">
        <v>7</v>
      </c>
      <c r="I42" s="3">
        <v>7</v>
      </c>
      <c r="J42" s="3">
        <v>16</v>
      </c>
      <c r="K42" s="3">
        <v>7</v>
      </c>
      <c r="L42" s="3">
        <v>238</v>
      </c>
      <c r="M42" s="3">
        <v>27</v>
      </c>
      <c r="N42" s="3">
        <v>4.5999999999999996</v>
      </c>
      <c r="O42" s="3">
        <v>24.22</v>
      </c>
      <c r="P42" s="3">
        <v>7</v>
      </c>
      <c r="Q42" s="3" t="s">
        <v>913</v>
      </c>
      <c r="R42" s="3" t="s">
        <v>35</v>
      </c>
      <c r="S42" s="3" t="s">
        <v>41</v>
      </c>
      <c r="T42" s="3" t="s">
        <v>41</v>
      </c>
      <c r="U42" s="3" t="s">
        <v>1695</v>
      </c>
      <c r="V42" s="3" t="s">
        <v>1693</v>
      </c>
      <c r="W42" s="3" t="s">
        <v>1696</v>
      </c>
      <c r="X42" s="3" t="s">
        <v>1697</v>
      </c>
      <c r="Y42" s="3" t="s">
        <v>41</v>
      </c>
      <c r="Z42" s="3" t="s">
        <v>41</v>
      </c>
      <c r="AA42" s="3">
        <v>0</v>
      </c>
      <c r="AB42" s="3" t="s">
        <v>30</v>
      </c>
      <c r="AC42" s="3">
        <v>1</v>
      </c>
      <c r="AD42" s="3" t="s">
        <v>41</v>
      </c>
    </row>
    <row r="43" spans="1:30" x14ac:dyDescent="0.2">
      <c r="A43" s="3" t="s">
        <v>30</v>
      </c>
      <c r="B43" s="3" t="s">
        <v>31</v>
      </c>
      <c r="C43" s="3" t="s">
        <v>1712</v>
      </c>
      <c r="D43" s="3" t="s">
        <v>1713</v>
      </c>
      <c r="E43" s="3">
        <v>0</v>
      </c>
      <c r="F43" s="3">
        <v>21.030999999999999</v>
      </c>
      <c r="G43" s="3">
        <v>7</v>
      </c>
      <c r="H43" s="3">
        <v>8</v>
      </c>
      <c r="I43" s="3">
        <v>8</v>
      </c>
      <c r="J43" s="3">
        <v>10</v>
      </c>
      <c r="K43" s="3">
        <v>7</v>
      </c>
      <c r="L43" s="3">
        <v>1755</v>
      </c>
      <c r="M43" s="3">
        <v>198.5</v>
      </c>
      <c r="N43" s="3">
        <v>8</v>
      </c>
      <c r="O43" s="3">
        <v>16.190000000000001</v>
      </c>
      <c r="P43" s="3">
        <v>8</v>
      </c>
      <c r="Q43" s="3" t="s">
        <v>1714</v>
      </c>
      <c r="R43" s="3" t="s">
        <v>35</v>
      </c>
      <c r="S43" s="3" t="s">
        <v>1062</v>
      </c>
      <c r="T43" s="3" t="s">
        <v>1715</v>
      </c>
      <c r="U43" s="3" t="s">
        <v>1716</v>
      </c>
      <c r="V43" s="3" t="s">
        <v>1712</v>
      </c>
      <c r="W43" s="3" t="s">
        <v>1717</v>
      </c>
      <c r="X43" s="3" t="s">
        <v>1718</v>
      </c>
      <c r="Y43" s="3" t="s">
        <v>41</v>
      </c>
      <c r="Z43" s="3" t="s">
        <v>41</v>
      </c>
      <c r="AA43" s="3">
        <v>0</v>
      </c>
      <c r="AB43" s="3" t="s">
        <v>30</v>
      </c>
      <c r="AC43" s="3">
        <v>1</v>
      </c>
      <c r="AD43" s="3" t="s">
        <v>41</v>
      </c>
    </row>
    <row r="44" spans="1:30" x14ac:dyDescent="0.2">
      <c r="A44" s="3" t="s">
        <v>30</v>
      </c>
      <c r="B44" s="3" t="s">
        <v>31</v>
      </c>
      <c r="C44" s="3" t="s">
        <v>1737</v>
      </c>
      <c r="D44" s="3" t="s">
        <v>1738</v>
      </c>
      <c r="E44" s="3">
        <v>0</v>
      </c>
      <c r="F44" s="3">
        <v>20.596</v>
      </c>
      <c r="G44" s="3">
        <v>7</v>
      </c>
      <c r="H44" s="3">
        <v>8</v>
      </c>
      <c r="I44" s="3">
        <v>8</v>
      </c>
      <c r="J44" s="3">
        <v>8</v>
      </c>
      <c r="K44" s="3">
        <v>7</v>
      </c>
      <c r="L44" s="3">
        <v>1664</v>
      </c>
      <c r="M44" s="3">
        <v>186.3</v>
      </c>
      <c r="N44" s="3">
        <v>7.08</v>
      </c>
      <c r="O44" s="3">
        <v>12.41</v>
      </c>
      <c r="P44" s="3">
        <v>8</v>
      </c>
      <c r="Q44" s="3" t="s">
        <v>1422</v>
      </c>
      <c r="R44" s="3" t="s">
        <v>1739</v>
      </c>
      <c r="S44" s="3" t="s">
        <v>1062</v>
      </c>
      <c r="T44" s="3" t="s">
        <v>1740</v>
      </c>
      <c r="U44" s="3" t="s">
        <v>1741</v>
      </c>
      <c r="V44" s="3" t="s">
        <v>1737</v>
      </c>
      <c r="W44" s="3" t="s">
        <v>1742</v>
      </c>
      <c r="X44" s="3" t="s">
        <v>1743</v>
      </c>
      <c r="Y44" s="3" t="s">
        <v>1744</v>
      </c>
      <c r="Z44" s="3" t="s">
        <v>1745</v>
      </c>
      <c r="AA44" s="3">
        <v>3</v>
      </c>
      <c r="AB44" s="3" t="s">
        <v>30</v>
      </c>
      <c r="AC44" s="3">
        <v>1</v>
      </c>
      <c r="AD44" s="3" t="s">
        <v>41</v>
      </c>
    </row>
    <row r="45" spans="1:30" x14ac:dyDescent="0.2">
      <c r="A45" s="3" t="s">
        <v>30</v>
      </c>
      <c r="B45" s="3" t="s">
        <v>31</v>
      </c>
      <c r="C45" s="3" t="s">
        <v>1763</v>
      </c>
      <c r="D45" s="3" t="s">
        <v>1764</v>
      </c>
      <c r="E45" s="3">
        <v>0</v>
      </c>
      <c r="F45" s="3">
        <v>20.312999999999999</v>
      </c>
      <c r="G45" s="3">
        <v>6</v>
      </c>
      <c r="H45" s="3">
        <v>10</v>
      </c>
      <c r="I45" s="3">
        <v>10</v>
      </c>
      <c r="J45" s="3">
        <v>11</v>
      </c>
      <c r="K45" s="3">
        <v>10</v>
      </c>
      <c r="L45" s="3">
        <v>1729</v>
      </c>
      <c r="M45" s="3">
        <v>193</v>
      </c>
      <c r="N45" s="3">
        <v>6.19</v>
      </c>
      <c r="O45" s="3">
        <v>11.01</v>
      </c>
      <c r="P45" s="3">
        <v>10</v>
      </c>
      <c r="Q45" s="3" t="s">
        <v>1765</v>
      </c>
      <c r="R45" s="3" t="s">
        <v>35</v>
      </c>
      <c r="S45" s="3" t="s">
        <v>1766</v>
      </c>
      <c r="T45" s="3" t="s">
        <v>1767</v>
      </c>
      <c r="U45" s="3" t="s">
        <v>1768</v>
      </c>
      <c r="V45" s="3" t="s">
        <v>1763</v>
      </c>
      <c r="W45" s="3" t="s">
        <v>1769</v>
      </c>
      <c r="X45" s="3" t="s">
        <v>1770</v>
      </c>
      <c r="Y45" s="3" t="s">
        <v>1771</v>
      </c>
      <c r="Z45" s="3" t="s">
        <v>41</v>
      </c>
      <c r="AA45" s="3">
        <v>1</v>
      </c>
      <c r="AB45" s="3" t="s">
        <v>30</v>
      </c>
      <c r="AC45" s="3">
        <v>1</v>
      </c>
      <c r="AD45" s="3" t="s">
        <v>41</v>
      </c>
    </row>
    <row r="46" spans="1:30" x14ac:dyDescent="0.2">
      <c r="A46" s="3" t="s">
        <v>30</v>
      </c>
      <c r="B46" s="3" t="s">
        <v>31</v>
      </c>
      <c r="C46" s="3" t="s">
        <v>1792</v>
      </c>
      <c r="D46" s="3" t="s">
        <v>1793</v>
      </c>
      <c r="E46" s="3">
        <v>0</v>
      </c>
      <c r="F46" s="3">
        <v>20.239999999999998</v>
      </c>
      <c r="G46" s="3">
        <v>5</v>
      </c>
      <c r="H46" s="3">
        <v>8</v>
      </c>
      <c r="I46" s="3">
        <v>9</v>
      </c>
      <c r="J46" s="3">
        <v>10</v>
      </c>
      <c r="K46" s="3">
        <v>6</v>
      </c>
      <c r="L46" s="3">
        <v>2474</v>
      </c>
      <c r="M46" s="3">
        <v>281.39999999999998</v>
      </c>
      <c r="N46" s="3">
        <v>7.52</v>
      </c>
      <c r="O46" s="3">
        <v>13.56</v>
      </c>
      <c r="P46" s="3">
        <v>8</v>
      </c>
      <c r="Q46" s="3" t="s">
        <v>373</v>
      </c>
      <c r="R46" s="3" t="s">
        <v>1794</v>
      </c>
      <c r="S46" s="3" t="s">
        <v>374</v>
      </c>
      <c r="T46" s="3" t="s">
        <v>1795</v>
      </c>
      <c r="U46" s="3" t="s">
        <v>1796</v>
      </c>
      <c r="V46" s="3" t="s">
        <v>1792</v>
      </c>
      <c r="W46" s="3" t="s">
        <v>1797</v>
      </c>
      <c r="X46" s="3" t="s">
        <v>1798</v>
      </c>
      <c r="Y46" s="3" t="s">
        <v>1799</v>
      </c>
      <c r="Z46" s="3" t="s">
        <v>41</v>
      </c>
      <c r="AA46" s="3">
        <v>6</v>
      </c>
      <c r="AB46" s="3" t="s">
        <v>30</v>
      </c>
      <c r="AC46" s="3">
        <v>1</v>
      </c>
      <c r="AD46" s="3" t="s">
        <v>41</v>
      </c>
    </row>
    <row r="47" spans="1:30" x14ac:dyDescent="0.2">
      <c r="A47" s="3" t="s">
        <v>30</v>
      </c>
      <c r="B47" s="3" t="s">
        <v>31</v>
      </c>
      <c r="C47" s="3" t="s">
        <v>1817</v>
      </c>
      <c r="D47" s="3" t="s">
        <v>1818</v>
      </c>
      <c r="E47" s="3">
        <v>0</v>
      </c>
      <c r="F47" s="3">
        <v>20.126000000000001</v>
      </c>
      <c r="G47" s="3">
        <v>49</v>
      </c>
      <c r="H47" s="3">
        <v>8</v>
      </c>
      <c r="I47" s="3">
        <v>8</v>
      </c>
      <c r="J47" s="3">
        <v>11</v>
      </c>
      <c r="K47" s="3">
        <v>8</v>
      </c>
      <c r="L47" s="3">
        <v>156</v>
      </c>
      <c r="M47" s="3">
        <v>17.7</v>
      </c>
      <c r="N47" s="3">
        <v>10.78</v>
      </c>
      <c r="O47" s="3">
        <v>12.69</v>
      </c>
      <c r="P47" s="3">
        <v>8</v>
      </c>
      <c r="Q47" s="3" t="s">
        <v>1400</v>
      </c>
      <c r="R47" s="3" t="s">
        <v>1593</v>
      </c>
      <c r="S47" s="3" t="s">
        <v>1062</v>
      </c>
      <c r="T47" s="3" t="s">
        <v>1819</v>
      </c>
      <c r="U47" s="3" t="s">
        <v>1820</v>
      </c>
      <c r="V47" s="3" t="s">
        <v>1821</v>
      </c>
      <c r="W47" s="3" t="s">
        <v>1822</v>
      </c>
      <c r="X47" s="3" t="s">
        <v>1823</v>
      </c>
      <c r="Y47" s="3" t="s">
        <v>1824</v>
      </c>
      <c r="Z47" s="3" t="s">
        <v>41</v>
      </c>
      <c r="AA47" s="3">
        <v>9</v>
      </c>
      <c r="AB47" s="3" t="s">
        <v>30</v>
      </c>
      <c r="AC47" s="3">
        <v>1</v>
      </c>
      <c r="AD47" s="3" t="s">
        <v>41</v>
      </c>
    </row>
    <row r="48" spans="1:30" x14ac:dyDescent="0.2">
      <c r="A48" s="3" t="s">
        <v>30</v>
      </c>
      <c r="B48" s="3" t="s">
        <v>31</v>
      </c>
      <c r="C48" s="3" t="s">
        <v>1841</v>
      </c>
      <c r="D48" s="3" t="s">
        <v>1842</v>
      </c>
      <c r="E48" s="3">
        <v>0</v>
      </c>
      <c r="F48" s="3">
        <v>20.024000000000001</v>
      </c>
      <c r="G48" s="3">
        <v>15</v>
      </c>
      <c r="H48" s="3">
        <v>8</v>
      </c>
      <c r="I48" s="3">
        <v>8</v>
      </c>
      <c r="J48" s="3">
        <v>8</v>
      </c>
      <c r="K48" s="3">
        <v>8</v>
      </c>
      <c r="L48" s="3">
        <v>644</v>
      </c>
      <c r="M48" s="3">
        <v>66</v>
      </c>
      <c r="N48" s="3">
        <v>8.1199999999999992</v>
      </c>
      <c r="O48" s="3">
        <v>14.05</v>
      </c>
      <c r="P48" s="3">
        <v>8</v>
      </c>
      <c r="Q48" s="3" t="s">
        <v>41</v>
      </c>
      <c r="R48" s="3" t="s">
        <v>41</v>
      </c>
      <c r="S48" s="3" t="s">
        <v>41</v>
      </c>
      <c r="T48" s="3" t="s">
        <v>41</v>
      </c>
      <c r="U48" s="3" t="s">
        <v>41</v>
      </c>
      <c r="V48" s="3" t="s">
        <v>1841</v>
      </c>
      <c r="W48" s="3" t="s">
        <v>41</v>
      </c>
      <c r="X48" s="3" t="s">
        <v>41</v>
      </c>
      <c r="Y48" s="3" t="s">
        <v>41</v>
      </c>
      <c r="Z48" s="3" t="s">
        <v>41</v>
      </c>
      <c r="AA48" s="3">
        <v>0</v>
      </c>
      <c r="AB48" s="3" t="s">
        <v>30</v>
      </c>
      <c r="AC48" s="3">
        <v>1</v>
      </c>
      <c r="AD48" s="3" t="s">
        <v>41</v>
      </c>
    </row>
    <row r="49" spans="1:30" x14ac:dyDescent="0.2">
      <c r="A49" s="3" t="s">
        <v>30</v>
      </c>
      <c r="B49" s="3" t="s">
        <v>31</v>
      </c>
      <c r="C49" s="3" t="s">
        <v>1859</v>
      </c>
      <c r="D49" s="3" t="s">
        <v>1860</v>
      </c>
      <c r="E49" s="3">
        <v>0</v>
      </c>
      <c r="F49" s="3">
        <v>19.911000000000001</v>
      </c>
      <c r="G49" s="3">
        <v>14</v>
      </c>
      <c r="H49" s="3">
        <v>11</v>
      </c>
      <c r="I49" s="3">
        <v>11</v>
      </c>
      <c r="J49" s="3">
        <v>11</v>
      </c>
      <c r="K49" s="3">
        <v>11</v>
      </c>
      <c r="L49" s="3">
        <v>980</v>
      </c>
      <c r="M49" s="3">
        <v>109.2</v>
      </c>
      <c r="N49" s="3">
        <v>9.1</v>
      </c>
      <c r="O49" s="3">
        <v>15.72</v>
      </c>
      <c r="P49" s="3">
        <v>11</v>
      </c>
      <c r="Q49" s="3" t="s">
        <v>1861</v>
      </c>
      <c r="R49" s="3" t="s">
        <v>1862</v>
      </c>
      <c r="S49" s="3" t="s">
        <v>36</v>
      </c>
      <c r="T49" s="3" t="s">
        <v>1863</v>
      </c>
      <c r="U49" s="3" t="s">
        <v>1864</v>
      </c>
      <c r="V49" s="3" t="s">
        <v>1859</v>
      </c>
      <c r="W49" s="3" t="s">
        <v>1865</v>
      </c>
      <c r="X49" s="3" t="s">
        <v>1866</v>
      </c>
      <c r="Y49" s="3" t="s">
        <v>1867</v>
      </c>
      <c r="Z49" s="3" t="s">
        <v>41</v>
      </c>
      <c r="AA49" s="3">
        <v>1</v>
      </c>
      <c r="AB49" s="3" t="s">
        <v>30</v>
      </c>
      <c r="AC49" s="3">
        <v>1</v>
      </c>
      <c r="AD49" s="3" t="s">
        <v>1868</v>
      </c>
    </row>
    <row r="50" spans="1:30" x14ac:dyDescent="0.2">
      <c r="A50" s="3" t="s">
        <v>30</v>
      </c>
      <c r="B50" s="3" t="s">
        <v>31</v>
      </c>
      <c r="C50" s="3" t="s">
        <v>1893</v>
      </c>
      <c r="D50" s="3" t="s">
        <v>1894</v>
      </c>
      <c r="E50" s="3">
        <v>0</v>
      </c>
      <c r="F50" s="3">
        <v>19.716999999999999</v>
      </c>
      <c r="G50" s="3">
        <v>8</v>
      </c>
      <c r="H50" s="3">
        <v>9</v>
      </c>
      <c r="I50" s="3">
        <v>9</v>
      </c>
      <c r="J50" s="3">
        <v>10</v>
      </c>
      <c r="K50" s="3">
        <v>9</v>
      </c>
      <c r="L50" s="3">
        <v>1203</v>
      </c>
      <c r="M50" s="3">
        <v>135.69999999999999</v>
      </c>
      <c r="N50" s="3">
        <v>7.65</v>
      </c>
      <c r="O50" s="3">
        <v>13.83</v>
      </c>
      <c r="P50" s="3">
        <v>9</v>
      </c>
      <c r="Q50" s="3" t="s">
        <v>1422</v>
      </c>
      <c r="R50" s="3" t="s">
        <v>1739</v>
      </c>
      <c r="S50" s="3" t="s">
        <v>1062</v>
      </c>
      <c r="T50" s="3" t="s">
        <v>1895</v>
      </c>
      <c r="U50" s="3" t="s">
        <v>1896</v>
      </c>
      <c r="V50" s="3" t="s">
        <v>1893</v>
      </c>
      <c r="W50" s="3" t="s">
        <v>1897</v>
      </c>
      <c r="X50" s="3" t="s">
        <v>1898</v>
      </c>
      <c r="Y50" s="3" t="s">
        <v>1744</v>
      </c>
      <c r="Z50" s="3" t="s">
        <v>1745</v>
      </c>
      <c r="AA50" s="3">
        <v>3</v>
      </c>
      <c r="AB50" s="3" t="s">
        <v>30</v>
      </c>
      <c r="AC50" s="3">
        <v>1</v>
      </c>
      <c r="AD50" s="3" t="s">
        <v>41</v>
      </c>
    </row>
    <row r="51" spans="1:30" x14ac:dyDescent="0.2">
      <c r="A51" s="3" t="s">
        <v>30</v>
      </c>
      <c r="B51" s="3" t="s">
        <v>31</v>
      </c>
      <c r="C51" s="3" t="s">
        <v>1917</v>
      </c>
      <c r="D51" s="3" t="s">
        <v>1918</v>
      </c>
      <c r="E51" s="3">
        <v>0</v>
      </c>
      <c r="F51" s="3">
        <v>19.579999999999998</v>
      </c>
      <c r="G51" s="3">
        <v>13</v>
      </c>
      <c r="H51" s="3">
        <v>5</v>
      </c>
      <c r="I51" s="3">
        <v>5</v>
      </c>
      <c r="J51" s="3">
        <v>5</v>
      </c>
      <c r="K51" s="3">
        <v>5</v>
      </c>
      <c r="L51" s="3">
        <v>623</v>
      </c>
      <c r="M51" s="3">
        <v>62</v>
      </c>
      <c r="N51" s="3">
        <v>5.24</v>
      </c>
      <c r="O51" s="3">
        <v>11.94</v>
      </c>
      <c r="P51" s="3">
        <v>5</v>
      </c>
      <c r="Q51" s="3" t="s">
        <v>1919</v>
      </c>
      <c r="R51" s="3" t="s">
        <v>1920</v>
      </c>
      <c r="S51" s="3" t="s">
        <v>1306</v>
      </c>
      <c r="T51" s="3" t="s">
        <v>1921</v>
      </c>
      <c r="U51" s="3" t="s">
        <v>1922</v>
      </c>
      <c r="V51" s="3" t="s">
        <v>1923</v>
      </c>
      <c r="W51" s="3" t="s">
        <v>1924</v>
      </c>
      <c r="X51" s="3" t="s">
        <v>1925</v>
      </c>
      <c r="Y51" s="3" t="s">
        <v>1926</v>
      </c>
      <c r="Z51" s="3" t="s">
        <v>41</v>
      </c>
      <c r="AA51" s="3">
        <v>2</v>
      </c>
      <c r="AB51" s="3" t="s">
        <v>30</v>
      </c>
      <c r="AC51" s="3">
        <v>1</v>
      </c>
      <c r="AD51" s="3" t="s">
        <v>41</v>
      </c>
    </row>
    <row r="52" spans="1:30" x14ac:dyDescent="0.2">
      <c r="A52" s="3" t="s">
        <v>30</v>
      </c>
      <c r="B52" s="3" t="s">
        <v>31</v>
      </c>
      <c r="C52" s="3" t="s">
        <v>1937</v>
      </c>
      <c r="D52" s="3" t="s">
        <v>1938</v>
      </c>
      <c r="E52" s="3">
        <v>0</v>
      </c>
      <c r="F52" s="3">
        <v>19.431999999999999</v>
      </c>
      <c r="G52" s="3">
        <v>9</v>
      </c>
      <c r="H52" s="3">
        <v>9</v>
      </c>
      <c r="I52" s="3">
        <v>9</v>
      </c>
      <c r="J52" s="3">
        <v>9</v>
      </c>
      <c r="K52" s="3">
        <v>9</v>
      </c>
      <c r="L52" s="3">
        <v>1063</v>
      </c>
      <c r="M52" s="3">
        <v>115.6</v>
      </c>
      <c r="N52" s="3">
        <v>5.25</v>
      </c>
      <c r="O52" s="3">
        <v>11.6</v>
      </c>
      <c r="P52" s="3">
        <v>9</v>
      </c>
      <c r="Q52" s="3" t="s">
        <v>1512</v>
      </c>
      <c r="R52" s="3" t="s">
        <v>35</v>
      </c>
      <c r="S52" s="3" t="s">
        <v>1062</v>
      </c>
      <c r="T52" s="3" t="s">
        <v>1939</v>
      </c>
      <c r="U52" s="3" t="s">
        <v>1940</v>
      </c>
      <c r="V52" s="3" t="s">
        <v>1937</v>
      </c>
      <c r="W52" s="3" t="s">
        <v>1941</v>
      </c>
      <c r="X52" s="3" t="s">
        <v>1942</v>
      </c>
      <c r="Y52" s="3" t="s">
        <v>1943</v>
      </c>
      <c r="Z52" s="3" t="s">
        <v>41</v>
      </c>
      <c r="AA52" s="3">
        <v>5</v>
      </c>
      <c r="AB52" s="3" t="s">
        <v>30</v>
      </c>
      <c r="AC52" s="3">
        <v>1</v>
      </c>
      <c r="AD52" s="3" t="s">
        <v>41</v>
      </c>
    </row>
    <row r="53" spans="1:30" x14ac:dyDescent="0.2">
      <c r="A53" s="3" t="s">
        <v>30</v>
      </c>
      <c r="B53" s="3" t="s">
        <v>31</v>
      </c>
      <c r="C53" s="3" t="s">
        <v>1962</v>
      </c>
      <c r="D53" s="3" t="s">
        <v>1963</v>
      </c>
      <c r="E53" s="3">
        <v>0</v>
      </c>
      <c r="F53" s="3">
        <v>19.335999999999999</v>
      </c>
      <c r="G53" s="3">
        <v>21</v>
      </c>
      <c r="H53" s="3">
        <v>5</v>
      </c>
      <c r="I53" s="3">
        <v>5</v>
      </c>
      <c r="J53" s="3">
        <v>7</v>
      </c>
      <c r="K53" s="3">
        <v>3</v>
      </c>
      <c r="L53" s="3">
        <v>198</v>
      </c>
      <c r="M53" s="3">
        <v>22.2</v>
      </c>
      <c r="N53" s="3">
        <v>10.55</v>
      </c>
      <c r="O53" s="3">
        <v>11.14</v>
      </c>
      <c r="P53" s="3">
        <v>5</v>
      </c>
      <c r="Q53" s="3" t="s">
        <v>1343</v>
      </c>
      <c r="R53" s="3" t="s">
        <v>1593</v>
      </c>
      <c r="S53" s="3" t="s">
        <v>1062</v>
      </c>
      <c r="T53" s="3" t="s">
        <v>1964</v>
      </c>
      <c r="U53" s="3" t="s">
        <v>1965</v>
      </c>
      <c r="V53" s="3" t="s">
        <v>1962</v>
      </c>
      <c r="W53" s="3" t="s">
        <v>1966</v>
      </c>
      <c r="X53" s="3" t="s">
        <v>1967</v>
      </c>
      <c r="Y53" s="3" t="s">
        <v>41</v>
      </c>
      <c r="Z53" s="3" t="s">
        <v>41</v>
      </c>
      <c r="AA53" s="3">
        <v>0</v>
      </c>
      <c r="AB53" s="3" t="s">
        <v>30</v>
      </c>
      <c r="AC53" s="3">
        <v>1</v>
      </c>
      <c r="AD53" s="3" t="s">
        <v>41</v>
      </c>
    </row>
    <row r="54" spans="1:30" x14ac:dyDescent="0.2">
      <c r="A54" s="3" t="s">
        <v>30</v>
      </c>
      <c r="B54" s="3" t="s">
        <v>31</v>
      </c>
      <c r="C54" s="3" t="s">
        <v>1979</v>
      </c>
      <c r="D54" s="3" t="s">
        <v>1980</v>
      </c>
      <c r="E54" s="3">
        <v>0</v>
      </c>
      <c r="F54" s="3">
        <v>19.146000000000001</v>
      </c>
      <c r="G54" s="3">
        <v>33</v>
      </c>
      <c r="H54" s="3">
        <v>10</v>
      </c>
      <c r="I54" s="3">
        <v>10</v>
      </c>
      <c r="J54" s="3">
        <v>11</v>
      </c>
      <c r="K54" s="3">
        <v>10</v>
      </c>
      <c r="L54" s="3">
        <v>324</v>
      </c>
      <c r="M54" s="3">
        <v>37.4</v>
      </c>
      <c r="N54" s="3">
        <v>4.93</v>
      </c>
      <c r="O54" s="3">
        <v>19.12</v>
      </c>
      <c r="P54" s="3">
        <v>10</v>
      </c>
      <c r="Q54" s="3" t="s">
        <v>913</v>
      </c>
      <c r="R54" s="3" t="s">
        <v>35</v>
      </c>
      <c r="S54" s="3" t="s">
        <v>41</v>
      </c>
      <c r="T54" s="3" t="s">
        <v>1981</v>
      </c>
      <c r="U54" s="3" t="s">
        <v>1982</v>
      </c>
      <c r="V54" s="3" t="s">
        <v>1979</v>
      </c>
      <c r="W54" s="3" t="s">
        <v>1983</v>
      </c>
      <c r="X54" s="3" t="s">
        <v>1984</v>
      </c>
      <c r="Y54" s="3" t="s">
        <v>41</v>
      </c>
      <c r="Z54" s="3" t="s">
        <v>41</v>
      </c>
      <c r="AA54" s="3">
        <v>0</v>
      </c>
      <c r="AB54" s="3" t="s">
        <v>30</v>
      </c>
      <c r="AC54" s="3">
        <v>1</v>
      </c>
      <c r="AD54" s="3" t="s">
        <v>1985</v>
      </c>
    </row>
    <row r="55" spans="1:30" x14ac:dyDescent="0.2">
      <c r="A55" s="3" t="s">
        <v>30</v>
      </c>
      <c r="B55" s="3" t="s">
        <v>31</v>
      </c>
      <c r="C55" s="3" t="s">
        <v>2008</v>
      </c>
      <c r="D55" s="3" t="s">
        <v>2009</v>
      </c>
      <c r="E55" s="3">
        <v>0</v>
      </c>
      <c r="F55" s="3">
        <v>18.254000000000001</v>
      </c>
      <c r="G55" s="3">
        <v>5</v>
      </c>
      <c r="H55" s="3">
        <v>7</v>
      </c>
      <c r="I55" s="3">
        <v>7</v>
      </c>
      <c r="J55" s="3">
        <v>8</v>
      </c>
      <c r="K55" s="3">
        <v>7</v>
      </c>
      <c r="L55" s="3">
        <v>947</v>
      </c>
      <c r="M55" s="3">
        <v>102.1</v>
      </c>
      <c r="N55" s="3">
        <v>5.03</v>
      </c>
      <c r="O55" s="3">
        <v>9.85</v>
      </c>
      <c r="P55" s="3">
        <v>7</v>
      </c>
      <c r="Q55" s="3" t="s">
        <v>2010</v>
      </c>
      <c r="R55" s="3" t="s">
        <v>2011</v>
      </c>
      <c r="S55" s="3" t="s">
        <v>1491</v>
      </c>
      <c r="T55" s="3" t="s">
        <v>2012</v>
      </c>
      <c r="U55" s="3" t="s">
        <v>2013</v>
      </c>
      <c r="V55" s="3" t="s">
        <v>2008</v>
      </c>
      <c r="W55" s="3" t="s">
        <v>2014</v>
      </c>
      <c r="X55" s="3" t="s">
        <v>2015</v>
      </c>
      <c r="Y55" s="3" t="s">
        <v>41</v>
      </c>
      <c r="Z55" s="3" t="s">
        <v>41</v>
      </c>
      <c r="AA55" s="3">
        <v>0</v>
      </c>
      <c r="AB55" s="3" t="s">
        <v>30</v>
      </c>
      <c r="AC55" s="3">
        <v>1</v>
      </c>
      <c r="AD55" s="3" t="s">
        <v>41</v>
      </c>
    </row>
    <row r="56" spans="1:30" x14ac:dyDescent="0.2">
      <c r="A56" s="3" t="s">
        <v>30</v>
      </c>
      <c r="B56" s="3" t="s">
        <v>31</v>
      </c>
      <c r="C56" s="3" t="s">
        <v>2030</v>
      </c>
      <c r="D56" s="3" t="s">
        <v>2031</v>
      </c>
      <c r="E56" s="3">
        <v>0</v>
      </c>
      <c r="F56" s="3">
        <v>18.126999999999999</v>
      </c>
      <c r="G56" s="3">
        <v>29</v>
      </c>
      <c r="H56" s="3">
        <v>7</v>
      </c>
      <c r="I56" s="3">
        <v>7</v>
      </c>
      <c r="J56" s="3">
        <v>9</v>
      </c>
      <c r="K56" s="3">
        <v>7</v>
      </c>
      <c r="L56" s="3">
        <v>229</v>
      </c>
      <c r="M56" s="3">
        <v>26.8</v>
      </c>
      <c r="N56" s="3">
        <v>9.31</v>
      </c>
      <c r="O56" s="3">
        <v>10.94</v>
      </c>
      <c r="P56" s="3">
        <v>7</v>
      </c>
      <c r="Q56" s="3" t="s">
        <v>2032</v>
      </c>
      <c r="R56" s="3" t="s">
        <v>35</v>
      </c>
      <c r="S56" s="3" t="s">
        <v>1062</v>
      </c>
      <c r="T56" s="3" t="s">
        <v>2033</v>
      </c>
      <c r="U56" s="3" t="s">
        <v>2034</v>
      </c>
      <c r="V56" s="3" t="s">
        <v>2030</v>
      </c>
      <c r="W56" s="3" t="s">
        <v>2035</v>
      </c>
      <c r="X56" s="3" t="s">
        <v>2036</v>
      </c>
      <c r="Y56" s="3" t="s">
        <v>2037</v>
      </c>
      <c r="Z56" s="3" t="s">
        <v>41</v>
      </c>
      <c r="AA56" s="3">
        <v>12</v>
      </c>
      <c r="AB56" s="3" t="s">
        <v>30</v>
      </c>
      <c r="AC56" s="3">
        <v>1</v>
      </c>
      <c r="AD56" s="3" t="s">
        <v>41</v>
      </c>
    </row>
    <row r="57" spans="1:30" x14ac:dyDescent="0.2">
      <c r="A57" s="3" t="s">
        <v>30</v>
      </c>
      <c r="B57" s="3" t="s">
        <v>31</v>
      </c>
      <c r="C57" s="3" t="s">
        <v>2052</v>
      </c>
      <c r="D57" s="3" t="s">
        <v>2053</v>
      </c>
      <c r="E57" s="3">
        <v>0</v>
      </c>
      <c r="F57" s="3">
        <v>18.077000000000002</v>
      </c>
      <c r="G57" s="3">
        <v>6</v>
      </c>
      <c r="H57" s="3">
        <v>7</v>
      </c>
      <c r="I57" s="3">
        <v>7</v>
      </c>
      <c r="J57" s="3">
        <v>8</v>
      </c>
      <c r="K57" s="3">
        <v>7</v>
      </c>
      <c r="L57" s="3">
        <v>1433</v>
      </c>
      <c r="M57" s="3">
        <v>160.4</v>
      </c>
      <c r="N57" s="3">
        <v>9.0299999999999994</v>
      </c>
      <c r="O57" s="3">
        <v>10.9</v>
      </c>
      <c r="P57" s="3">
        <v>7</v>
      </c>
      <c r="Q57" s="3" t="s">
        <v>1422</v>
      </c>
      <c r="R57" s="3" t="s">
        <v>41</v>
      </c>
      <c r="S57" s="3" t="s">
        <v>1062</v>
      </c>
      <c r="T57" s="3" t="s">
        <v>2054</v>
      </c>
      <c r="U57" s="3" t="s">
        <v>2055</v>
      </c>
      <c r="V57" s="3" t="s">
        <v>2052</v>
      </c>
      <c r="W57" s="3" t="s">
        <v>2056</v>
      </c>
      <c r="X57" s="3" t="s">
        <v>2057</v>
      </c>
      <c r="Y57" s="3" t="s">
        <v>41</v>
      </c>
      <c r="Z57" s="3" t="s">
        <v>41</v>
      </c>
      <c r="AA57" s="3">
        <v>0</v>
      </c>
      <c r="AB57" s="3" t="s">
        <v>30</v>
      </c>
      <c r="AC57" s="3">
        <v>1</v>
      </c>
      <c r="AD57" s="3" t="s">
        <v>41</v>
      </c>
    </row>
    <row r="58" spans="1:30" x14ac:dyDescent="0.2">
      <c r="A58" s="3" t="s">
        <v>30</v>
      </c>
      <c r="B58" s="3" t="s">
        <v>31</v>
      </c>
      <c r="C58" s="3" t="s">
        <v>2072</v>
      </c>
      <c r="D58" s="3" t="s">
        <v>2073</v>
      </c>
      <c r="E58" s="3">
        <v>0</v>
      </c>
      <c r="F58" s="3">
        <v>17.802</v>
      </c>
      <c r="G58" s="3">
        <v>10</v>
      </c>
      <c r="H58" s="3">
        <v>8</v>
      </c>
      <c r="I58" s="3">
        <v>8</v>
      </c>
      <c r="J58" s="3">
        <v>10</v>
      </c>
      <c r="K58" s="3">
        <v>8</v>
      </c>
      <c r="L58" s="3">
        <v>1189</v>
      </c>
      <c r="M58" s="3">
        <v>128.5</v>
      </c>
      <c r="N58" s="3">
        <v>7.8</v>
      </c>
      <c r="O58" s="3">
        <v>12.67</v>
      </c>
      <c r="P58" s="3">
        <v>8</v>
      </c>
      <c r="Q58" s="3" t="s">
        <v>34</v>
      </c>
      <c r="R58" s="3" t="s">
        <v>1739</v>
      </c>
      <c r="S58" s="3" t="s">
        <v>2074</v>
      </c>
      <c r="T58" s="3" t="s">
        <v>2075</v>
      </c>
      <c r="U58" s="3" t="s">
        <v>2076</v>
      </c>
      <c r="V58" s="3" t="s">
        <v>2072</v>
      </c>
      <c r="W58" s="3" t="s">
        <v>2077</v>
      </c>
      <c r="X58" s="3" t="s">
        <v>2078</v>
      </c>
      <c r="Y58" s="3" t="s">
        <v>41</v>
      </c>
      <c r="Z58" s="3" t="s">
        <v>41</v>
      </c>
      <c r="AA58" s="3">
        <v>0</v>
      </c>
      <c r="AB58" s="3" t="s">
        <v>30</v>
      </c>
      <c r="AC58" s="3">
        <v>1</v>
      </c>
      <c r="AD58" s="3" t="s">
        <v>41</v>
      </c>
    </row>
    <row r="59" spans="1:30" x14ac:dyDescent="0.2">
      <c r="A59" s="3" t="s">
        <v>30</v>
      </c>
      <c r="B59" s="3" t="s">
        <v>31</v>
      </c>
      <c r="C59" s="3" t="s">
        <v>2095</v>
      </c>
      <c r="D59" s="3" t="s">
        <v>2096</v>
      </c>
      <c r="E59" s="3">
        <v>0</v>
      </c>
      <c r="F59" s="3">
        <v>17.094999999999999</v>
      </c>
      <c r="G59" s="3">
        <v>18</v>
      </c>
      <c r="H59" s="3">
        <v>6</v>
      </c>
      <c r="I59" s="3">
        <v>7</v>
      </c>
      <c r="J59" s="3">
        <v>7</v>
      </c>
      <c r="K59" s="3">
        <v>6</v>
      </c>
      <c r="L59" s="3">
        <v>375</v>
      </c>
      <c r="M59" s="3">
        <v>41.7</v>
      </c>
      <c r="N59" s="3">
        <v>5.68</v>
      </c>
      <c r="O59" s="3">
        <v>10.53</v>
      </c>
      <c r="P59" s="3">
        <v>6</v>
      </c>
      <c r="Q59" s="3" t="s">
        <v>2097</v>
      </c>
      <c r="R59" s="3" t="s">
        <v>520</v>
      </c>
      <c r="S59" s="3" t="s">
        <v>1306</v>
      </c>
      <c r="T59" s="3" t="s">
        <v>2098</v>
      </c>
      <c r="U59" s="3" t="s">
        <v>2099</v>
      </c>
      <c r="V59" s="3" t="s">
        <v>2095</v>
      </c>
      <c r="W59" s="3" t="s">
        <v>2100</v>
      </c>
      <c r="X59" s="3" t="s">
        <v>2101</v>
      </c>
      <c r="Y59" s="3" t="s">
        <v>2102</v>
      </c>
      <c r="Z59" s="3" t="s">
        <v>41</v>
      </c>
      <c r="AA59" s="3">
        <v>2</v>
      </c>
      <c r="AB59" s="3" t="s">
        <v>30</v>
      </c>
      <c r="AC59" s="3">
        <v>1</v>
      </c>
      <c r="AD59" s="3" t="s">
        <v>41</v>
      </c>
    </row>
    <row r="60" spans="1:30" x14ac:dyDescent="0.2">
      <c r="A60" s="3" t="s">
        <v>30</v>
      </c>
      <c r="B60" s="3" t="s">
        <v>31</v>
      </c>
      <c r="C60" s="3" t="s">
        <v>2116</v>
      </c>
      <c r="D60" s="3" t="s">
        <v>2117</v>
      </c>
      <c r="E60" s="3">
        <v>0</v>
      </c>
      <c r="F60" s="3">
        <v>16.949000000000002</v>
      </c>
      <c r="G60" s="3">
        <v>28</v>
      </c>
      <c r="H60" s="3">
        <v>7</v>
      </c>
      <c r="I60" s="3">
        <v>7</v>
      </c>
      <c r="J60" s="3">
        <v>8</v>
      </c>
      <c r="K60" s="3">
        <v>2</v>
      </c>
      <c r="L60" s="3">
        <v>256</v>
      </c>
      <c r="M60" s="3">
        <v>28.1</v>
      </c>
      <c r="N60" s="3">
        <v>10.039999999999999</v>
      </c>
      <c r="O60" s="3">
        <v>10.43</v>
      </c>
      <c r="P60" s="3">
        <v>7</v>
      </c>
      <c r="Q60" s="3" t="s">
        <v>2118</v>
      </c>
      <c r="R60" s="3" t="s">
        <v>1593</v>
      </c>
      <c r="S60" s="3" t="s">
        <v>1062</v>
      </c>
      <c r="T60" s="3" t="s">
        <v>2119</v>
      </c>
      <c r="U60" s="3" t="s">
        <v>2120</v>
      </c>
      <c r="V60" s="3" t="s">
        <v>2116</v>
      </c>
      <c r="W60" s="3" t="s">
        <v>2121</v>
      </c>
      <c r="X60" s="3" t="s">
        <v>2122</v>
      </c>
      <c r="Y60" s="3" t="s">
        <v>41</v>
      </c>
      <c r="Z60" s="3" t="s">
        <v>41</v>
      </c>
      <c r="AA60" s="3">
        <v>0</v>
      </c>
      <c r="AB60" s="3" t="s">
        <v>30</v>
      </c>
      <c r="AC60" s="3">
        <v>1</v>
      </c>
      <c r="AD60" s="3" t="s">
        <v>41</v>
      </c>
    </row>
    <row r="61" spans="1:30" x14ac:dyDescent="0.2">
      <c r="A61" s="3" t="s">
        <v>30</v>
      </c>
      <c r="B61" s="3" t="s">
        <v>31</v>
      </c>
      <c r="C61" s="3" t="s">
        <v>2138</v>
      </c>
      <c r="D61" s="3" t="s">
        <v>2139</v>
      </c>
      <c r="E61" s="3">
        <v>0</v>
      </c>
      <c r="F61" s="3">
        <v>16.548999999999999</v>
      </c>
      <c r="G61" s="3">
        <v>17</v>
      </c>
      <c r="H61" s="3">
        <v>10</v>
      </c>
      <c r="I61" s="3">
        <v>10</v>
      </c>
      <c r="J61" s="3">
        <v>11</v>
      </c>
      <c r="K61" s="3">
        <v>10</v>
      </c>
      <c r="L61" s="3">
        <v>706</v>
      </c>
      <c r="M61" s="3">
        <v>78.3</v>
      </c>
      <c r="N61" s="3">
        <v>9.41</v>
      </c>
      <c r="O61" s="3">
        <v>8.43</v>
      </c>
      <c r="P61" s="3">
        <v>10</v>
      </c>
      <c r="Q61" s="3" t="s">
        <v>2140</v>
      </c>
      <c r="R61" s="3" t="s">
        <v>2141</v>
      </c>
      <c r="S61" s="3" t="s">
        <v>1306</v>
      </c>
      <c r="T61" s="3" t="s">
        <v>2142</v>
      </c>
      <c r="U61" s="3" t="s">
        <v>2143</v>
      </c>
      <c r="V61" s="3" t="s">
        <v>2138</v>
      </c>
      <c r="W61" s="3" t="s">
        <v>2144</v>
      </c>
      <c r="X61" s="3" t="s">
        <v>2145</v>
      </c>
      <c r="Y61" s="3" t="s">
        <v>41</v>
      </c>
      <c r="Z61" s="3" t="s">
        <v>41</v>
      </c>
      <c r="AA61" s="3">
        <v>0</v>
      </c>
      <c r="AB61" s="3" t="s">
        <v>30</v>
      </c>
      <c r="AC61" s="3">
        <v>1</v>
      </c>
      <c r="AD61" s="3" t="s">
        <v>41</v>
      </c>
    </row>
    <row r="62" spans="1:30" x14ac:dyDescent="0.2">
      <c r="A62" s="3" t="s">
        <v>30</v>
      </c>
      <c r="B62" s="3" t="s">
        <v>31</v>
      </c>
      <c r="C62" s="3" t="s">
        <v>2166</v>
      </c>
      <c r="D62" s="3" t="s">
        <v>2167</v>
      </c>
      <c r="E62" s="3">
        <v>0</v>
      </c>
      <c r="F62" s="3">
        <v>16.446999999999999</v>
      </c>
      <c r="G62" s="3">
        <v>13</v>
      </c>
      <c r="H62" s="3">
        <v>9</v>
      </c>
      <c r="I62" s="3">
        <v>9</v>
      </c>
      <c r="J62" s="3">
        <v>9</v>
      </c>
      <c r="K62" s="3">
        <v>9</v>
      </c>
      <c r="L62" s="3">
        <v>971</v>
      </c>
      <c r="M62" s="3">
        <v>109.4</v>
      </c>
      <c r="N62" s="3">
        <v>6.48</v>
      </c>
      <c r="O62" s="3">
        <v>3.9</v>
      </c>
      <c r="P62" s="3">
        <v>9</v>
      </c>
      <c r="Q62" s="3" t="s">
        <v>2168</v>
      </c>
      <c r="R62" s="3" t="s">
        <v>41</v>
      </c>
      <c r="S62" s="3" t="s">
        <v>1344</v>
      </c>
      <c r="T62" s="3" t="s">
        <v>2169</v>
      </c>
      <c r="U62" s="3" t="s">
        <v>2170</v>
      </c>
      <c r="V62" s="3" t="s">
        <v>2166</v>
      </c>
      <c r="W62" s="3" t="s">
        <v>2171</v>
      </c>
      <c r="X62" s="3" t="s">
        <v>2172</v>
      </c>
      <c r="Y62" s="3" t="s">
        <v>2173</v>
      </c>
      <c r="Z62" s="3" t="s">
        <v>41</v>
      </c>
      <c r="AA62" s="3">
        <v>2</v>
      </c>
      <c r="AB62" s="3" t="s">
        <v>30</v>
      </c>
      <c r="AC62" s="3">
        <v>1</v>
      </c>
      <c r="AD62" s="3" t="s">
        <v>41</v>
      </c>
    </row>
    <row r="63" spans="1:30" x14ac:dyDescent="0.2">
      <c r="A63" s="3" t="s">
        <v>30</v>
      </c>
      <c r="B63" s="3" t="s">
        <v>31</v>
      </c>
      <c r="C63" s="3" t="s">
        <v>2193</v>
      </c>
      <c r="D63" s="3" t="s">
        <v>2194</v>
      </c>
      <c r="E63" s="3">
        <v>0</v>
      </c>
      <c r="F63" s="3">
        <v>16.266999999999999</v>
      </c>
      <c r="G63" s="3">
        <v>35</v>
      </c>
      <c r="H63" s="3">
        <v>7</v>
      </c>
      <c r="I63" s="3">
        <v>7</v>
      </c>
      <c r="J63" s="3">
        <v>7</v>
      </c>
      <c r="K63" s="3">
        <v>7</v>
      </c>
      <c r="L63" s="3">
        <v>226</v>
      </c>
      <c r="M63" s="3">
        <v>24.9</v>
      </c>
      <c r="N63" s="3">
        <v>11.33</v>
      </c>
      <c r="O63" s="3">
        <v>11.05</v>
      </c>
      <c r="P63" s="3">
        <v>7</v>
      </c>
      <c r="Q63" s="3" t="s">
        <v>2195</v>
      </c>
      <c r="R63" s="3" t="s">
        <v>1739</v>
      </c>
      <c r="S63" s="3" t="s">
        <v>2074</v>
      </c>
      <c r="T63" s="3" t="s">
        <v>2196</v>
      </c>
      <c r="U63" s="3" t="s">
        <v>2197</v>
      </c>
      <c r="V63" s="3" t="s">
        <v>2193</v>
      </c>
      <c r="W63" s="3" t="s">
        <v>2198</v>
      </c>
      <c r="X63" s="3" t="s">
        <v>2199</v>
      </c>
      <c r="Y63" s="3" t="s">
        <v>2200</v>
      </c>
      <c r="Z63" s="3" t="s">
        <v>41</v>
      </c>
      <c r="AA63" s="3">
        <v>1</v>
      </c>
      <c r="AB63" s="3" t="s">
        <v>30</v>
      </c>
      <c r="AC63" s="3">
        <v>1</v>
      </c>
      <c r="AD63" s="3" t="s">
        <v>41</v>
      </c>
    </row>
    <row r="64" spans="1:30" x14ac:dyDescent="0.2">
      <c r="A64" s="3" t="s">
        <v>30</v>
      </c>
      <c r="B64" s="3" t="s">
        <v>31</v>
      </c>
      <c r="C64" s="3" t="s">
        <v>2215</v>
      </c>
      <c r="D64" s="3" t="s">
        <v>2216</v>
      </c>
      <c r="E64" s="3">
        <v>0</v>
      </c>
      <c r="F64" s="3">
        <v>16.204999999999998</v>
      </c>
      <c r="G64" s="3">
        <v>20</v>
      </c>
      <c r="H64" s="3">
        <v>8</v>
      </c>
      <c r="I64" s="3">
        <v>8</v>
      </c>
      <c r="J64" s="3">
        <v>9</v>
      </c>
      <c r="K64" s="3">
        <v>8</v>
      </c>
      <c r="L64" s="3">
        <v>261</v>
      </c>
      <c r="M64" s="3">
        <v>29.4</v>
      </c>
      <c r="N64" s="3">
        <v>10.08</v>
      </c>
      <c r="O64" s="3">
        <v>6.55</v>
      </c>
      <c r="P64" s="3">
        <v>8</v>
      </c>
      <c r="Q64" s="3" t="s">
        <v>1592</v>
      </c>
      <c r="R64" s="3" t="s">
        <v>1593</v>
      </c>
      <c r="S64" s="3" t="s">
        <v>1062</v>
      </c>
      <c r="T64" s="3" t="s">
        <v>2217</v>
      </c>
      <c r="U64" s="3" t="s">
        <v>2218</v>
      </c>
      <c r="V64" s="3" t="s">
        <v>2219</v>
      </c>
      <c r="W64" s="3" t="s">
        <v>2220</v>
      </c>
      <c r="X64" s="3" t="s">
        <v>2221</v>
      </c>
      <c r="Y64" s="3" t="s">
        <v>1824</v>
      </c>
      <c r="Z64" s="3" t="s">
        <v>41</v>
      </c>
      <c r="AA64" s="3">
        <v>9</v>
      </c>
      <c r="AB64" s="3" t="s">
        <v>30</v>
      </c>
      <c r="AC64" s="3">
        <v>1</v>
      </c>
      <c r="AD64" s="3" t="s">
        <v>41</v>
      </c>
    </row>
    <row r="65" spans="1:30" x14ac:dyDescent="0.2">
      <c r="A65" s="3" t="s">
        <v>30</v>
      </c>
      <c r="B65" s="3" t="s">
        <v>31</v>
      </c>
      <c r="C65" s="3" t="s">
        <v>2238</v>
      </c>
      <c r="D65" s="3" t="s">
        <v>2239</v>
      </c>
      <c r="E65" s="3">
        <v>0</v>
      </c>
      <c r="F65" s="3">
        <v>16.042000000000002</v>
      </c>
      <c r="G65" s="3">
        <v>15</v>
      </c>
      <c r="H65" s="3">
        <v>6</v>
      </c>
      <c r="I65" s="3">
        <v>6</v>
      </c>
      <c r="J65" s="3">
        <v>9</v>
      </c>
      <c r="K65" s="3">
        <v>6</v>
      </c>
      <c r="L65" s="3">
        <v>387</v>
      </c>
      <c r="M65" s="3">
        <v>43.7</v>
      </c>
      <c r="N65" s="3">
        <v>10.29</v>
      </c>
      <c r="O65" s="3">
        <v>11.46</v>
      </c>
      <c r="P65" s="3">
        <v>6</v>
      </c>
      <c r="Q65" s="3" t="s">
        <v>1400</v>
      </c>
      <c r="R65" s="3" t="s">
        <v>1619</v>
      </c>
      <c r="S65" s="3" t="s">
        <v>1062</v>
      </c>
      <c r="T65" s="3" t="s">
        <v>2240</v>
      </c>
      <c r="U65" s="3" t="s">
        <v>2241</v>
      </c>
      <c r="V65" s="3" t="s">
        <v>2238</v>
      </c>
      <c r="W65" s="3" t="s">
        <v>2242</v>
      </c>
      <c r="X65" s="3" t="s">
        <v>2243</v>
      </c>
      <c r="Y65" s="3" t="s">
        <v>1599</v>
      </c>
      <c r="Z65" s="3" t="s">
        <v>41</v>
      </c>
      <c r="AA65" s="3">
        <v>6</v>
      </c>
      <c r="AB65" s="3" t="s">
        <v>30</v>
      </c>
      <c r="AC65" s="3">
        <v>1</v>
      </c>
      <c r="AD65" s="3" t="s">
        <v>41</v>
      </c>
    </row>
    <row r="66" spans="1:30" x14ac:dyDescent="0.2">
      <c r="A66" s="3" t="s">
        <v>30</v>
      </c>
      <c r="B66" s="3" t="s">
        <v>31</v>
      </c>
      <c r="C66" s="3" t="s">
        <v>2256</v>
      </c>
      <c r="D66" s="3" t="s">
        <v>2257</v>
      </c>
      <c r="E66" s="3">
        <v>0</v>
      </c>
      <c r="F66" s="3">
        <v>16.02</v>
      </c>
      <c r="G66" s="3">
        <v>11</v>
      </c>
      <c r="H66" s="3">
        <v>6</v>
      </c>
      <c r="I66" s="3">
        <v>6</v>
      </c>
      <c r="J66" s="3">
        <v>6</v>
      </c>
      <c r="K66" s="3">
        <v>6</v>
      </c>
      <c r="L66" s="3">
        <v>800</v>
      </c>
      <c r="M66" s="3">
        <v>90</v>
      </c>
      <c r="N66" s="3">
        <v>9.48</v>
      </c>
      <c r="O66" s="3">
        <v>11.87</v>
      </c>
      <c r="P66" s="3">
        <v>6</v>
      </c>
      <c r="Q66" s="3" t="s">
        <v>2258</v>
      </c>
      <c r="R66" s="3" t="s">
        <v>1305</v>
      </c>
      <c r="S66" s="3" t="s">
        <v>374</v>
      </c>
      <c r="T66" s="3" t="s">
        <v>2259</v>
      </c>
      <c r="U66" s="3" t="s">
        <v>2260</v>
      </c>
      <c r="V66" s="3" t="s">
        <v>2256</v>
      </c>
      <c r="W66" s="3" t="s">
        <v>2261</v>
      </c>
      <c r="X66" s="3" t="s">
        <v>2262</v>
      </c>
      <c r="Y66" s="3" t="s">
        <v>2263</v>
      </c>
      <c r="Z66" s="3" t="s">
        <v>41</v>
      </c>
      <c r="AA66" s="3">
        <v>2</v>
      </c>
      <c r="AB66" s="3" t="s">
        <v>30</v>
      </c>
      <c r="AC66" s="3">
        <v>1</v>
      </c>
      <c r="AD66" s="3" t="s">
        <v>41</v>
      </c>
    </row>
    <row r="67" spans="1:30" x14ac:dyDescent="0.2">
      <c r="A67" s="3" t="s">
        <v>30</v>
      </c>
      <c r="B67" s="3" t="s">
        <v>31</v>
      </c>
      <c r="C67" s="3" t="s">
        <v>2276</v>
      </c>
      <c r="D67" s="3" t="s">
        <v>2277</v>
      </c>
      <c r="E67" s="3">
        <v>0</v>
      </c>
      <c r="F67" s="3">
        <v>16.018999999999998</v>
      </c>
      <c r="G67" s="3">
        <v>8</v>
      </c>
      <c r="H67" s="3">
        <v>6</v>
      </c>
      <c r="I67" s="3">
        <v>6</v>
      </c>
      <c r="J67" s="3">
        <v>7</v>
      </c>
      <c r="K67" s="3">
        <v>6</v>
      </c>
      <c r="L67" s="3">
        <v>1146</v>
      </c>
      <c r="M67" s="3">
        <v>126.8</v>
      </c>
      <c r="N67" s="3">
        <v>9.2899999999999991</v>
      </c>
      <c r="O67" s="3">
        <v>9.81</v>
      </c>
      <c r="P67" s="3">
        <v>6</v>
      </c>
      <c r="Q67" s="3" t="s">
        <v>2278</v>
      </c>
      <c r="R67" s="3" t="s">
        <v>453</v>
      </c>
      <c r="S67" s="3" t="s">
        <v>36</v>
      </c>
      <c r="T67" s="3" t="s">
        <v>2279</v>
      </c>
      <c r="U67" s="3" t="s">
        <v>2280</v>
      </c>
      <c r="V67" s="3" t="s">
        <v>2276</v>
      </c>
      <c r="W67" s="3" t="s">
        <v>2281</v>
      </c>
      <c r="X67" s="3" t="s">
        <v>2282</v>
      </c>
      <c r="Y67" s="3" t="s">
        <v>41</v>
      </c>
      <c r="Z67" s="3" t="s">
        <v>41</v>
      </c>
      <c r="AA67" s="3">
        <v>0</v>
      </c>
      <c r="AB67" s="3" t="s">
        <v>30</v>
      </c>
      <c r="AC67" s="3">
        <v>1</v>
      </c>
      <c r="AD67" s="3" t="s">
        <v>41</v>
      </c>
    </row>
    <row r="68" spans="1:30" x14ac:dyDescent="0.2">
      <c r="A68" s="3" t="s">
        <v>30</v>
      </c>
      <c r="B68" s="3" t="s">
        <v>31</v>
      </c>
      <c r="C68" s="3" t="s">
        <v>2295</v>
      </c>
      <c r="D68" s="3" t="s">
        <v>2296</v>
      </c>
      <c r="E68" s="3">
        <v>0</v>
      </c>
      <c r="F68" s="3">
        <v>15.763999999999999</v>
      </c>
      <c r="G68" s="3">
        <v>14</v>
      </c>
      <c r="H68" s="3">
        <v>8</v>
      </c>
      <c r="I68" s="3">
        <v>8</v>
      </c>
      <c r="J68" s="3">
        <v>8</v>
      </c>
      <c r="K68" s="3">
        <v>8</v>
      </c>
      <c r="L68" s="3">
        <v>760</v>
      </c>
      <c r="M68" s="3">
        <v>86</v>
      </c>
      <c r="N68" s="3">
        <v>9.6</v>
      </c>
      <c r="O68" s="3">
        <v>7.98</v>
      </c>
      <c r="P68" s="3">
        <v>8</v>
      </c>
      <c r="Q68" s="3" t="s">
        <v>2297</v>
      </c>
      <c r="R68" s="3" t="s">
        <v>35</v>
      </c>
      <c r="S68" s="3" t="s">
        <v>374</v>
      </c>
      <c r="T68" s="3" t="s">
        <v>2298</v>
      </c>
      <c r="U68" s="3" t="s">
        <v>2299</v>
      </c>
      <c r="V68" s="3" t="s">
        <v>2295</v>
      </c>
      <c r="W68" s="3" t="s">
        <v>2300</v>
      </c>
      <c r="X68" s="3" t="s">
        <v>2301</v>
      </c>
      <c r="Y68" s="3" t="s">
        <v>2302</v>
      </c>
      <c r="Z68" s="3" t="s">
        <v>41</v>
      </c>
      <c r="AA68" s="3">
        <v>1</v>
      </c>
      <c r="AB68" s="3" t="s">
        <v>30</v>
      </c>
      <c r="AC68" s="3">
        <v>1</v>
      </c>
      <c r="AD68" s="3" t="s">
        <v>41</v>
      </c>
    </row>
    <row r="69" spans="1:30" x14ac:dyDescent="0.2">
      <c r="A69" s="3" t="s">
        <v>30</v>
      </c>
      <c r="B69" s="3" t="s">
        <v>31</v>
      </c>
      <c r="C69" s="3" t="s">
        <v>2320</v>
      </c>
      <c r="D69" s="3" t="s">
        <v>2321</v>
      </c>
      <c r="E69" s="3">
        <v>0</v>
      </c>
      <c r="F69" s="3">
        <v>15.340999999999999</v>
      </c>
      <c r="G69" s="3">
        <v>17</v>
      </c>
      <c r="H69" s="3">
        <v>4</v>
      </c>
      <c r="I69" s="3">
        <v>4</v>
      </c>
      <c r="J69" s="3">
        <v>9</v>
      </c>
      <c r="K69" s="3">
        <v>4</v>
      </c>
      <c r="L69" s="3">
        <v>327</v>
      </c>
      <c r="M69" s="3">
        <v>34.4</v>
      </c>
      <c r="N69" s="3">
        <v>10.24</v>
      </c>
      <c r="O69" s="3">
        <v>17.54</v>
      </c>
      <c r="P69" s="3">
        <v>4</v>
      </c>
      <c r="Q69" s="3" t="s">
        <v>1512</v>
      </c>
      <c r="R69" s="3" t="s">
        <v>35</v>
      </c>
      <c r="S69" s="3" t="s">
        <v>1062</v>
      </c>
      <c r="T69" s="3" t="s">
        <v>2322</v>
      </c>
      <c r="U69" s="3" t="s">
        <v>2323</v>
      </c>
      <c r="V69" s="3" t="s">
        <v>2320</v>
      </c>
      <c r="W69" s="3" t="s">
        <v>2324</v>
      </c>
      <c r="X69" s="3" t="s">
        <v>2325</v>
      </c>
      <c r="Y69" s="3" t="s">
        <v>1771</v>
      </c>
      <c r="Z69" s="3" t="s">
        <v>41</v>
      </c>
      <c r="AA69" s="3">
        <v>1</v>
      </c>
      <c r="AB69" s="3" t="s">
        <v>30</v>
      </c>
      <c r="AC69" s="3">
        <v>1</v>
      </c>
      <c r="AD69" s="3" t="s">
        <v>41</v>
      </c>
    </row>
    <row r="70" spans="1:30" x14ac:dyDescent="0.2">
      <c r="A70" s="3" t="s">
        <v>30</v>
      </c>
      <c r="B70" s="3" t="s">
        <v>31</v>
      </c>
      <c r="C70" s="3" t="s">
        <v>2334</v>
      </c>
      <c r="D70" s="3" t="s">
        <v>2335</v>
      </c>
      <c r="E70" s="3">
        <v>0</v>
      </c>
      <c r="F70" s="3">
        <v>15.035</v>
      </c>
      <c r="G70" s="3">
        <v>20</v>
      </c>
      <c r="H70" s="3">
        <v>6</v>
      </c>
      <c r="I70" s="3">
        <v>6</v>
      </c>
      <c r="J70" s="3">
        <v>7</v>
      </c>
      <c r="K70" s="3">
        <v>6</v>
      </c>
      <c r="L70" s="3">
        <v>196</v>
      </c>
      <c r="M70" s="3">
        <v>22.3</v>
      </c>
      <c r="N70" s="3">
        <v>5.43</v>
      </c>
      <c r="O70" s="3">
        <v>7.82</v>
      </c>
      <c r="P70" s="3">
        <v>6</v>
      </c>
      <c r="Q70" s="3" t="s">
        <v>1669</v>
      </c>
      <c r="R70" s="3" t="s">
        <v>35</v>
      </c>
      <c r="S70" s="3" t="s">
        <v>36</v>
      </c>
      <c r="T70" s="3" t="s">
        <v>2336</v>
      </c>
      <c r="U70" s="3" t="s">
        <v>2337</v>
      </c>
      <c r="V70" s="3" t="s">
        <v>2334</v>
      </c>
      <c r="W70" s="3" t="s">
        <v>2338</v>
      </c>
      <c r="X70" s="3" t="s">
        <v>2339</v>
      </c>
      <c r="Y70" s="3" t="s">
        <v>379</v>
      </c>
      <c r="Z70" s="3" t="s">
        <v>41</v>
      </c>
      <c r="AA70" s="3">
        <v>2</v>
      </c>
      <c r="AB70" s="3" t="s">
        <v>30</v>
      </c>
      <c r="AC70" s="3">
        <v>1</v>
      </c>
      <c r="AD70" s="3" t="s">
        <v>41</v>
      </c>
    </row>
    <row r="71" spans="1:30" x14ac:dyDescent="0.2">
      <c r="A71" s="3" t="s">
        <v>30</v>
      </c>
      <c r="B71" s="3" t="s">
        <v>31</v>
      </c>
      <c r="C71" s="3" t="s">
        <v>2352</v>
      </c>
      <c r="D71" s="3" t="s">
        <v>2353</v>
      </c>
      <c r="E71" s="3">
        <v>0</v>
      </c>
      <c r="F71" s="3">
        <v>15.022</v>
      </c>
      <c r="G71" s="3">
        <v>6</v>
      </c>
      <c r="H71" s="3">
        <v>7</v>
      </c>
      <c r="I71" s="3">
        <v>7</v>
      </c>
      <c r="J71" s="3">
        <v>8</v>
      </c>
      <c r="K71" s="3">
        <v>7</v>
      </c>
      <c r="L71" s="3">
        <v>1528</v>
      </c>
      <c r="M71" s="3">
        <v>175.4</v>
      </c>
      <c r="N71" s="3">
        <v>7.47</v>
      </c>
      <c r="O71" s="3">
        <v>4.72</v>
      </c>
      <c r="P71" s="3">
        <v>7</v>
      </c>
      <c r="Q71" s="3" t="s">
        <v>2354</v>
      </c>
      <c r="R71" s="3" t="s">
        <v>2355</v>
      </c>
      <c r="S71" s="3" t="s">
        <v>1062</v>
      </c>
      <c r="T71" s="3" t="s">
        <v>2356</v>
      </c>
      <c r="U71" s="3" t="s">
        <v>2357</v>
      </c>
      <c r="V71" s="3" t="s">
        <v>2352</v>
      </c>
      <c r="W71" s="3" t="s">
        <v>2358</v>
      </c>
      <c r="X71" s="3" t="s">
        <v>2359</v>
      </c>
      <c r="Y71" s="3" t="s">
        <v>41</v>
      </c>
      <c r="Z71" s="3" t="s">
        <v>41</v>
      </c>
      <c r="AA71" s="3">
        <v>0</v>
      </c>
      <c r="AB71" s="3" t="s">
        <v>30</v>
      </c>
      <c r="AC71" s="3">
        <v>1</v>
      </c>
      <c r="AD71" s="3" t="s">
        <v>41</v>
      </c>
    </row>
    <row r="72" spans="1:30" x14ac:dyDescent="0.2">
      <c r="A72" s="3" t="s">
        <v>30</v>
      </c>
      <c r="B72" s="3" t="s">
        <v>31</v>
      </c>
      <c r="C72" s="3" t="s">
        <v>2374</v>
      </c>
      <c r="D72" s="3" t="s">
        <v>2375</v>
      </c>
      <c r="E72" s="3">
        <v>0</v>
      </c>
      <c r="F72" s="3">
        <v>14.855</v>
      </c>
      <c r="G72" s="3">
        <v>32</v>
      </c>
      <c r="H72" s="3">
        <v>7</v>
      </c>
      <c r="I72" s="3">
        <v>7</v>
      </c>
      <c r="J72" s="3">
        <v>8</v>
      </c>
      <c r="K72" s="3">
        <v>7</v>
      </c>
      <c r="L72" s="3">
        <v>155</v>
      </c>
      <c r="M72" s="3">
        <v>17.600000000000001</v>
      </c>
      <c r="N72" s="3">
        <v>11.28</v>
      </c>
      <c r="O72" s="3">
        <v>9.8000000000000007</v>
      </c>
      <c r="P72" s="3">
        <v>7</v>
      </c>
      <c r="Q72" s="3" t="s">
        <v>1592</v>
      </c>
      <c r="R72" s="3" t="s">
        <v>1593</v>
      </c>
      <c r="S72" s="3" t="s">
        <v>1062</v>
      </c>
      <c r="T72" s="3" t="s">
        <v>2376</v>
      </c>
      <c r="U72" s="3" t="s">
        <v>2377</v>
      </c>
      <c r="V72" s="3" t="s">
        <v>2374</v>
      </c>
      <c r="W72" s="3" t="s">
        <v>2378</v>
      </c>
      <c r="X72" s="3" t="s">
        <v>2379</v>
      </c>
      <c r="Y72" s="3" t="s">
        <v>1599</v>
      </c>
      <c r="Z72" s="3" t="s">
        <v>41</v>
      </c>
      <c r="AA72" s="3">
        <v>6</v>
      </c>
      <c r="AB72" s="3" t="s">
        <v>30</v>
      </c>
      <c r="AC72" s="3">
        <v>1</v>
      </c>
      <c r="AD72" s="3" t="s">
        <v>41</v>
      </c>
    </row>
    <row r="73" spans="1:30" x14ac:dyDescent="0.2">
      <c r="A73" s="3" t="s">
        <v>30</v>
      </c>
      <c r="B73" s="3" t="s">
        <v>31</v>
      </c>
      <c r="C73" s="3" t="s">
        <v>2394</v>
      </c>
      <c r="D73" s="3" t="s">
        <v>2395</v>
      </c>
      <c r="E73" s="3">
        <v>0</v>
      </c>
      <c r="F73" s="3">
        <v>14.704000000000001</v>
      </c>
      <c r="G73" s="3">
        <v>15</v>
      </c>
      <c r="H73" s="3">
        <v>5</v>
      </c>
      <c r="I73" s="3">
        <v>5</v>
      </c>
      <c r="J73" s="3">
        <v>5</v>
      </c>
      <c r="K73" s="3">
        <v>5</v>
      </c>
      <c r="L73" s="3">
        <v>551</v>
      </c>
      <c r="M73" s="3">
        <v>61.9</v>
      </c>
      <c r="N73" s="3">
        <v>7.97</v>
      </c>
      <c r="O73" s="3">
        <v>6.63</v>
      </c>
      <c r="P73" s="3">
        <v>5</v>
      </c>
      <c r="Q73" s="3" t="s">
        <v>2396</v>
      </c>
      <c r="R73" s="3" t="s">
        <v>520</v>
      </c>
      <c r="S73" s="3" t="s">
        <v>36</v>
      </c>
      <c r="T73" s="3" t="s">
        <v>2397</v>
      </c>
      <c r="U73" s="3" t="s">
        <v>2398</v>
      </c>
      <c r="V73" s="3" t="s">
        <v>2394</v>
      </c>
      <c r="W73" s="3" t="s">
        <v>2399</v>
      </c>
      <c r="X73" s="3" t="s">
        <v>2400</v>
      </c>
      <c r="Y73" s="3" t="s">
        <v>2401</v>
      </c>
      <c r="Z73" s="3" t="s">
        <v>41</v>
      </c>
      <c r="AA73" s="3">
        <v>2</v>
      </c>
      <c r="AB73" s="3" t="s">
        <v>30</v>
      </c>
      <c r="AC73" s="3">
        <v>1</v>
      </c>
      <c r="AD73" s="3" t="s">
        <v>41</v>
      </c>
    </row>
    <row r="74" spans="1:30" x14ac:dyDescent="0.2">
      <c r="A74" s="3" t="s">
        <v>30</v>
      </c>
      <c r="B74" s="3" t="s">
        <v>31</v>
      </c>
      <c r="C74" s="3" t="s">
        <v>2412</v>
      </c>
      <c r="D74" s="3" t="s">
        <v>2413</v>
      </c>
      <c r="E74" s="3">
        <v>0</v>
      </c>
      <c r="F74" s="3">
        <v>14.643000000000001</v>
      </c>
      <c r="G74" s="3">
        <v>28</v>
      </c>
      <c r="H74" s="3">
        <v>7</v>
      </c>
      <c r="I74" s="3">
        <v>7</v>
      </c>
      <c r="J74" s="3">
        <v>8</v>
      </c>
      <c r="K74" s="3">
        <v>2</v>
      </c>
      <c r="L74" s="3">
        <v>256</v>
      </c>
      <c r="M74" s="3">
        <v>28.1</v>
      </c>
      <c r="N74" s="3">
        <v>10.02</v>
      </c>
      <c r="O74" s="3">
        <v>9.8000000000000007</v>
      </c>
      <c r="P74" s="3">
        <v>7</v>
      </c>
      <c r="Q74" s="3" t="s">
        <v>2118</v>
      </c>
      <c r="R74" s="3" t="s">
        <v>1593</v>
      </c>
      <c r="S74" s="3" t="s">
        <v>1062</v>
      </c>
      <c r="T74" s="3" t="s">
        <v>2119</v>
      </c>
      <c r="U74" s="3" t="s">
        <v>2414</v>
      </c>
      <c r="V74" s="3" t="s">
        <v>2412</v>
      </c>
      <c r="W74" s="3" t="s">
        <v>2415</v>
      </c>
      <c r="X74" s="3" t="s">
        <v>2416</v>
      </c>
      <c r="Y74" s="3" t="s">
        <v>1599</v>
      </c>
      <c r="Z74" s="3" t="s">
        <v>41</v>
      </c>
      <c r="AA74" s="3">
        <v>6</v>
      </c>
      <c r="AB74" s="3" t="s">
        <v>30</v>
      </c>
      <c r="AC74" s="3">
        <v>1</v>
      </c>
      <c r="AD74" s="3" t="s">
        <v>41</v>
      </c>
    </row>
    <row r="75" spans="1:30" x14ac:dyDescent="0.2">
      <c r="A75" s="3" t="s">
        <v>30</v>
      </c>
      <c r="B75" s="3" t="s">
        <v>31</v>
      </c>
      <c r="C75" s="3" t="s">
        <v>2421</v>
      </c>
      <c r="D75" s="3" t="s">
        <v>2422</v>
      </c>
      <c r="E75" s="3">
        <v>0</v>
      </c>
      <c r="F75" s="3">
        <v>14.167999999999999</v>
      </c>
      <c r="G75" s="3">
        <v>16</v>
      </c>
      <c r="H75" s="3">
        <v>6</v>
      </c>
      <c r="I75" s="3">
        <v>6</v>
      </c>
      <c r="J75" s="3">
        <v>9</v>
      </c>
      <c r="K75" s="3">
        <v>6</v>
      </c>
      <c r="L75" s="3">
        <v>500</v>
      </c>
      <c r="M75" s="3">
        <v>54.5</v>
      </c>
      <c r="N75" s="3">
        <v>7.68</v>
      </c>
      <c r="O75" s="3">
        <v>12.31</v>
      </c>
      <c r="P75" s="3">
        <v>6</v>
      </c>
      <c r="Q75" s="3" t="s">
        <v>1377</v>
      </c>
      <c r="R75" s="3" t="s">
        <v>453</v>
      </c>
      <c r="S75" s="3" t="s">
        <v>374</v>
      </c>
      <c r="T75" s="3" t="s">
        <v>2423</v>
      </c>
      <c r="U75" s="3" t="s">
        <v>2424</v>
      </c>
      <c r="V75" s="3" t="s">
        <v>2421</v>
      </c>
      <c r="W75" s="3" t="s">
        <v>2425</v>
      </c>
      <c r="X75" s="3" t="s">
        <v>2426</v>
      </c>
      <c r="Y75" s="3" t="s">
        <v>2427</v>
      </c>
      <c r="Z75" s="3" t="s">
        <v>1546</v>
      </c>
      <c r="AA75" s="3">
        <v>5</v>
      </c>
      <c r="AB75" s="3" t="s">
        <v>30</v>
      </c>
      <c r="AC75" s="3">
        <v>1</v>
      </c>
      <c r="AD75" s="3" t="s">
        <v>41</v>
      </c>
    </row>
    <row r="76" spans="1:30" x14ac:dyDescent="0.2">
      <c r="A76" s="3" t="s">
        <v>30</v>
      </c>
      <c r="B76" s="3" t="s">
        <v>31</v>
      </c>
      <c r="C76" s="3" t="s">
        <v>2440</v>
      </c>
      <c r="D76" s="3" t="s">
        <v>2441</v>
      </c>
      <c r="E76" s="3">
        <v>0</v>
      </c>
      <c r="F76" s="3">
        <v>13.814</v>
      </c>
      <c r="G76" s="3">
        <v>10</v>
      </c>
      <c r="H76" s="3">
        <v>6</v>
      </c>
      <c r="I76" s="3">
        <v>6</v>
      </c>
      <c r="J76" s="3">
        <v>7</v>
      </c>
      <c r="K76" s="3">
        <v>6</v>
      </c>
      <c r="L76" s="3">
        <v>728</v>
      </c>
      <c r="M76" s="3">
        <v>80.5</v>
      </c>
      <c r="N76" s="3">
        <v>9.14</v>
      </c>
      <c r="O76" s="3">
        <v>13.54</v>
      </c>
      <c r="P76" s="3">
        <v>6</v>
      </c>
      <c r="Q76" s="3" t="s">
        <v>2442</v>
      </c>
      <c r="R76" s="3" t="s">
        <v>2011</v>
      </c>
      <c r="S76" s="3" t="s">
        <v>41</v>
      </c>
      <c r="T76" s="3" t="s">
        <v>41</v>
      </c>
      <c r="U76" s="3" t="s">
        <v>2443</v>
      </c>
      <c r="V76" s="3" t="s">
        <v>2440</v>
      </c>
      <c r="W76" s="3" t="s">
        <v>2444</v>
      </c>
      <c r="X76" s="3" t="s">
        <v>2445</v>
      </c>
      <c r="Y76" s="3" t="s">
        <v>41</v>
      </c>
      <c r="Z76" s="3" t="s">
        <v>41</v>
      </c>
      <c r="AA76" s="3">
        <v>0</v>
      </c>
      <c r="AB76" s="3" t="s">
        <v>30</v>
      </c>
      <c r="AC76" s="3">
        <v>1</v>
      </c>
      <c r="AD76" s="3" t="s">
        <v>41</v>
      </c>
    </row>
    <row r="77" spans="1:30" x14ac:dyDescent="0.2">
      <c r="A77" s="3" t="s">
        <v>30</v>
      </c>
      <c r="B77" s="3" t="s">
        <v>31</v>
      </c>
      <c r="C77" s="3" t="s">
        <v>2458</v>
      </c>
      <c r="D77" s="3" t="s">
        <v>2459</v>
      </c>
      <c r="E77" s="3">
        <v>0</v>
      </c>
      <c r="F77" s="3">
        <v>13.786</v>
      </c>
      <c r="G77" s="3">
        <v>19</v>
      </c>
      <c r="H77" s="3">
        <v>5</v>
      </c>
      <c r="I77" s="3">
        <v>5</v>
      </c>
      <c r="J77" s="3">
        <v>5</v>
      </c>
      <c r="K77" s="3">
        <v>3</v>
      </c>
      <c r="L77" s="3">
        <v>199</v>
      </c>
      <c r="M77" s="3">
        <v>22.2</v>
      </c>
      <c r="N77" s="3">
        <v>10.48</v>
      </c>
      <c r="O77" s="3">
        <v>8.1999999999999993</v>
      </c>
      <c r="P77" s="3">
        <v>5</v>
      </c>
      <c r="Q77" s="3" t="s">
        <v>1343</v>
      </c>
      <c r="R77" s="3" t="s">
        <v>1593</v>
      </c>
      <c r="S77" s="3" t="s">
        <v>1062</v>
      </c>
      <c r="T77" s="3" t="s">
        <v>1964</v>
      </c>
      <c r="U77" s="3" t="s">
        <v>2460</v>
      </c>
      <c r="V77" s="3" t="s">
        <v>2458</v>
      </c>
      <c r="W77" s="3" t="s">
        <v>2461</v>
      </c>
      <c r="X77" s="3" t="s">
        <v>2462</v>
      </c>
      <c r="Y77" s="3" t="s">
        <v>2463</v>
      </c>
      <c r="Z77" s="3" t="s">
        <v>41</v>
      </c>
      <c r="AA77" s="3">
        <v>6</v>
      </c>
      <c r="AB77" s="3" t="s">
        <v>30</v>
      </c>
      <c r="AC77" s="3">
        <v>1</v>
      </c>
      <c r="AD77" s="3" t="s">
        <v>41</v>
      </c>
    </row>
    <row r="78" spans="1:30" x14ac:dyDescent="0.2">
      <c r="A78" s="3" t="s">
        <v>30</v>
      </c>
      <c r="B78" s="3" t="s">
        <v>31</v>
      </c>
      <c r="C78" s="3" t="s">
        <v>2470</v>
      </c>
      <c r="D78" s="3" t="s">
        <v>2471</v>
      </c>
      <c r="E78" s="3">
        <v>0</v>
      </c>
      <c r="F78" s="3">
        <v>13.468999999999999</v>
      </c>
      <c r="G78" s="3">
        <v>16</v>
      </c>
      <c r="H78" s="3">
        <v>9</v>
      </c>
      <c r="I78" s="3">
        <v>9</v>
      </c>
      <c r="J78" s="3">
        <v>9</v>
      </c>
      <c r="K78" s="3">
        <v>9</v>
      </c>
      <c r="L78" s="3">
        <v>799</v>
      </c>
      <c r="M78" s="3">
        <v>88.8</v>
      </c>
      <c r="N78" s="3">
        <v>8.07</v>
      </c>
      <c r="O78" s="3">
        <v>8.1</v>
      </c>
      <c r="P78" s="3">
        <v>9</v>
      </c>
      <c r="Q78" s="3" t="s">
        <v>2472</v>
      </c>
      <c r="R78" s="3" t="s">
        <v>852</v>
      </c>
      <c r="S78" s="3" t="s">
        <v>41</v>
      </c>
      <c r="T78" s="3" t="s">
        <v>2473</v>
      </c>
      <c r="U78" s="3" t="s">
        <v>2474</v>
      </c>
      <c r="V78" s="3" t="s">
        <v>2470</v>
      </c>
      <c r="W78" s="3" t="s">
        <v>2475</v>
      </c>
      <c r="X78" s="3" t="s">
        <v>2476</v>
      </c>
      <c r="Y78" s="3" t="s">
        <v>41</v>
      </c>
      <c r="Z78" s="3" t="s">
        <v>41</v>
      </c>
      <c r="AA78" s="3">
        <v>0</v>
      </c>
      <c r="AB78" s="3" t="s">
        <v>30</v>
      </c>
      <c r="AC78" s="3">
        <v>1</v>
      </c>
      <c r="AD78" s="3" t="s">
        <v>41</v>
      </c>
    </row>
    <row r="79" spans="1:30" x14ac:dyDescent="0.2">
      <c r="A79" s="3" t="s">
        <v>30</v>
      </c>
      <c r="B79" s="3" t="s">
        <v>31</v>
      </c>
      <c r="C79" s="3" t="s">
        <v>2495</v>
      </c>
      <c r="D79" s="3" t="s">
        <v>2496</v>
      </c>
      <c r="E79" s="3">
        <v>0</v>
      </c>
      <c r="F79" s="3">
        <v>13.441000000000001</v>
      </c>
      <c r="G79" s="3">
        <v>29</v>
      </c>
      <c r="H79" s="3">
        <v>7</v>
      </c>
      <c r="I79" s="3">
        <v>7</v>
      </c>
      <c r="J79" s="3">
        <v>7</v>
      </c>
      <c r="K79" s="3">
        <v>7</v>
      </c>
      <c r="L79" s="3">
        <v>258</v>
      </c>
      <c r="M79" s="3">
        <v>27.8</v>
      </c>
      <c r="N79" s="3">
        <v>10.210000000000001</v>
      </c>
      <c r="O79" s="3">
        <v>9.58</v>
      </c>
      <c r="P79" s="3">
        <v>7</v>
      </c>
      <c r="Q79" s="3" t="s">
        <v>1919</v>
      </c>
      <c r="R79" s="3" t="s">
        <v>35</v>
      </c>
      <c r="S79" s="3" t="s">
        <v>1062</v>
      </c>
      <c r="T79" s="3" t="s">
        <v>2497</v>
      </c>
      <c r="U79" s="3" t="s">
        <v>2498</v>
      </c>
      <c r="V79" s="3" t="s">
        <v>2495</v>
      </c>
      <c r="W79" s="3" t="s">
        <v>2499</v>
      </c>
      <c r="X79" s="3" t="s">
        <v>2500</v>
      </c>
      <c r="Y79" s="3" t="s">
        <v>41</v>
      </c>
      <c r="Z79" s="3" t="s">
        <v>41</v>
      </c>
      <c r="AA79" s="3">
        <v>0</v>
      </c>
      <c r="AB79" s="3" t="s">
        <v>30</v>
      </c>
      <c r="AC79" s="3">
        <v>1</v>
      </c>
      <c r="AD79" s="3" t="s">
        <v>41</v>
      </c>
    </row>
    <row r="80" spans="1:30" x14ac:dyDescent="0.2">
      <c r="A80" s="3" t="s">
        <v>30</v>
      </c>
      <c r="B80" s="3" t="s">
        <v>31</v>
      </c>
      <c r="C80" s="3" t="s">
        <v>2516</v>
      </c>
      <c r="D80" s="3" t="s">
        <v>2517</v>
      </c>
      <c r="E80" s="3">
        <v>0</v>
      </c>
      <c r="F80" s="3">
        <v>12.929</v>
      </c>
      <c r="G80" s="3">
        <v>12</v>
      </c>
      <c r="H80" s="3">
        <v>6</v>
      </c>
      <c r="I80" s="3">
        <v>6</v>
      </c>
      <c r="J80" s="3">
        <v>6</v>
      </c>
      <c r="K80" s="3">
        <v>6</v>
      </c>
      <c r="L80" s="3">
        <v>517</v>
      </c>
      <c r="M80" s="3">
        <v>57.7</v>
      </c>
      <c r="N80" s="3">
        <v>5.07</v>
      </c>
      <c r="O80" s="3">
        <v>9.1199999999999992</v>
      </c>
      <c r="P80" s="3">
        <v>6</v>
      </c>
      <c r="Q80" s="3" t="s">
        <v>1861</v>
      </c>
      <c r="R80" s="3" t="s">
        <v>2518</v>
      </c>
      <c r="S80" s="3" t="s">
        <v>1491</v>
      </c>
      <c r="T80" s="3" t="s">
        <v>2519</v>
      </c>
      <c r="U80" s="3" t="s">
        <v>2520</v>
      </c>
      <c r="V80" s="3" t="s">
        <v>2516</v>
      </c>
      <c r="W80" s="3" t="s">
        <v>2521</v>
      </c>
      <c r="X80" s="3" t="s">
        <v>2522</v>
      </c>
      <c r="Y80" s="3" t="s">
        <v>2523</v>
      </c>
      <c r="Z80" s="3" t="s">
        <v>41</v>
      </c>
      <c r="AA80" s="3">
        <v>4</v>
      </c>
      <c r="AB80" s="3" t="s">
        <v>30</v>
      </c>
      <c r="AC80" s="3">
        <v>1</v>
      </c>
      <c r="AD80" s="3" t="s">
        <v>41</v>
      </c>
    </row>
    <row r="81" spans="1:30" x14ac:dyDescent="0.2">
      <c r="A81" s="3" t="s">
        <v>30</v>
      </c>
      <c r="B81" s="3" t="s">
        <v>31</v>
      </c>
      <c r="C81" s="3" t="s">
        <v>2536</v>
      </c>
      <c r="D81" s="3" t="s">
        <v>2537</v>
      </c>
      <c r="E81" s="3">
        <v>0</v>
      </c>
      <c r="F81" s="3">
        <v>12.715999999999999</v>
      </c>
      <c r="G81" s="3">
        <v>15</v>
      </c>
      <c r="H81" s="3">
        <v>4</v>
      </c>
      <c r="I81" s="3">
        <v>4</v>
      </c>
      <c r="J81" s="3">
        <v>5</v>
      </c>
      <c r="K81" s="3">
        <v>1</v>
      </c>
      <c r="L81" s="3">
        <v>362</v>
      </c>
      <c r="M81" s="3">
        <v>39</v>
      </c>
      <c r="N81" s="3">
        <v>10.64</v>
      </c>
      <c r="O81" s="3">
        <v>12.49</v>
      </c>
      <c r="P81" s="3">
        <v>4</v>
      </c>
      <c r="Q81" s="3" t="s">
        <v>1592</v>
      </c>
      <c r="R81" s="3" t="s">
        <v>2538</v>
      </c>
      <c r="S81" s="3" t="s">
        <v>1062</v>
      </c>
      <c r="T81" s="3" t="s">
        <v>2539</v>
      </c>
      <c r="U81" s="3" t="s">
        <v>2540</v>
      </c>
      <c r="V81" s="3" t="s">
        <v>2536</v>
      </c>
      <c r="W81" s="3" t="s">
        <v>2541</v>
      </c>
      <c r="X81" s="3" t="s">
        <v>2542</v>
      </c>
      <c r="Y81" s="3" t="s">
        <v>1599</v>
      </c>
      <c r="Z81" s="3" t="s">
        <v>41</v>
      </c>
      <c r="AA81" s="3">
        <v>6</v>
      </c>
      <c r="AB81" s="3" t="s">
        <v>30</v>
      </c>
      <c r="AC81" s="3">
        <v>1</v>
      </c>
      <c r="AD81" s="3" t="s">
        <v>41</v>
      </c>
    </row>
    <row r="82" spans="1:30" x14ac:dyDescent="0.2">
      <c r="A82" s="3" t="s">
        <v>30</v>
      </c>
      <c r="B82" s="3" t="s">
        <v>31</v>
      </c>
      <c r="C82" s="3" t="s">
        <v>2553</v>
      </c>
      <c r="D82" s="3" t="s">
        <v>2554</v>
      </c>
      <c r="E82" s="3">
        <v>0</v>
      </c>
      <c r="F82" s="3">
        <v>12.544</v>
      </c>
      <c r="G82" s="3">
        <v>16</v>
      </c>
      <c r="H82" s="3">
        <v>5</v>
      </c>
      <c r="I82" s="3">
        <v>5</v>
      </c>
      <c r="J82" s="3">
        <v>6</v>
      </c>
      <c r="K82" s="3">
        <v>1</v>
      </c>
      <c r="L82" s="3">
        <v>244</v>
      </c>
      <c r="M82" s="3">
        <v>27.6</v>
      </c>
      <c r="N82" s="3">
        <v>10.15</v>
      </c>
      <c r="O82" s="3">
        <v>7</v>
      </c>
      <c r="P82" s="3">
        <v>5</v>
      </c>
      <c r="Q82" s="3" t="s">
        <v>2555</v>
      </c>
      <c r="R82" s="3" t="s">
        <v>1619</v>
      </c>
      <c r="S82" s="3" t="s">
        <v>1062</v>
      </c>
      <c r="T82" s="3" t="s">
        <v>2556</v>
      </c>
      <c r="U82" s="3" t="s">
        <v>2557</v>
      </c>
      <c r="V82" s="3" t="s">
        <v>2553</v>
      </c>
      <c r="W82" s="3" t="s">
        <v>2558</v>
      </c>
      <c r="X82" s="3" t="s">
        <v>2559</v>
      </c>
      <c r="Y82" s="3" t="s">
        <v>1599</v>
      </c>
      <c r="Z82" s="3" t="s">
        <v>41</v>
      </c>
      <c r="AA82" s="3">
        <v>6</v>
      </c>
      <c r="AB82" s="3" t="s">
        <v>30</v>
      </c>
      <c r="AC82" s="3">
        <v>1</v>
      </c>
      <c r="AD82" s="3" t="s">
        <v>41</v>
      </c>
    </row>
    <row r="83" spans="1:30" x14ac:dyDescent="0.2">
      <c r="A83" s="3" t="s">
        <v>30</v>
      </c>
      <c r="B83" s="3" t="s">
        <v>31</v>
      </c>
      <c r="C83" s="3" t="s">
        <v>2571</v>
      </c>
      <c r="D83" s="3" t="s">
        <v>2572</v>
      </c>
      <c r="E83" s="3">
        <v>0</v>
      </c>
      <c r="F83" s="3">
        <v>12.523999999999999</v>
      </c>
      <c r="G83" s="3">
        <v>16</v>
      </c>
      <c r="H83" s="3">
        <v>5</v>
      </c>
      <c r="I83" s="3">
        <v>5</v>
      </c>
      <c r="J83" s="3">
        <v>6</v>
      </c>
      <c r="K83" s="3">
        <v>1</v>
      </c>
      <c r="L83" s="3">
        <v>244</v>
      </c>
      <c r="M83" s="3">
        <v>27.7</v>
      </c>
      <c r="N83" s="3">
        <v>10.15</v>
      </c>
      <c r="O83" s="3">
        <v>7.19</v>
      </c>
      <c r="P83" s="3">
        <v>5</v>
      </c>
      <c r="Q83" s="3" t="s">
        <v>2555</v>
      </c>
      <c r="R83" s="3" t="s">
        <v>1160</v>
      </c>
      <c r="S83" s="3" t="s">
        <v>1062</v>
      </c>
      <c r="T83" s="3" t="s">
        <v>2556</v>
      </c>
      <c r="U83" s="3" t="s">
        <v>2573</v>
      </c>
      <c r="V83" s="3" t="s">
        <v>2571</v>
      </c>
      <c r="W83" s="3" t="s">
        <v>2574</v>
      </c>
      <c r="X83" s="3" t="s">
        <v>2575</v>
      </c>
      <c r="Y83" s="3" t="s">
        <v>41</v>
      </c>
      <c r="Z83" s="3" t="s">
        <v>41</v>
      </c>
      <c r="AA83" s="3">
        <v>0</v>
      </c>
      <c r="AB83" s="3" t="s">
        <v>30</v>
      </c>
      <c r="AC83" s="3">
        <v>1</v>
      </c>
      <c r="AD83" s="3" t="s">
        <v>41</v>
      </c>
    </row>
    <row r="84" spans="1:30" x14ac:dyDescent="0.2">
      <c r="A84" s="3" t="s">
        <v>30</v>
      </c>
      <c r="B84" s="3" t="s">
        <v>31</v>
      </c>
      <c r="C84" s="3" t="s">
        <v>2578</v>
      </c>
      <c r="D84" s="3" t="s">
        <v>2579</v>
      </c>
      <c r="E84" s="3">
        <v>0</v>
      </c>
      <c r="F84" s="3">
        <v>12.462999999999999</v>
      </c>
      <c r="G84" s="3">
        <v>14</v>
      </c>
      <c r="H84" s="3">
        <v>5</v>
      </c>
      <c r="I84" s="3">
        <v>5</v>
      </c>
      <c r="J84" s="3">
        <v>6</v>
      </c>
      <c r="K84" s="3">
        <v>5</v>
      </c>
      <c r="L84" s="3">
        <v>409</v>
      </c>
      <c r="M84" s="3">
        <v>44.6</v>
      </c>
      <c r="N84" s="3">
        <v>6.3</v>
      </c>
      <c r="O84" s="3">
        <v>9.3699999999999992</v>
      </c>
      <c r="P84" s="3">
        <v>5</v>
      </c>
      <c r="Q84" s="3" t="s">
        <v>2580</v>
      </c>
      <c r="R84" s="3" t="s">
        <v>978</v>
      </c>
      <c r="S84" s="3" t="s">
        <v>36</v>
      </c>
      <c r="T84" s="3" t="s">
        <v>2581</v>
      </c>
      <c r="U84" s="3" t="s">
        <v>2582</v>
      </c>
      <c r="V84" s="3" t="s">
        <v>2578</v>
      </c>
      <c r="W84" s="3" t="s">
        <v>2583</v>
      </c>
      <c r="X84" s="3" t="s">
        <v>2584</v>
      </c>
      <c r="Y84" s="3" t="s">
        <v>2585</v>
      </c>
      <c r="Z84" s="3" t="s">
        <v>41</v>
      </c>
      <c r="AA84" s="3">
        <v>1</v>
      </c>
      <c r="AB84" s="3" t="s">
        <v>30</v>
      </c>
      <c r="AC84" s="3">
        <v>1</v>
      </c>
      <c r="AD84" s="3" t="s">
        <v>41</v>
      </c>
    </row>
    <row r="85" spans="1:30" x14ac:dyDescent="0.2">
      <c r="A85" s="3" t="s">
        <v>30</v>
      </c>
      <c r="B85" s="3" t="s">
        <v>31</v>
      </c>
      <c r="C85" s="3" t="s">
        <v>2596</v>
      </c>
      <c r="D85" s="3" t="s">
        <v>2597</v>
      </c>
      <c r="E85" s="3">
        <v>0</v>
      </c>
      <c r="F85" s="3">
        <v>12.41</v>
      </c>
      <c r="G85" s="3">
        <v>17</v>
      </c>
      <c r="H85" s="3">
        <v>4</v>
      </c>
      <c r="I85" s="3">
        <v>4</v>
      </c>
      <c r="J85" s="3">
        <v>5</v>
      </c>
      <c r="K85" s="3">
        <v>4</v>
      </c>
      <c r="L85" s="3">
        <v>303</v>
      </c>
      <c r="M85" s="3">
        <v>34</v>
      </c>
      <c r="N85" s="3">
        <v>6.52</v>
      </c>
      <c r="O85" s="3">
        <v>12.78</v>
      </c>
      <c r="P85" s="3">
        <v>4</v>
      </c>
      <c r="Q85" s="3" t="s">
        <v>851</v>
      </c>
      <c r="R85" s="3" t="s">
        <v>2598</v>
      </c>
      <c r="S85" s="3" t="s">
        <v>41</v>
      </c>
      <c r="T85" s="3" t="s">
        <v>1670</v>
      </c>
      <c r="U85" s="3" t="s">
        <v>2599</v>
      </c>
      <c r="V85" s="3" t="s">
        <v>2596</v>
      </c>
      <c r="W85" s="3" t="s">
        <v>2600</v>
      </c>
      <c r="X85" s="3" t="s">
        <v>2601</v>
      </c>
      <c r="Y85" s="3" t="s">
        <v>1799</v>
      </c>
      <c r="Z85" s="3" t="s">
        <v>41</v>
      </c>
      <c r="AA85" s="3">
        <v>6</v>
      </c>
      <c r="AB85" s="3" t="s">
        <v>30</v>
      </c>
      <c r="AC85" s="3">
        <v>1</v>
      </c>
      <c r="AD85" s="3" t="s">
        <v>41</v>
      </c>
    </row>
    <row r="86" spans="1:30" x14ac:dyDescent="0.2">
      <c r="A86" s="3" t="s">
        <v>30</v>
      </c>
      <c r="B86" s="3" t="s">
        <v>31</v>
      </c>
      <c r="C86" s="3" t="s">
        <v>2612</v>
      </c>
      <c r="D86" s="3" t="s">
        <v>2613</v>
      </c>
      <c r="E86" s="3">
        <v>0</v>
      </c>
      <c r="F86" s="3">
        <v>12.345000000000001</v>
      </c>
      <c r="G86" s="3">
        <v>3</v>
      </c>
      <c r="H86" s="3">
        <v>6</v>
      </c>
      <c r="I86" s="3">
        <v>6</v>
      </c>
      <c r="J86" s="3">
        <v>6</v>
      </c>
      <c r="K86" s="3">
        <v>6</v>
      </c>
      <c r="L86" s="3">
        <v>2231</v>
      </c>
      <c r="M86" s="3">
        <v>252.3</v>
      </c>
      <c r="N86" s="3">
        <v>8.59</v>
      </c>
      <c r="O86" s="3">
        <v>6.94</v>
      </c>
      <c r="P86" s="3">
        <v>6</v>
      </c>
      <c r="Q86" s="3" t="s">
        <v>2614</v>
      </c>
      <c r="R86" s="3" t="s">
        <v>35</v>
      </c>
      <c r="S86" s="3" t="s">
        <v>1062</v>
      </c>
      <c r="T86" s="3" t="s">
        <v>2615</v>
      </c>
      <c r="U86" s="3" t="s">
        <v>2616</v>
      </c>
      <c r="V86" s="3" t="s">
        <v>2612</v>
      </c>
      <c r="W86" s="3" t="s">
        <v>2617</v>
      </c>
      <c r="X86" s="3" t="s">
        <v>2618</v>
      </c>
      <c r="Y86" s="3" t="s">
        <v>41</v>
      </c>
      <c r="Z86" s="3" t="s">
        <v>41</v>
      </c>
      <c r="AA86" s="3">
        <v>0</v>
      </c>
      <c r="AB86" s="3" t="s">
        <v>30</v>
      </c>
      <c r="AC86" s="3">
        <v>1</v>
      </c>
      <c r="AD86" s="3" t="s">
        <v>41</v>
      </c>
    </row>
    <row r="87" spans="1:30" x14ac:dyDescent="0.2">
      <c r="A87" s="3" t="s">
        <v>30</v>
      </c>
      <c r="B87" s="3" t="s">
        <v>31</v>
      </c>
      <c r="C87" s="3" t="s">
        <v>2631</v>
      </c>
      <c r="D87" s="3" t="s">
        <v>2632</v>
      </c>
      <c r="E87" s="3">
        <v>0</v>
      </c>
      <c r="F87" s="3">
        <v>12.298</v>
      </c>
      <c r="G87" s="3">
        <v>14</v>
      </c>
      <c r="H87" s="3">
        <v>7</v>
      </c>
      <c r="I87" s="3">
        <v>7</v>
      </c>
      <c r="J87" s="3">
        <v>7</v>
      </c>
      <c r="K87" s="3">
        <v>7</v>
      </c>
      <c r="L87" s="3">
        <v>545</v>
      </c>
      <c r="M87" s="3">
        <v>58.6</v>
      </c>
      <c r="N87" s="3">
        <v>9.0399999999999991</v>
      </c>
      <c r="O87" s="3">
        <v>7.07</v>
      </c>
      <c r="P87" s="3">
        <v>7</v>
      </c>
      <c r="Q87" s="3" t="s">
        <v>2633</v>
      </c>
      <c r="R87" s="3" t="s">
        <v>2634</v>
      </c>
      <c r="S87" s="3" t="s">
        <v>1491</v>
      </c>
      <c r="T87" s="3" t="s">
        <v>2635</v>
      </c>
      <c r="U87" s="3" t="s">
        <v>41</v>
      </c>
      <c r="V87" s="3" t="s">
        <v>2631</v>
      </c>
      <c r="W87" s="3" t="s">
        <v>2636</v>
      </c>
      <c r="X87" s="3" t="s">
        <v>2637</v>
      </c>
      <c r="Y87" s="3" t="s">
        <v>41</v>
      </c>
      <c r="Z87" s="3" t="s">
        <v>41</v>
      </c>
      <c r="AA87" s="3">
        <v>0</v>
      </c>
      <c r="AB87" s="3" t="s">
        <v>30</v>
      </c>
      <c r="AC87" s="3">
        <v>1</v>
      </c>
      <c r="AD87" s="3" t="s">
        <v>41</v>
      </c>
    </row>
    <row r="88" spans="1:30" x14ac:dyDescent="0.2">
      <c r="A88" s="3" t="s">
        <v>30</v>
      </c>
      <c r="B88" s="3" t="s">
        <v>31</v>
      </c>
      <c r="C88" s="3" t="s">
        <v>2652</v>
      </c>
      <c r="D88" s="3" t="s">
        <v>2653</v>
      </c>
      <c r="E88" s="3">
        <v>0</v>
      </c>
      <c r="F88" s="3">
        <v>12.282</v>
      </c>
      <c r="G88" s="3">
        <v>17</v>
      </c>
      <c r="H88" s="3">
        <v>5</v>
      </c>
      <c r="I88" s="3">
        <v>5</v>
      </c>
      <c r="J88" s="3">
        <v>5</v>
      </c>
      <c r="K88" s="3">
        <v>5</v>
      </c>
      <c r="L88" s="3">
        <v>189</v>
      </c>
      <c r="M88" s="3">
        <v>21.7</v>
      </c>
      <c r="N88" s="3">
        <v>11.36</v>
      </c>
      <c r="O88" s="3">
        <v>7.61</v>
      </c>
      <c r="P88" s="3">
        <v>5</v>
      </c>
      <c r="Q88" s="3" t="s">
        <v>1592</v>
      </c>
      <c r="R88" s="3" t="s">
        <v>1593</v>
      </c>
      <c r="S88" s="3" t="s">
        <v>1062</v>
      </c>
      <c r="T88" s="3" t="s">
        <v>2654</v>
      </c>
      <c r="U88" s="3" t="s">
        <v>2655</v>
      </c>
      <c r="V88" s="3" t="s">
        <v>2656</v>
      </c>
      <c r="W88" s="3" t="s">
        <v>2657</v>
      </c>
      <c r="X88" s="3" t="s">
        <v>2658</v>
      </c>
      <c r="Y88" s="3" t="s">
        <v>2463</v>
      </c>
      <c r="Z88" s="3" t="s">
        <v>41</v>
      </c>
      <c r="AA88" s="3">
        <v>6</v>
      </c>
      <c r="AB88" s="3" t="s">
        <v>30</v>
      </c>
      <c r="AC88" s="3">
        <v>1</v>
      </c>
      <c r="AD88" s="3" t="s">
        <v>41</v>
      </c>
    </row>
    <row r="89" spans="1:30" x14ac:dyDescent="0.2">
      <c r="A89" s="3" t="s">
        <v>30</v>
      </c>
      <c r="B89" s="3" t="s">
        <v>31</v>
      </c>
      <c r="C89" s="3" t="s">
        <v>2669</v>
      </c>
      <c r="D89" s="3" t="s">
        <v>2670</v>
      </c>
      <c r="E89" s="3">
        <v>0</v>
      </c>
      <c r="F89" s="3">
        <v>12.256</v>
      </c>
      <c r="G89" s="3">
        <v>17</v>
      </c>
      <c r="H89" s="3">
        <v>4</v>
      </c>
      <c r="I89" s="3">
        <v>4</v>
      </c>
      <c r="J89" s="3">
        <v>5</v>
      </c>
      <c r="K89" s="3">
        <v>4</v>
      </c>
      <c r="L89" s="3">
        <v>245</v>
      </c>
      <c r="M89" s="3">
        <v>28</v>
      </c>
      <c r="N89" s="3">
        <v>5.21</v>
      </c>
      <c r="O89" s="3">
        <v>9.25</v>
      </c>
      <c r="P89" s="3">
        <v>4</v>
      </c>
      <c r="Q89" s="3" t="s">
        <v>34</v>
      </c>
      <c r="R89" s="3" t="s">
        <v>35</v>
      </c>
      <c r="S89" s="3" t="s">
        <v>41</v>
      </c>
      <c r="T89" s="3" t="s">
        <v>41</v>
      </c>
      <c r="U89" s="3" t="s">
        <v>2671</v>
      </c>
      <c r="V89" s="3" t="s">
        <v>2669</v>
      </c>
      <c r="W89" s="3" t="s">
        <v>2672</v>
      </c>
      <c r="X89" s="3" t="s">
        <v>2673</v>
      </c>
      <c r="Y89" s="3" t="s">
        <v>41</v>
      </c>
      <c r="Z89" s="3" t="s">
        <v>41</v>
      </c>
      <c r="AA89" s="3">
        <v>0</v>
      </c>
      <c r="AB89" s="3" t="s">
        <v>30</v>
      </c>
      <c r="AC89" s="3">
        <v>1</v>
      </c>
      <c r="AD89" s="3" t="s">
        <v>41</v>
      </c>
    </row>
    <row r="90" spans="1:30" x14ac:dyDescent="0.2">
      <c r="A90" s="3" t="s">
        <v>30</v>
      </c>
      <c r="B90" s="3" t="s">
        <v>31</v>
      </c>
      <c r="C90" s="3" t="s">
        <v>2682</v>
      </c>
      <c r="D90" s="3" t="s">
        <v>2683</v>
      </c>
      <c r="E90" s="3">
        <v>0</v>
      </c>
      <c r="F90" s="3">
        <v>12.215</v>
      </c>
      <c r="G90" s="3">
        <v>11</v>
      </c>
      <c r="H90" s="3">
        <v>6</v>
      </c>
      <c r="I90" s="3">
        <v>6</v>
      </c>
      <c r="J90" s="3">
        <v>6</v>
      </c>
      <c r="K90" s="3">
        <v>6</v>
      </c>
      <c r="L90" s="3">
        <v>852</v>
      </c>
      <c r="M90" s="3">
        <v>96.3</v>
      </c>
      <c r="N90" s="3">
        <v>8</v>
      </c>
      <c r="O90" s="3">
        <v>5.32</v>
      </c>
      <c r="P90" s="3">
        <v>6</v>
      </c>
      <c r="Q90" s="3" t="s">
        <v>2684</v>
      </c>
      <c r="R90" s="3" t="s">
        <v>2685</v>
      </c>
      <c r="S90" s="3" t="s">
        <v>41</v>
      </c>
      <c r="T90" s="3" t="s">
        <v>2686</v>
      </c>
      <c r="U90" s="3" t="s">
        <v>2687</v>
      </c>
      <c r="V90" s="3" t="s">
        <v>2682</v>
      </c>
      <c r="W90" s="3" t="s">
        <v>2688</v>
      </c>
      <c r="X90" s="3" t="s">
        <v>2689</v>
      </c>
      <c r="Y90" s="3" t="s">
        <v>41</v>
      </c>
      <c r="Z90" s="3" t="s">
        <v>41</v>
      </c>
      <c r="AA90" s="3">
        <v>0</v>
      </c>
      <c r="AB90" s="3" t="s">
        <v>30</v>
      </c>
      <c r="AC90" s="3">
        <v>1</v>
      </c>
      <c r="AD90" s="3" t="s">
        <v>41</v>
      </c>
    </row>
    <row r="91" spans="1:30" x14ac:dyDescent="0.2">
      <c r="A91" s="3" t="s">
        <v>30</v>
      </c>
      <c r="B91" s="3" t="s">
        <v>31</v>
      </c>
      <c r="C91" s="3" t="s">
        <v>2702</v>
      </c>
      <c r="D91" s="3" t="s">
        <v>2703</v>
      </c>
      <c r="E91" s="3">
        <v>0</v>
      </c>
      <c r="F91" s="3">
        <v>12.146000000000001</v>
      </c>
      <c r="G91" s="3">
        <v>15</v>
      </c>
      <c r="H91" s="3">
        <v>6</v>
      </c>
      <c r="I91" s="3">
        <v>6</v>
      </c>
      <c r="J91" s="3">
        <v>6</v>
      </c>
      <c r="K91" s="3">
        <v>6</v>
      </c>
      <c r="L91" s="3">
        <v>471</v>
      </c>
      <c r="M91" s="3">
        <v>52.4</v>
      </c>
      <c r="N91" s="3">
        <v>8.2200000000000006</v>
      </c>
      <c r="O91" s="3">
        <v>8.0399999999999991</v>
      </c>
      <c r="P91" s="3">
        <v>6</v>
      </c>
      <c r="Q91" s="3" t="s">
        <v>2704</v>
      </c>
      <c r="R91" s="3" t="s">
        <v>2705</v>
      </c>
      <c r="S91" s="3" t="s">
        <v>1062</v>
      </c>
      <c r="T91" s="3" t="s">
        <v>2706</v>
      </c>
      <c r="U91" s="3" t="s">
        <v>2707</v>
      </c>
      <c r="V91" s="3" t="s">
        <v>2702</v>
      </c>
      <c r="W91" s="3" t="s">
        <v>2708</v>
      </c>
      <c r="X91" s="3" t="s">
        <v>2709</v>
      </c>
      <c r="Y91" s="3" t="s">
        <v>2710</v>
      </c>
      <c r="Z91" s="3" t="s">
        <v>41</v>
      </c>
      <c r="AA91" s="3">
        <v>2</v>
      </c>
      <c r="AB91" s="3" t="s">
        <v>30</v>
      </c>
      <c r="AC91" s="3">
        <v>1</v>
      </c>
      <c r="AD91" s="3" t="s">
        <v>41</v>
      </c>
    </row>
    <row r="92" spans="1:30" x14ac:dyDescent="0.2">
      <c r="A92" s="3" t="s">
        <v>30</v>
      </c>
      <c r="B92" s="3" t="s">
        <v>31</v>
      </c>
      <c r="C92" s="3" t="s">
        <v>2723</v>
      </c>
      <c r="D92" s="3" t="s">
        <v>2724</v>
      </c>
      <c r="E92" s="3">
        <v>0</v>
      </c>
      <c r="F92" s="3">
        <v>12.145</v>
      </c>
      <c r="G92" s="3">
        <v>4</v>
      </c>
      <c r="H92" s="3">
        <v>4</v>
      </c>
      <c r="I92" s="3">
        <v>4</v>
      </c>
      <c r="J92" s="3">
        <v>5</v>
      </c>
      <c r="K92" s="3">
        <v>4</v>
      </c>
      <c r="L92" s="3">
        <v>1237</v>
      </c>
      <c r="M92" s="3">
        <v>140.4</v>
      </c>
      <c r="N92" s="3">
        <v>8.4600000000000009</v>
      </c>
      <c r="O92" s="3">
        <v>9.36</v>
      </c>
      <c r="P92" s="3">
        <v>4</v>
      </c>
      <c r="Q92" s="3" t="s">
        <v>2725</v>
      </c>
      <c r="R92" s="3" t="s">
        <v>35</v>
      </c>
      <c r="S92" s="3" t="s">
        <v>1766</v>
      </c>
      <c r="T92" s="3" t="s">
        <v>2726</v>
      </c>
      <c r="U92" s="3" t="s">
        <v>2727</v>
      </c>
      <c r="V92" s="3" t="s">
        <v>2723</v>
      </c>
      <c r="W92" s="3" t="s">
        <v>2728</v>
      </c>
      <c r="X92" s="3" t="s">
        <v>2729</v>
      </c>
      <c r="Y92" s="3" t="s">
        <v>1771</v>
      </c>
      <c r="Z92" s="3" t="s">
        <v>41</v>
      </c>
      <c r="AA92" s="3">
        <v>1</v>
      </c>
      <c r="AB92" s="3" t="s">
        <v>30</v>
      </c>
      <c r="AC92" s="3">
        <v>1</v>
      </c>
      <c r="AD92" s="3" t="s">
        <v>41</v>
      </c>
    </row>
    <row r="93" spans="1:30" x14ac:dyDescent="0.2">
      <c r="A93" s="3" t="s">
        <v>30</v>
      </c>
      <c r="B93" s="3" t="s">
        <v>31</v>
      </c>
      <c r="C93" s="3" t="s">
        <v>2738</v>
      </c>
      <c r="D93" s="3" t="s">
        <v>2739</v>
      </c>
      <c r="E93" s="3">
        <v>0</v>
      </c>
      <c r="F93" s="3">
        <v>11.936</v>
      </c>
      <c r="G93" s="3">
        <v>16</v>
      </c>
      <c r="H93" s="3">
        <v>7</v>
      </c>
      <c r="I93" s="3">
        <v>7</v>
      </c>
      <c r="J93" s="3">
        <v>7</v>
      </c>
      <c r="K93" s="3">
        <v>7</v>
      </c>
      <c r="L93" s="3">
        <v>343</v>
      </c>
      <c r="M93" s="3">
        <v>38.4</v>
      </c>
      <c r="N93" s="3">
        <v>9.17</v>
      </c>
      <c r="O93" s="3">
        <v>3.28</v>
      </c>
      <c r="P93" s="3">
        <v>7</v>
      </c>
      <c r="Q93" s="3" t="s">
        <v>2740</v>
      </c>
      <c r="R93" s="3" t="s">
        <v>520</v>
      </c>
      <c r="S93" s="3" t="s">
        <v>36</v>
      </c>
      <c r="T93" s="3" t="s">
        <v>2741</v>
      </c>
      <c r="U93" s="3" t="s">
        <v>2742</v>
      </c>
      <c r="V93" s="3" t="s">
        <v>2738</v>
      </c>
      <c r="W93" s="3" t="s">
        <v>2743</v>
      </c>
      <c r="X93" s="3" t="s">
        <v>2744</v>
      </c>
      <c r="Y93" s="3" t="s">
        <v>41</v>
      </c>
      <c r="Z93" s="3" t="s">
        <v>41</v>
      </c>
      <c r="AA93" s="3">
        <v>0</v>
      </c>
      <c r="AB93" s="3" t="s">
        <v>30</v>
      </c>
      <c r="AC93" s="3">
        <v>1</v>
      </c>
      <c r="AD93" s="3" t="s">
        <v>41</v>
      </c>
    </row>
    <row r="94" spans="1:30" x14ac:dyDescent="0.2">
      <c r="A94" s="3" t="s">
        <v>30</v>
      </c>
      <c r="B94" s="3" t="s">
        <v>31</v>
      </c>
      <c r="C94" s="3" t="s">
        <v>2759</v>
      </c>
      <c r="D94" s="3" t="s">
        <v>2760</v>
      </c>
      <c r="E94" s="3">
        <v>0</v>
      </c>
      <c r="F94" s="3">
        <v>11.497</v>
      </c>
      <c r="G94" s="3">
        <v>10</v>
      </c>
      <c r="H94" s="3">
        <v>6</v>
      </c>
      <c r="I94" s="3">
        <v>6</v>
      </c>
      <c r="J94" s="3">
        <v>6</v>
      </c>
      <c r="K94" s="3">
        <v>6</v>
      </c>
      <c r="L94" s="3">
        <v>676</v>
      </c>
      <c r="M94" s="3">
        <v>76.3</v>
      </c>
      <c r="N94" s="3">
        <v>9.35</v>
      </c>
      <c r="O94" s="3">
        <v>4.3899999999999997</v>
      </c>
      <c r="P94" s="3">
        <v>6</v>
      </c>
      <c r="Q94" s="3" t="s">
        <v>2297</v>
      </c>
      <c r="R94" s="3" t="s">
        <v>35</v>
      </c>
      <c r="S94" s="3" t="s">
        <v>374</v>
      </c>
      <c r="T94" s="3" t="s">
        <v>2298</v>
      </c>
      <c r="U94" s="3" t="s">
        <v>2761</v>
      </c>
      <c r="V94" s="3" t="s">
        <v>2759</v>
      </c>
      <c r="W94" s="3" t="s">
        <v>2762</v>
      </c>
      <c r="X94" s="3" t="s">
        <v>2763</v>
      </c>
      <c r="Y94" s="3" t="s">
        <v>2302</v>
      </c>
      <c r="Z94" s="3" t="s">
        <v>41</v>
      </c>
      <c r="AA94" s="3">
        <v>1</v>
      </c>
      <c r="AB94" s="3" t="s">
        <v>30</v>
      </c>
      <c r="AC94" s="3">
        <v>1</v>
      </c>
      <c r="AD94" s="3" t="s">
        <v>41</v>
      </c>
    </row>
    <row r="95" spans="1:30" x14ac:dyDescent="0.2">
      <c r="A95" s="3" t="s">
        <v>30</v>
      </c>
      <c r="B95" s="3" t="s">
        <v>31</v>
      </c>
      <c r="C95" s="3" t="s">
        <v>2776</v>
      </c>
      <c r="D95" s="3" t="s">
        <v>2777</v>
      </c>
      <c r="E95" s="3">
        <v>0</v>
      </c>
      <c r="F95" s="3">
        <v>11.346</v>
      </c>
      <c r="G95" s="3">
        <v>10</v>
      </c>
      <c r="H95" s="3">
        <v>4</v>
      </c>
      <c r="I95" s="3">
        <v>4</v>
      </c>
      <c r="J95" s="3">
        <v>6</v>
      </c>
      <c r="K95" s="3">
        <v>4</v>
      </c>
      <c r="L95" s="3">
        <v>458</v>
      </c>
      <c r="M95" s="3">
        <v>50</v>
      </c>
      <c r="N95" s="3">
        <v>9.0399999999999991</v>
      </c>
      <c r="O95" s="3">
        <v>10.119999999999999</v>
      </c>
      <c r="P95" s="3">
        <v>4</v>
      </c>
      <c r="Q95" s="3" t="s">
        <v>2580</v>
      </c>
      <c r="R95" s="3" t="s">
        <v>2778</v>
      </c>
      <c r="S95" s="3" t="s">
        <v>2779</v>
      </c>
      <c r="T95" s="3" t="s">
        <v>2780</v>
      </c>
      <c r="U95" s="3" t="s">
        <v>2781</v>
      </c>
      <c r="V95" s="3" t="s">
        <v>2782</v>
      </c>
      <c r="W95" s="3" t="s">
        <v>2783</v>
      </c>
      <c r="X95" s="3" t="s">
        <v>2784</v>
      </c>
      <c r="Y95" s="3" t="s">
        <v>2785</v>
      </c>
      <c r="Z95" s="3" t="s">
        <v>41</v>
      </c>
      <c r="AA95" s="3">
        <v>4</v>
      </c>
      <c r="AB95" s="3" t="s">
        <v>30</v>
      </c>
      <c r="AC95" s="3">
        <v>1</v>
      </c>
      <c r="AD95" s="3" t="s">
        <v>41</v>
      </c>
    </row>
    <row r="96" spans="1:30" x14ac:dyDescent="0.2">
      <c r="A96" s="3" t="s">
        <v>30</v>
      </c>
      <c r="B96" s="3" t="s">
        <v>31</v>
      </c>
      <c r="C96" s="3" t="s">
        <v>2794</v>
      </c>
      <c r="D96" s="3" t="s">
        <v>2795</v>
      </c>
      <c r="E96" s="3">
        <v>0</v>
      </c>
      <c r="F96" s="3">
        <v>11.117000000000001</v>
      </c>
      <c r="G96" s="3">
        <v>37</v>
      </c>
      <c r="H96" s="3">
        <v>5</v>
      </c>
      <c r="I96" s="3">
        <v>5</v>
      </c>
      <c r="J96" s="3">
        <v>7</v>
      </c>
      <c r="K96" s="3">
        <v>5</v>
      </c>
      <c r="L96" s="3">
        <v>184</v>
      </c>
      <c r="M96" s="3">
        <v>20.5</v>
      </c>
      <c r="N96" s="3">
        <v>10.92</v>
      </c>
      <c r="O96" s="3">
        <v>8.6</v>
      </c>
      <c r="P96" s="3">
        <v>5</v>
      </c>
      <c r="Q96" s="3" t="s">
        <v>2118</v>
      </c>
      <c r="R96" s="3" t="s">
        <v>1619</v>
      </c>
      <c r="S96" s="3" t="s">
        <v>36</v>
      </c>
      <c r="T96" s="3" t="s">
        <v>2796</v>
      </c>
      <c r="U96" s="3" t="s">
        <v>2797</v>
      </c>
      <c r="V96" s="3" t="s">
        <v>2794</v>
      </c>
      <c r="W96" s="3" t="s">
        <v>2798</v>
      </c>
      <c r="X96" s="3" t="s">
        <v>2799</v>
      </c>
      <c r="Y96" s="3" t="s">
        <v>1599</v>
      </c>
      <c r="Z96" s="3" t="s">
        <v>41</v>
      </c>
      <c r="AA96" s="3">
        <v>6</v>
      </c>
      <c r="AB96" s="3" t="s">
        <v>30</v>
      </c>
      <c r="AC96" s="3">
        <v>1</v>
      </c>
      <c r="AD96" s="3" t="s">
        <v>41</v>
      </c>
    </row>
    <row r="97" spans="1:30" x14ac:dyDescent="0.2">
      <c r="A97" s="3" t="s">
        <v>30</v>
      </c>
      <c r="B97" s="3" t="s">
        <v>31</v>
      </c>
      <c r="C97" s="3" t="s">
        <v>2810</v>
      </c>
      <c r="D97" s="3" t="s">
        <v>2811</v>
      </c>
      <c r="E97" s="3">
        <v>0</v>
      </c>
      <c r="F97" s="3">
        <v>11.082000000000001</v>
      </c>
      <c r="G97" s="3">
        <v>18</v>
      </c>
      <c r="H97" s="3">
        <v>5</v>
      </c>
      <c r="I97" s="3">
        <v>5</v>
      </c>
      <c r="J97" s="3">
        <v>6</v>
      </c>
      <c r="K97" s="3">
        <v>5</v>
      </c>
      <c r="L97" s="3">
        <v>297</v>
      </c>
      <c r="M97" s="3">
        <v>33.700000000000003</v>
      </c>
      <c r="N97" s="3">
        <v>6.83</v>
      </c>
      <c r="O97" s="3">
        <v>8.5</v>
      </c>
      <c r="P97" s="3">
        <v>5</v>
      </c>
      <c r="Q97" s="3" t="s">
        <v>2812</v>
      </c>
      <c r="R97" s="3" t="s">
        <v>1160</v>
      </c>
      <c r="S97" s="3" t="s">
        <v>1062</v>
      </c>
      <c r="T97" s="3" t="s">
        <v>2813</v>
      </c>
      <c r="U97" s="3" t="s">
        <v>2814</v>
      </c>
      <c r="V97" s="3" t="s">
        <v>2810</v>
      </c>
      <c r="W97" s="3" t="s">
        <v>2815</v>
      </c>
      <c r="X97" s="3" t="s">
        <v>2816</v>
      </c>
      <c r="Y97" s="3" t="s">
        <v>1599</v>
      </c>
      <c r="Z97" s="3" t="s">
        <v>41</v>
      </c>
      <c r="AA97" s="3">
        <v>6</v>
      </c>
      <c r="AB97" s="3" t="s">
        <v>30</v>
      </c>
      <c r="AC97" s="3">
        <v>1</v>
      </c>
      <c r="AD97" s="3" t="s">
        <v>41</v>
      </c>
    </row>
    <row r="98" spans="1:30" x14ac:dyDescent="0.2">
      <c r="A98" s="3" t="s">
        <v>30</v>
      </c>
      <c r="B98" s="3" t="s">
        <v>31</v>
      </c>
      <c r="C98" s="3" t="s">
        <v>2827</v>
      </c>
      <c r="D98" s="3" t="s">
        <v>2828</v>
      </c>
      <c r="E98" s="3">
        <v>0</v>
      </c>
      <c r="F98" s="3">
        <v>10.929</v>
      </c>
      <c r="G98" s="3">
        <v>19</v>
      </c>
      <c r="H98" s="3">
        <v>4</v>
      </c>
      <c r="I98" s="3">
        <v>4</v>
      </c>
      <c r="J98" s="3">
        <v>5</v>
      </c>
      <c r="K98" s="3">
        <v>4</v>
      </c>
      <c r="L98" s="3">
        <v>160</v>
      </c>
      <c r="M98" s="3">
        <v>18.2</v>
      </c>
      <c r="N98" s="3">
        <v>10.39</v>
      </c>
      <c r="O98" s="3">
        <v>4.62</v>
      </c>
      <c r="P98" s="3">
        <v>4</v>
      </c>
      <c r="Q98" s="3" t="s">
        <v>1592</v>
      </c>
      <c r="R98" s="3" t="s">
        <v>1593</v>
      </c>
      <c r="S98" s="3" t="s">
        <v>36</v>
      </c>
      <c r="T98" s="3" t="s">
        <v>2829</v>
      </c>
      <c r="U98" s="3" t="s">
        <v>2830</v>
      </c>
      <c r="V98" s="3" t="s">
        <v>2827</v>
      </c>
      <c r="W98" s="3" t="s">
        <v>2831</v>
      </c>
      <c r="X98" s="3" t="s">
        <v>2832</v>
      </c>
      <c r="Y98" s="3" t="s">
        <v>1599</v>
      </c>
      <c r="Z98" s="3" t="s">
        <v>41</v>
      </c>
      <c r="AA98" s="3">
        <v>6</v>
      </c>
      <c r="AB98" s="3" t="s">
        <v>30</v>
      </c>
      <c r="AC98" s="3">
        <v>1</v>
      </c>
      <c r="AD98" s="3" t="s">
        <v>41</v>
      </c>
    </row>
    <row r="99" spans="1:30" x14ac:dyDescent="0.2">
      <c r="A99" s="3" t="s">
        <v>30</v>
      </c>
      <c r="B99" s="3" t="s">
        <v>31</v>
      </c>
      <c r="C99" s="3" t="s">
        <v>2841</v>
      </c>
      <c r="D99" s="3" t="s">
        <v>2842</v>
      </c>
      <c r="E99" s="3">
        <v>0</v>
      </c>
      <c r="F99" s="3">
        <v>10.833</v>
      </c>
      <c r="G99" s="3">
        <v>6</v>
      </c>
      <c r="H99" s="3">
        <v>3</v>
      </c>
      <c r="I99" s="3">
        <v>3</v>
      </c>
      <c r="J99" s="3">
        <v>4</v>
      </c>
      <c r="K99" s="3">
        <v>3</v>
      </c>
      <c r="L99" s="3">
        <v>854</v>
      </c>
      <c r="M99" s="3">
        <v>96.9</v>
      </c>
      <c r="N99" s="3">
        <v>8.4600000000000009</v>
      </c>
      <c r="O99" s="3">
        <v>7.41</v>
      </c>
      <c r="P99" s="3">
        <v>3</v>
      </c>
      <c r="Q99" s="3" t="s">
        <v>279</v>
      </c>
      <c r="R99" s="3" t="s">
        <v>35</v>
      </c>
      <c r="S99" s="3" t="s">
        <v>2843</v>
      </c>
      <c r="T99" s="3" t="s">
        <v>2844</v>
      </c>
      <c r="U99" s="3" t="s">
        <v>2845</v>
      </c>
      <c r="V99" s="3" t="s">
        <v>2841</v>
      </c>
      <c r="W99" s="3" t="s">
        <v>2846</v>
      </c>
      <c r="X99" s="3" t="s">
        <v>2847</v>
      </c>
      <c r="Y99" s="3" t="s">
        <v>41</v>
      </c>
      <c r="Z99" s="3" t="s">
        <v>41</v>
      </c>
      <c r="AA99" s="3">
        <v>0</v>
      </c>
      <c r="AB99" s="3" t="s">
        <v>30</v>
      </c>
      <c r="AC99" s="3">
        <v>1</v>
      </c>
      <c r="AD99" s="3" t="s">
        <v>41</v>
      </c>
    </row>
    <row r="100" spans="1:30" x14ac:dyDescent="0.2">
      <c r="A100" s="3" t="s">
        <v>30</v>
      </c>
      <c r="B100" s="3" t="s">
        <v>31</v>
      </c>
      <c r="C100" s="3" t="s">
        <v>2854</v>
      </c>
      <c r="D100" s="3" t="s">
        <v>2855</v>
      </c>
      <c r="E100" s="3">
        <v>0</v>
      </c>
      <c r="F100" s="3">
        <v>10.702</v>
      </c>
      <c r="G100" s="3">
        <v>7</v>
      </c>
      <c r="H100" s="3">
        <v>5</v>
      </c>
      <c r="I100" s="3">
        <v>5</v>
      </c>
      <c r="J100" s="3">
        <v>6</v>
      </c>
      <c r="K100" s="3">
        <v>5</v>
      </c>
      <c r="L100" s="3">
        <v>620</v>
      </c>
      <c r="M100" s="3">
        <v>72.2</v>
      </c>
      <c r="N100" s="3">
        <v>6.89</v>
      </c>
      <c r="O100" s="3">
        <v>7.32</v>
      </c>
      <c r="P100" s="3">
        <v>5</v>
      </c>
      <c r="Q100" s="3" t="s">
        <v>1343</v>
      </c>
      <c r="R100" s="3" t="s">
        <v>453</v>
      </c>
      <c r="S100" s="3" t="s">
        <v>36</v>
      </c>
      <c r="T100" s="3" t="s">
        <v>2856</v>
      </c>
      <c r="U100" s="3" t="s">
        <v>2857</v>
      </c>
      <c r="V100" s="3" t="s">
        <v>2854</v>
      </c>
      <c r="W100" s="3" t="s">
        <v>2858</v>
      </c>
      <c r="X100" s="3" t="s">
        <v>2859</v>
      </c>
      <c r="Y100" s="3" t="s">
        <v>41</v>
      </c>
      <c r="Z100" s="3" t="s">
        <v>41</v>
      </c>
      <c r="AA100" s="3">
        <v>0</v>
      </c>
      <c r="AB100" s="3" t="s">
        <v>30</v>
      </c>
      <c r="AC100" s="3">
        <v>1</v>
      </c>
      <c r="AD100" s="3" t="s">
        <v>41</v>
      </c>
    </row>
    <row r="101" spans="1:30" x14ac:dyDescent="0.2">
      <c r="A101" s="3" t="s">
        <v>30</v>
      </c>
      <c r="B101" s="3" t="s">
        <v>31</v>
      </c>
      <c r="C101" s="3" t="s">
        <v>2870</v>
      </c>
      <c r="D101" s="3" t="s">
        <v>2871</v>
      </c>
      <c r="E101" s="3">
        <v>0</v>
      </c>
      <c r="F101" s="3">
        <v>10.648</v>
      </c>
      <c r="G101" s="3">
        <v>19</v>
      </c>
      <c r="H101" s="3">
        <v>4</v>
      </c>
      <c r="I101" s="3">
        <v>4</v>
      </c>
      <c r="J101" s="3">
        <v>5</v>
      </c>
      <c r="K101" s="3">
        <v>4</v>
      </c>
      <c r="L101" s="3">
        <v>269</v>
      </c>
      <c r="M101" s="3">
        <v>30.1</v>
      </c>
      <c r="N101" s="3">
        <v>9.32</v>
      </c>
      <c r="O101" s="3">
        <v>3.87</v>
      </c>
      <c r="P101" s="3">
        <v>4</v>
      </c>
      <c r="Q101" s="3" t="s">
        <v>2872</v>
      </c>
      <c r="R101" s="3" t="s">
        <v>1423</v>
      </c>
      <c r="S101" s="3" t="s">
        <v>1766</v>
      </c>
      <c r="T101" s="3" t="s">
        <v>2873</v>
      </c>
      <c r="U101" s="3" t="s">
        <v>2874</v>
      </c>
      <c r="V101" s="3" t="s">
        <v>2870</v>
      </c>
      <c r="W101" s="3" t="s">
        <v>2875</v>
      </c>
      <c r="X101" s="3" t="s">
        <v>2876</v>
      </c>
      <c r="Y101" s="3" t="s">
        <v>41</v>
      </c>
      <c r="Z101" s="3" t="s">
        <v>41</v>
      </c>
      <c r="AA101" s="3">
        <v>0</v>
      </c>
      <c r="AB101" s="3" t="s">
        <v>30</v>
      </c>
      <c r="AC101" s="3">
        <v>1</v>
      </c>
      <c r="AD101" s="3" t="s">
        <v>41</v>
      </c>
    </row>
    <row r="102" spans="1:30" x14ac:dyDescent="0.2">
      <c r="A102" s="3" t="s">
        <v>30</v>
      </c>
      <c r="B102" s="3" t="s">
        <v>31</v>
      </c>
      <c r="C102" s="3" t="s">
        <v>2885</v>
      </c>
      <c r="D102" s="3" t="s">
        <v>2886</v>
      </c>
      <c r="E102" s="3">
        <v>0</v>
      </c>
      <c r="F102" s="3">
        <v>10.558999999999999</v>
      </c>
      <c r="G102" s="3">
        <v>7</v>
      </c>
      <c r="H102" s="3">
        <v>5</v>
      </c>
      <c r="I102" s="3">
        <v>5</v>
      </c>
      <c r="J102" s="3">
        <v>5</v>
      </c>
      <c r="K102" s="3">
        <v>5</v>
      </c>
      <c r="L102" s="3">
        <v>504</v>
      </c>
      <c r="M102" s="3">
        <v>56.8</v>
      </c>
      <c r="N102" s="3">
        <v>8.9</v>
      </c>
      <c r="O102" s="3">
        <v>2.92</v>
      </c>
      <c r="P102" s="3">
        <v>5</v>
      </c>
      <c r="Q102" s="3" t="s">
        <v>2887</v>
      </c>
      <c r="R102" s="3" t="s">
        <v>35</v>
      </c>
      <c r="S102" s="3" t="s">
        <v>1766</v>
      </c>
      <c r="T102" s="3" t="s">
        <v>2888</v>
      </c>
      <c r="U102" s="3" t="s">
        <v>2889</v>
      </c>
      <c r="V102" s="3" t="s">
        <v>2885</v>
      </c>
      <c r="W102" s="3" t="s">
        <v>2890</v>
      </c>
      <c r="X102" s="3" t="s">
        <v>2891</v>
      </c>
      <c r="Y102" s="3" t="s">
        <v>1771</v>
      </c>
      <c r="Z102" s="3" t="s">
        <v>41</v>
      </c>
      <c r="AA102" s="3">
        <v>1</v>
      </c>
      <c r="AB102" s="3" t="s">
        <v>30</v>
      </c>
      <c r="AC102" s="3">
        <v>1</v>
      </c>
      <c r="AD102" s="3" t="s">
        <v>41</v>
      </c>
    </row>
    <row r="103" spans="1:30" x14ac:dyDescent="0.2">
      <c r="A103" s="3" t="s">
        <v>30</v>
      </c>
      <c r="B103" s="3" t="s">
        <v>31</v>
      </c>
      <c r="C103" s="3" t="s">
        <v>2902</v>
      </c>
      <c r="D103" s="3" t="s">
        <v>2903</v>
      </c>
      <c r="E103" s="3">
        <v>0</v>
      </c>
      <c r="F103" s="3">
        <v>10.194000000000001</v>
      </c>
      <c r="G103" s="3">
        <v>17</v>
      </c>
      <c r="H103" s="3">
        <v>5</v>
      </c>
      <c r="I103" s="3">
        <v>5</v>
      </c>
      <c r="J103" s="3">
        <v>5</v>
      </c>
      <c r="K103" s="3">
        <v>5</v>
      </c>
      <c r="L103" s="3">
        <v>366</v>
      </c>
      <c r="M103" s="3">
        <v>42.4</v>
      </c>
      <c r="N103" s="3">
        <v>7.58</v>
      </c>
      <c r="O103" s="3">
        <v>7.39</v>
      </c>
      <c r="P103" s="3">
        <v>5</v>
      </c>
      <c r="Q103" s="3" t="s">
        <v>1377</v>
      </c>
      <c r="R103" s="3" t="s">
        <v>453</v>
      </c>
      <c r="S103" s="3" t="s">
        <v>36</v>
      </c>
      <c r="T103" s="3" t="s">
        <v>2904</v>
      </c>
      <c r="U103" s="3" t="s">
        <v>2905</v>
      </c>
      <c r="V103" s="3" t="s">
        <v>2902</v>
      </c>
      <c r="W103" s="3" t="s">
        <v>2906</v>
      </c>
      <c r="X103" s="3" t="s">
        <v>2907</v>
      </c>
      <c r="Y103" s="3" t="s">
        <v>41</v>
      </c>
      <c r="Z103" s="3" t="s">
        <v>41</v>
      </c>
      <c r="AA103" s="3">
        <v>0</v>
      </c>
      <c r="AB103" s="3" t="s">
        <v>30</v>
      </c>
      <c r="AC103" s="3">
        <v>1</v>
      </c>
      <c r="AD103" s="3" t="s">
        <v>41</v>
      </c>
    </row>
    <row r="104" spans="1:30" x14ac:dyDescent="0.2">
      <c r="A104" s="3" t="s">
        <v>30</v>
      </c>
      <c r="B104" s="3" t="s">
        <v>31</v>
      </c>
      <c r="C104" s="3" t="s">
        <v>2918</v>
      </c>
      <c r="D104" s="3" t="s">
        <v>2919</v>
      </c>
      <c r="E104" s="3">
        <v>0</v>
      </c>
      <c r="F104" s="3">
        <v>10.191000000000001</v>
      </c>
      <c r="G104" s="3">
        <v>12</v>
      </c>
      <c r="H104" s="3">
        <v>5</v>
      </c>
      <c r="I104" s="3">
        <v>5</v>
      </c>
      <c r="J104" s="3">
        <v>5</v>
      </c>
      <c r="K104" s="3">
        <v>5</v>
      </c>
      <c r="L104" s="3">
        <v>552</v>
      </c>
      <c r="M104" s="3">
        <v>62.8</v>
      </c>
      <c r="N104" s="3">
        <v>5.5</v>
      </c>
      <c r="O104" s="3">
        <v>4.45</v>
      </c>
      <c r="P104" s="3">
        <v>5</v>
      </c>
      <c r="Q104" s="3" t="s">
        <v>1480</v>
      </c>
      <c r="R104" s="3" t="s">
        <v>2011</v>
      </c>
      <c r="S104" s="3" t="s">
        <v>2920</v>
      </c>
      <c r="T104" s="3" t="s">
        <v>2921</v>
      </c>
      <c r="U104" s="3" t="s">
        <v>2922</v>
      </c>
      <c r="V104" s="3" t="s">
        <v>2918</v>
      </c>
      <c r="W104" s="3" t="s">
        <v>2923</v>
      </c>
      <c r="X104" s="3" t="s">
        <v>2924</v>
      </c>
      <c r="Y104" s="3" t="s">
        <v>41</v>
      </c>
      <c r="Z104" s="3" t="s">
        <v>41</v>
      </c>
      <c r="AA104" s="3">
        <v>0</v>
      </c>
      <c r="AB104" s="3" t="s">
        <v>30</v>
      </c>
      <c r="AC104" s="3">
        <v>1</v>
      </c>
      <c r="AD104" s="3" t="s">
        <v>41</v>
      </c>
    </row>
    <row r="105" spans="1:30" x14ac:dyDescent="0.2">
      <c r="A105" s="3" t="s">
        <v>30</v>
      </c>
      <c r="B105" s="3" t="s">
        <v>31</v>
      </c>
      <c r="C105" s="3" t="s">
        <v>2935</v>
      </c>
      <c r="D105" s="3" t="s">
        <v>2936</v>
      </c>
      <c r="E105" s="3">
        <v>0</v>
      </c>
      <c r="F105" s="3">
        <v>10.090999999999999</v>
      </c>
      <c r="G105" s="3">
        <v>5</v>
      </c>
      <c r="H105" s="3">
        <v>4</v>
      </c>
      <c r="I105" s="3">
        <v>4</v>
      </c>
      <c r="J105" s="3">
        <v>4</v>
      </c>
      <c r="K105" s="3">
        <v>4</v>
      </c>
      <c r="L105" s="3">
        <v>686</v>
      </c>
      <c r="M105" s="3">
        <v>77.900000000000006</v>
      </c>
      <c r="N105" s="3">
        <v>7.94</v>
      </c>
      <c r="O105" s="3">
        <v>4.6900000000000004</v>
      </c>
      <c r="P105" s="3">
        <v>4</v>
      </c>
      <c r="Q105" s="3" t="s">
        <v>2937</v>
      </c>
      <c r="R105" s="3" t="s">
        <v>2011</v>
      </c>
      <c r="S105" s="3" t="s">
        <v>36</v>
      </c>
      <c r="T105" s="3" t="s">
        <v>2938</v>
      </c>
      <c r="U105" s="3" t="s">
        <v>2939</v>
      </c>
      <c r="V105" s="3" t="s">
        <v>2935</v>
      </c>
      <c r="W105" s="3" t="s">
        <v>2940</v>
      </c>
      <c r="X105" s="3" t="s">
        <v>2941</v>
      </c>
      <c r="Y105" s="3" t="s">
        <v>41</v>
      </c>
      <c r="Z105" s="3" t="s">
        <v>41</v>
      </c>
      <c r="AA105" s="3">
        <v>0</v>
      </c>
      <c r="AB105" s="3" t="s">
        <v>30</v>
      </c>
      <c r="AC105" s="3">
        <v>1</v>
      </c>
      <c r="AD105" s="3" t="s">
        <v>41</v>
      </c>
    </row>
    <row r="106" spans="1:30" x14ac:dyDescent="0.2">
      <c r="A106" s="3" t="s">
        <v>30</v>
      </c>
      <c r="B106" s="3" t="s">
        <v>31</v>
      </c>
      <c r="C106" s="3" t="s">
        <v>2950</v>
      </c>
      <c r="D106" s="3" t="s">
        <v>2951</v>
      </c>
      <c r="E106" s="3">
        <v>0</v>
      </c>
      <c r="F106" s="3">
        <v>10.071</v>
      </c>
      <c r="G106" s="3">
        <v>10</v>
      </c>
      <c r="H106" s="3">
        <v>5</v>
      </c>
      <c r="I106" s="3">
        <v>5</v>
      </c>
      <c r="J106" s="3">
        <v>5</v>
      </c>
      <c r="K106" s="3">
        <v>5</v>
      </c>
      <c r="L106" s="3">
        <v>704</v>
      </c>
      <c r="M106" s="3">
        <v>80.599999999999994</v>
      </c>
      <c r="N106" s="3">
        <v>9.32</v>
      </c>
      <c r="O106" s="3">
        <v>9.69</v>
      </c>
      <c r="P106" s="3">
        <v>5</v>
      </c>
      <c r="Q106" s="3" t="s">
        <v>2952</v>
      </c>
      <c r="R106" s="3" t="s">
        <v>520</v>
      </c>
      <c r="S106" s="3" t="s">
        <v>1161</v>
      </c>
      <c r="T106" s="3" t="s">
        <v>2953</v>
      </c>
      <c r="U106" s="3" t="s">
        <v>2954</v>
      </c>
      <c r="V106" s="3" t="s">
        <v>2950</v>
      </c>
      <c r="W106" s="3" t="s">
        <v>2955</v>
      </c>
      <c r="X106" s="3" t="s">
        <v>2956</v>
      </c>
      <c r="Y106" s="3" t="s">
        <v>2957</v>
      </c>
      <c r="Z106" s="3" t="s">
        <v>41</v>
      </c>
      <c r="AA106" s="3">
        <v>2</v>
      </c>
      <c r="AB106" s="3" t="s">
        <v>30</v>
      </c>
      <c r="AC106" s="3">
        <v>1</v>
      </c>
      <c r="AD106" s="3" t="s">
        <v>41</v>
      </c>
    </row>
    <row r="107" spans="1:30" x14ac:dyDescent="0.2">
      <c r="A107" s="3" t="s">
        <v>30</v>
      </c>
      <c r="B107" s="3" t="s">
        <v>31</v>
      </c>
      <c r="C107" s="3" t="s">
        <v>2968</v>
      </c>
      <c r="D107" s="3" t="s">
        <v>2969</v>
      </c>
      <c r="E107" s="3">
        <v>0</v>
      </c>
      <c r="F107" s="3">
        <v>10.050000000000001</v>
      </c>
      <c r="G107" s="3">
        <v>6</v>
      </c>
      <c r="H107" s="3">
        <v>4</v>
      </c>
      <c r="I107" s="3">
        <v>4</v>
      </c>
      <c r="J107" s="3">
        <v>4</v>
      </c>
      <c r="K107" s="3">
        <v>4</v>
      </c>
      <c r="L107" s="3">
        <v>1076</v>
      </c>
      <c r="M107" s="3">
        <v>119.3</v>
      </c>
      <c r="N107" s="3">
        <v>4.92</v>
      </c>
      <c r="O107" s="3">
        <v>10.39</v>
      </c>
      <c r="P107" s="3">
        <v>4</v>
      </c>
      <c r="Q107" s="3" t="s">
        <v>2970</v>
      </c>
      <c r="R107" s="3" t="s">
        <v>453</v>
      </c>
      <c r="S107" s="3" t="s">
        <v>41</v>
      </c>
      <c r="T107" s="3" t="s">
        <v>41</v>
      </c>
      <c r="U107" s="3" t="s">
        <v>2971</v>
      </c>
      <c r="V107" s="3" t="s">
        <v>2968</v>
      </c>
      <c r="W107" s="3" t="s">
        <v>2972</v>
      </c>
      <c r="X107" s="3" t="s">
        <v>2973</v>
      </c>
      <c r="Y107" s="3" t="s">
        <v>41</v>
      </c>
      <c r="Z107" s="3" t="s">
        <v>41</v>
      </c>
      <c r="AA107" s="3">
        <v>0</v>
      </c>
      <c r="AB107" s="3" t="s">
        <v>30</v>
      </c>
      <c r="AC107" s="3">
        <v>1</v>
      </c>
      <c r="AD107" s="3" t="s">
        <v>41</v>
      </c>
    </row>
    <row r="108" spans="1:30" x14ac:dyDescent="0.2">
      <c r="A108" s="3" t="s">
        <v>30</v>
      </c>
      <c r="B108" s="3" t="s">
        <v>31</v>
      </c>
      <c r="C108" s="3" t="s">
        <v>2982</v>
      </c>
      <c r="D108" s="3" t="s">
        <v>2983</v>
      </c>
      <c r="E108" s="3">
        <v>0</v>
      </c>
      <c r="F108" s="3">
        <v>9.8469999999999995</v>
      </c>
      <c r="G108" s="3">
        <v>6</v>
      </c>
      <c r="H108" s="3">
        <v>4</v>
      </c>
      <c r="I108" s="3">
        <v>4</v>
      </c>
      <c r="J108" s="3">
        <v>4</v>
      </c>
      <c r="K108" s="3">
        <v>4</v>
      </c>
      <c r="L108" s="3">
        <v>1009</v>
      </c>
      <c r="M108" s="3">
        <v>113.2</v>
      </c>
      <c r="N108" s="3">
        <v>7.87</v>
      </c>
      <c r="O108" s="3">
        <v>4.49</v>
      </c>
      <c r="P108" s="3">
        <v>4</v>
      </c>
      <c r="Q108" s="3" t="s">
        <v>2984</v>
      </c>
      <c r="R108" s="3" t="s">
        <v>1305</v>
      </c>
      <c r="S108" s="3" t="s">
        <v>2985</v>
      </c>
      <c r="T108" s="3" t="s">
        <v>2986</v>
      </c>
      <c r="U108" s="3" t="s">
        <v>2987</v>
      </c>
      <c r="V108" s="3" t="s">
        <v>2982</v>
      </c>
      <c r="W108" s="3" t="s">
        <v>2988</v>
      </c>
      <c r="X108" s="3" t="s">
        <v>2989</v>
      </c>
      <c r="Y108" s="3" t="s">
        <v>2990</v>
      </c>
      <c r="Z108" s="3" t="s">
        <v>41</v>
      </c>
      <c r="AA108" s="3">
        <v>4</v>
      </c>
      <c r="AB108" s="3" t="s">
        <v>30</v>
      </c>
      <c r="AC108" s="3">
        <v>1</v>
      </c>
      <c r="AD108" s="3" t="s">
        <v>41</v>
      </c>
    </row>
    <row r="109" spans="1:30" x14ac:dyDescent="0.2">
      <c r="A109" s="3" t="s">
        <v>30</v>
      </c>
      <c r="B109" s="3" t="s">
        <v>31</v>
      </c>
      <c r="C109" s="3" t="s">
        <v>2999</v>
      </c>
      <c r="D109" s="3" t="s">
        <v>3000</v>
      </c>
      <c r="E109" s="3">
        <v>0</v>
      </c>
      <c r="F109" s="3">
        <v>9.7460000000000004</v>
      </c>
      <c r="G109" s="3">
        <v>27</v>
      </c>
      <c r="H109" s="3">
        <v>5</v>
      </c>
      <c r="I109" s="3">
        <v>5</v>
      </c>
      <c r="J109" s="3">
        <v>6</v>
      </c>
      <c r="K109" s="3">
        <v>5</v>
      </c>
      <c r="L109" s="3">
        <v>127</v>
      </c>
      <c r="M109" s="3">
        <v>14.2</v>
      </c>
      <c r="N109" s="3">
        <v>10.46</v>
      </c>
      <c r="O109" s="3">
        <v>0</v>
      </c>
      <c r="P109" s="3">
        <v>5</v>
      </c>
      <c r="Q109" s="3" t="s">
        <v>1343</v>
      </c>
      <c r="R109" s="3" t="s">
        <v>1593</v>
      </c>
      <c r="S109" s="3" t="s">
        <v>1062</v>
      </c>
      <c r="T109" s="3" t="s">
        <v>3001</v>
      </c>
      <c r="U109" s="3" t="s">
        <v>3002</v>
      </c>
      <c r="V109" s="3" t="s">
        <v>2999</v>
      </c>
      <c r="W109" s="3" t="s">
        <v>3003</v>
      </c>
      <c r="X109" s="3" t="s">
        <v>3004</v>
      </c>
      <c r="Y109" s="3" t="s">
        <v>1599</v>
      </c>
      <c r="Z109" s="3" t="s">
        <v>41</v>
      </c>
      <c r="AA109" s="3">
        <v>6</v>
      </c>
      <c r="AB109" s="3" t="s">
        <v>30</v>
      </c>
      <c r="AC109" s="3">
        <v>1</v>
      </c>
      <c r="AD109" s="3" t="s">
        <v>41</v>
      </c>
    </row>
    <row r="110" spans="1:30" x14ac:dyDescent="0.2">
      <c r="A110" s="3" t="s">
        <v>30</v>
      </c>
      <c r="B110" s="3" t="s">
        <v>31</v>
      </c>
      <c r="C110" s="3" t="s">
        <v>3015</v>
      </c>
      <c r="D110" s="3" t="s">
        <v>3016</v>
      </c>
      <c r="E110" s="3">
        <v>0</v>
      </c>
      <c r="F110" s="3">
        <v>9.7270000000000003</v>
      </c>
      <c r="G110" s="3">
        <v>22</v>
      </c>
      <c r="H110" s="3">
        <v>3</v>
      </c>
      <c r="I110" s="3">
        <v>3</v>
      </c>
      <c r="J110" s="3">
        <v>6</v>
      </c>
      <c r="K110" s="3">
        <v>3</v>
      </c>
      <c r="L110" s="3">
        <v>142</v>
      </c>
      <c r="M110" s="3">
        <v>16</v>
      </c>
      <c r="N110" s="3">
        <v>10.7</v>
      </c>
      <c r="O110" s="3">
        <v>4.16</v>
      </c>
      <c r="P110" s="3">
        <v>3</v>
      </c>
      <c r="Q110" s="3" t="s">
        <v>2812</v>
      </c>
      <c r="R110" s="3" t="s">
        <v>1619</v>
      </c>
      <c r="S110" s="3" t="s">
        <v>1062</v>
      </c>
      <c r="T110" s="3" t="s">
        <v>3017</v>
      </c>
      <c r="U110" s="3" t="s">
        <v>3018</v>
      </c>
      <c r="V110" s="3" t="s">
        <v>3015</v>
      </c>
      <c r="W110" s="3" t="s">
        <v>3019</v>
      </c>
      <c r="X110" s="3" t="s">
        <v>3020</v>
      </c>
      <c r="Y110" s="3" t="s">
        <v>1824</v>
      </c>
      <c r="Z110" s="3" t="s">
        <v>41</v>
      </c>
      <c r="AA110" s="3">
        <v>9</v>
      </c>
      <c r="AB110" s="3" t="s">
        <v>30</v>
      </c>
      <c r="AC110" s="3">
        <v>1</v>
      </c>
      <c r="AD110" s="3" t="s">
        <v>41</v>
      </c>
    </row>
    <row r="111" spans="1:30" x14ac:dyDescent="0.2">
      <c r="A111" s="3" t="s">
        <v>30</v>
      </c>
      <c r="B111" s="3" t="s">
        <v>31</v>
      </c>
      <c r="C111" s="3" t="s">
        <v>3027</v>
      </c>
      <c r="D111" s="3" t="s">
        <v>3028</v>
      </c>
      <c r="E111" s="3">
        <v>0</v>
      </c>
      <c r="F111" s="3">
        <v>9.6829999999999998</v>
      </c>
      <c r="G111" s="3">
        <v>6</v>
      </c>
      <c r="H111" s="3">
        <v>4</v>
      </c>
      <c r="I111" s="3">
        <v>4</v>
      </c>
      <c r="J111" s="3">
        <v>4</v>
      </c>
      <c r="K111" s="3">
        <v>4</v>
      </c>
      <c r="L111" s="3">
        <v>694</v>
      </c>
      <c r="M111" s="3">
        <v>77.2</v>
      </c>
      <c r="N111" s="3">
        <v>6.55</v>
      </c>
      <c r="O111" s="3">
        <v>3.88</v>
      </c>
      <c r="P111" s="3">
        <v>4</v>
      </c>
      <c r="Q111" s="3" t="s">
        <v>2633</v>
      </c>
      <c r="R111" s="3" t="s">
        <v>3029</v>
      </c>
      <c r="S111" s="3" t="s">
        <v>36</v>
      </c>
      <c r="T111" s="3" t="s">
        <v>3030</v>
      </c>
      <c r="U111" s="3" t="s">
        <v>3031</v>
      </c>
      <c r="V111" s="3" t="s">
        <v>3027</v>
      </c>
      <c r="W111" s="3" t="s">
        <v>3032</v>
      </c>
      <c r="X111" s="3" t="s">
        <v>3033</v>
      </c>
      <c r="Y111" s="3" t="s">
        <v>3034</v>
      </c>
      <c r="Z111" s="3" t="s">
        <v>41</v>
      </c>
      <c r="AA111" s="3">
        <v>2</v>
      </c>
      <c r="AB111" s="3" t="s">
        <v>30</v>
      </c>
      <c r="AC111" s="3">
        <v>1</v>
      </c>
      <c r="AD111" s="3" t="s">
        <v>41</v>
      </c>
    </row>
    <row r="112" spans="1:30" x14ac:dyDescent="0.2">
      <c r="A112" s="3" t="s">
        <v>30</v>
      </c>
      <c r="B112" s="3" t="s">
        <v>31</v>
      </c>
      <c r="C112" s="3" t="s">
        <v>3043</v>
      </c>
      <c r="D112" s="3" t="s">
        <v>3044</v>
      </c>
      <c r="E112" s="3">
        <v>0</v>
      </c>
      <c r="F112" s="3">
        <v>9.5749999999999993</v>
      </c>
      <c r="G112" s="3">
        <v>17</v>
      </c>
      <c r="H112" s="3">
        <v>3</v>
      </c>
      <c r="I112" s="3">
        <v>4</v>
      </c>
      <c r="J112" s="3">
        <v>7</v>
      </c>
      <c r="K112" s="3">
        <v>3</v>
      </c>
      <c r="L112" s="3">
        <v>217</v>
      </c>
      <c r="M112" s="3">
        <v>24.5</v>
      </c>
      <c r="N112" s="3">
        <v>9.7200000000000006</v>
      </c>
      <c r="O112" s="3">
        <v>8.0399999999999991</v>
      </c>
      <c r="P112" s="3">
        <v>3</v>
      </c>
      <c r="Q112" s="3" t="s">
        <v>3045</v>
      </c>
      <c r="R112" s="3" t="s">
        <v>1593</v>
      </c>
      <c r="S112" s="3" t="s">
        <v>1062</v>
      </c>
      <c r="T112" s="3" t="s">
        <v>3046</v>
      </c>
      <c r="U112" s="3" t="s">
        <v>3047</v>
      </c>
      <c r="V112" s="3" t="s">
        <v>3048</v>
      </c>
      <c r="W112" s="3" t="s">
        <v>3049</v>
      </c>
      <c r="X112" s="3" t="s">
        <v>3050</v>
      </c>
      <c r="Y112" s="3" t="s">
        <v>1599</v>
      </c>
      <c r="Z112" s="3" t="s">
        <v>41</v>
      </c>
      <c r="AA112" s="3">
        <v>6</v>
      </c>
      <c r="AB112" s="3" t="s">
        <v>30</v>
      </c>
      <c r="AC112" s="3">
        <v>1</v>
      </c>
      <c r="AD112" s="3" t="s">
        <v>41</v>
      </c>
    </row>
    <row r="113" spans="1:30" x14ac:dyDescent="0.2">
      <c r="A113" s="3" t="s">
        <v>30</v>
      </c>
      <c r="B113" s="3" t="s">
        <v>31</v>
      </c>
      <c r="C113" s="3" t="s">
        <v>3058</v>
      </c>
      <c r="D113" s="3" t="s">
        <v>3059</v>
      </c>
      <c r="E113" s="3">
        <v>0</v>
      </c>
      <c r="F113" s="3">
        <v>9.5210000000000008</v>
      </c>
      <c r="G113" s="3">
        <v>18</v>
      </c>
      <c r="H113" s="3">
        <v>4</v>
      </c>
      <c r="I113" s="3">
        <v>4</v>
      </c>
      <c r="J113" s="3">
        <v>4</v>
      </c>
      <c r="K113" s="3">
        <v>4</v>
      </c>
      <c r="L113" s="3">
        <v>223</v>
      </c>
      <c r="M113" s="3">
        <v>25.7</v>
      </c>
      <c r="N113" s="3">
        <v>6.67</v>
      </c>
      <c r="O113" s="3">
        <v>4.91</v>
      </c>
      <c r="P113" s="3">
        <v>4</v>
      </c>
      <c r="Q113" s="3" t="s">
        <v>34</v>
      </c>
      <c r="R113" s="3" t="s">
        <v>453</v>
      </c>
      <c r="S113" s="3" t="s">
        <v>36</v>
      </c>
      <c r="T113" s="3" t="s">
        <v>3060</v>
      </c>
      <c r="U113" s="3" t="s">
        <v>3061</v>
      </c>
      <c r="V113" s="3" t="s">
        <v>3058</v>
      </c>
      <c r="W113" s="3" t="s">
        <v>3062</v>
      </c>
      <c r="X113" s="3" t="s">
        <v>3063</v>
      </c>
      <c r="Y113" s="3" t="s">
        <v>41</v>
      </c>
      <c r="Z113" s="3" t="s">
        <v>41</v>
      </c>
      <c r="AA113" s="3">
        <v>0</v>
      </c>
      <c r="AB113" s="3" t="s">
        <v>30</v>
      </c>
      <c r="AC113" s="3">
        <v>1</v>
      </c>
      <c r="AD113" s="3" t="s">
        <v>41</v>
      </c>
    </row>
    <row r="114" spans="1:30" x14ac:dyDescent="0.2">
      <c r="A114" s="3" t="s">
        <v>30</v>
      </c>
      <c r="B114" s="3" t="s">
        <v>31</v>
      </c>
      <c r="C114" s="3" t="s">
        <v>3072</v>
      </c>
      <c r="D114" s="3" t="s">
        <v>3073</v>
      </c>
      <c r="E114" s="3">
        <v>0</v>
      </c>
      <c r="F114" s="3">
        <v>9.4209999999999994</v>
      </c>
      <c r="G114" s="3">
        <v>5</v>
      </c>
      <c r="H114" s="3">
        <v>5</v>
      </c>
      <c r="I114" s="3">
        <v>5</v>
      </c>
      <c r="J114" s="3">
        <v>6</v>
      </c>
      <c r="K114" s="3">
        <v>5</v>
      </c>
      <c r="L114" s="3">
        <v>1224</v>
      </c>
      <c r="M114" s="3">
        <v>138.69999999999999</v>
      </c>
      <c r="N114" s="3">
        <v>6.52</v>
      </c>
      <c r="O114" s="3">
        <v>8.11</v>
      </c>
      <c r="P114" s="3">
        <v>5</v>
      </c>
      <c r="Q114" s="3" t="s">
        <v>2887</v>
      </c>
      <c r="R114" s="3" t="s">
        <v>1739</v>
      </c>
      <c r="S114" s="3" t="s">
        <v>1062</v>
      </c>
      <c r="T114" s="3" t="s">
        <v>3074</v>
      </c>
      <c r="U114" s="3" t="s">
        <v>3075</v>
      </c>
      <c r="V114" s="3" t="s">
        <v>3072</v>
      </c>
      <c r="W114" s="3" t="s">
        <v>3076</v>
      </c>
      <c r="X114" s="3" t="s">
        <v>3077</v>
      </c>
      <c r="Y114" s="3" t="s">
        <v>3078</v>
      </c>
      <c r="Z114" s="3" t="s">
        <v>1745</v>
      </c>
      <c r="AA114" s="3">
        <v>16</v>
      </c>
      <c r="AB114" s="3" t="s">
        <v>30</v>
      </c>
      <c r="AC114" s="3">
        <v>1</v>
      </c>
      <c r="AD114" s="3" t="s">
        <v>41</v>
      </c>
    </row>
    <row r="115" spans="1:30" x14ac:dyDescent="0.2">
      <c r="A115" s="3" t="s">
        <v>30</v>
      </c>
      <c r="B115" s="3" t="s">
        <v>31</v>
      </c>
      <c r="C115" s="3" t="s">
        <v>3089</v>
      </c>
      <c r="D115" s="3" t="s">
        <v>3090</v>
      </c>
      <c r="E115" s="3">
        <v>0</v>
      </c>
      <c r="F115" s="3">
        <v>9.3580000000000005</v>
      </c>
      <c r="G115" s="3">
        <v>14</v>
      </c>
      <c r="H115" s="3">
        <v>4</v>
      </c>
      <c r="I115" s="3">
        <v>4</v>
      </c>
      <c r="J115" s="3">
        <v>5</v>
      </c>
      <c r="K115" s="3">
        <v>4</v>
      </c>
      <c r="L115" s="3">
        <v>221</v>
      </c>
      <c r="M115" s="3">
        <v>25.3</v>
      </c>
      <c r="N115" s="3">
        <v>10.02</v>
      </c>
      <c r="O115" s="3">
        <v>5.75</v>
      </c>
      <c r="P115" s="3">
        <v>4</v>
      </c>
      <c r="Q115" s="3" t="s">
        <v>2812</v>
      </c>
      <c r="R115" s="3" t="s">
        <v>1619</v>
      </c>
      <c r="S115" s="3" t="s">
        <v>36</v>
      </c>
      <c r="T115" s="3" t="s">
        <v>3091</v>
      </c>
      <c r="U115" s="3" t="s">
        <v>3092</v>
      </c>
      <c r="V115" s="3" t="s">
        <v>3089</v>
      </c>
      <c r="W115" s="3" t="s">
        <v>3093</v>
      </c>
      <c r="X115" s="3" t="s">
        <v>3094</v>
      </c>
      <c r="Y115" s="3" t="s">
        <v>1599</v>
      </c>
      <c r="Z115" s="3" t="s">
        <v>41</v>
      </c>
      <c r="AA115" s="3">
        <v>6</v>
      </c>
      <c r="AB115" s="3" t="s">
        <v>30</v>
      </c>
      <c r="AC115" s="3">
        <v>1</v>
      </c>
      <c r="AD115" s="3" t="s">
        <v>41</v>
      </c>
    </row>
    <row r="116" spans="1:30" x14ac:dyDescent="0.2">
      <c r="A116" s="3" t="s">
        <v>30</v>
      </c>
      <c r="B116" s="3" t="s">
        <v>31</v>
      </c>
      <c r="C116" s="3" t="s">
        <v>3103</v>
      </c>
      <c r="D116" s="3" t="s">
        <v>3104</v>
      </c>
      <c r="E116" s="3">
        <v>0</v>
      </c>
      <c r="F116" s="3">
        <v>9.3469999999999995</v>
      </c>
      <c r="G116" s="3">
        <v>19</v>
      </c>
      <c r="H116" s="3">
        <v>4</v>
      </c>
      <c r="I116" s="3">
        <v>4</v>
      </c>
      <c r="J116" s="3">
        <v>4</v>
      </c>
      <c r="K116" s="3">
        <v>4</v>
      </c>
      <c r="L116" s="3">
        <v>176</v>
      </c>
      <c r="M116" s="3">
        <v>19.899999999999999</v>
      </c>
      <c r="N116" s="3">
        <v>10.1</v>
      </c>
      <c r="O116" s="3">
        <v>5.15</v>
      </c>
      <c r="P116" s="3">
        <v>4</v>
      </c>
      <c r="Q116" s="3" t="s">
        <v>2812</v>
      </c>
      <c r="R116" s="3" t="s">
        <v>1593</v>
      </c>
      <c r="S116" s="3" t="s">
        <v>1062</v>
      </c>
      <c r="T116" s="3" t="s">
        <v>3105</v>
      </c>
      <c r="U116" s="3" t="s">
        <v>3106</v>
      </c>
      <c r="V116" s="3" t="s">
        <v>3103</v>
      </c>
      <c r="W116" s="3" t="s">
        <v>3107</v>
      </c>
      <c r="X116" s="3" t="s">
        <v>3108</v>
      </c>
      <c r="Y116" s="3" t="s">
        <v>1599</v>
      </c>
      <c r="Z116" s="3" t="s">
        <v>41</v>
      </c>
      <c r="AA116" s="3">
        <v>6</v>
      </c>
      <c r="AB116" s="3" t="s">
        <v>30</v>
      </c>
      <c r="AC116" s="3">
        <v>1</v>
      </c>
      <c r="AD116" s="3" t="s">
        <v>41</v>
      </c>
    </row>
    <row r="117" spans="1:30" x14ac:dyDescent="0.2">
      <c r="A117" s="3" t="s">
        <v>30</v>
      </c>
      <c r="B117" s="3" t="s">
        <v>31</v>
      </c>
      <c r="C117" s="3" t="s">
        <v>3117</v>
      </c>
      <c r="D117" s="3" t="s">
        <v>3118</v>
      </c>
      <c r="E117" s="3">
        <v>0</v>
      </c>
      <c r="F117" s="3">
        <v>9.3149999999999995</v>
      </c>
      <c r="G117" s="3">
        <v>11</v>
      </c>
      <c r="H117" s="3">
        <v>4</v>
      </c>
      <c r="I117" s="3">
        <v>5</v>
      </c>
      <c r="J117" s="3">
        <v>5</v>
      </c>
      <c r="K117" s="3">
        <v>4</v>
      </c>
      <c r="L117" s="3">
        <v>406</v>
      </c>
      <c r="M117" s="3">
        <v>47</v>
      </c>
      <c r="N117" s="3">
        <v>4.42</v>
      </c>
      <c r="O117" s="3">
        <v>5.92</v>
      </c>
      <c r="P117" s="3">
        <v>4</v>
      </c>
      <c r="Q117" s="3" t="s">
        <v>1592</v>
      </c>
      <c r="R117" s="3" t="s">
        <v>453</v>
      </c>
      <c r="S117" s="3" t="s">
        <v>36</v>
      </c>
      <c r="T117" s="3" t="s">
        <v>3119</v>
      </c>
      <c r="U117" s="3" t="s">
        <v>3120</v>
      </c>
      <c r="V117" s="3" t="s">
        <v>3117</v>
      </c>
      <c r="W117" s="3" t="s">
        <v>3121</v>
      </c>
      <c r="X117" s="3" t="s">
        <v>3122</v>
      </c>
      <c r="Y117" s="3" t="s">
        <v>41</v>
      </c>
      <c r="Z117" s="3" t="s">
        <v>41</v>
      </c>
      <c r="AA117" s="3">
        <v>0</v>
      </c>
      <c r="AB117" s="3" t="s">
        <v>30</v>
      </c>
      <c r="AC117" s="3">
        <v>1</v>
      </c>
      <c r="AD117" s="3" t="s">
        <v>3123</v>
      </c>
    </row>
    <row r="118" spans="1:30" x14ac:dyDescent="0.2">
      <c r="A118" s="3" t="s">
        <v>30</v>
      </c>
      <c r="B118" s="3" t="s">
        <v>31</v>
      </c>
      <c r="C118" s="3" t="s">
        <v>3135</v>
      </c>
      <c r="D118" s="3" t="s">
        <v>3136</v>
      </c>
      <c r="E118" s="3">
        <v>0</v>
      </c>
      <c r="F118" s="3">
        <v>9.3019999999999996</v>
      </c>
      <c r="G118" s="3">
        <v>28</v>
      </c>
      <c r="H118" s="3">
        <v>4</v>
      </c>
      <c r="I118" s="3">
        <v>4</v>
      </c>
      <c r="J118" s="3">
        <v>4</v>
      </c>
      <c r="K118" s="3">
        <v>4</v>
      </c>
      <c r="L118" s="3">
        <v>186</v>
      </c>
      <c r="M118" s="3">
        <v>20.6</v>
      </c>
      <c r="N118" s="3">
        <v>11.71</v>
      </c>
      <c r="O118" s="3">
        <v>6.7</v>
      </c>
      <c r="P118" s="3">
        <v>4</v>
      </c>
      <c r="Q118" s="3" t="s">
        <v>1592</v>
      </c>
      <c r="R118" s="3" t="s">
        <v>1593</v>
      </c>
      <c r="S118" s="3" t="s">
        <v>1062</v>
      </c>
      <c r="T118" s="3" t="s">
        <v>3137</v>
      </c>
      <c r="U118" s="3" t="s">
        <v>3138</v>
      </c>
      <c r="V118" s="3" t="s">
        <v>3139</v>
      </c>
      <c r="W118" s="3" t="s">
        <v>3140</v>
      </c>
      <c r="X118" s="3" t="s">
        <v>3141</v>
      </c>
      <c r="Y118" s="3" t="s">
        <v>1599</v>
      </c>
      <c r="Z118" s="3" t="s">
        <v>41</v>
      </c>
      <c r="AA118" s="3">
        <v>6</v>
      </c>
      <c r="AB118" s="3" t="s">
        <v>30</v>
      </c>
      <c r="AC118" s="3">
        <v>1</v>
      </c>
      <c r="AD118" s="3" t="s">
        <v>41</v>
      </c>
    </row>
    <row r="119" spans="1:30" x14ac:dyDescent="0.2">
      <c r="A119" s="3" t="s">
        <v>30</v>
      </c>
      <c r="B119" s="3" t="s">
        <v>31</v>
      </c>
      <c r="C119" s="3" t="s">
        <v>3150</v>
      </c>
      <c r="D119" s="3" t="s">
        <v>3151</v>
      </c>
      <c r="E119" s="3">
        <v>0</v>
      </c>
      <c r="F119" s="3">
        <v>9.2469999999999999</v>
      </c>
      <c r="G119" s="3">
        <v>15</v>
      </c>
      <c r="H119" s="3">
        <v>4</v>
      </c>
      <c r="I119" s="3">
        <v>4</v>
      </c>
      <c r="J119" s="3">
        <v>4</v>
      </c>
      <c r="K119" s="3">
        <v>1</v>
      </c>
      <c r="L119" s="3">
        <v>362</v>
      </c>
      <c r="M119" s="3">
        <v>39.1</v>
      </c>
      <c r="N119" s="3">
        <v>10.64</v>
      </c>
      <c r="O119" s="3">
        <v>8.0399999999999991</v>
      </c>
      <c r="P119" s="3">
        <v>4</v>
      </c>
      <c r="Q119" s="3" t="s">
        <v>1592</v>
      </c>
      <c r="R119" s="3" t="s">
        <v>2538</v>
      </c>
      <c r="S119" s="3" t="s">
        <v>1062</v>
      </c>
      <c r="T119" s="3" t="s">
        <v>2539</v>
      </c>
      <c r="U119" s="3" t="s">
        <v>3152</v>
      </c>
      <c r="V119" s="3" t="s">
        <v>3150</v>
      </c>
      <c r="W119" s="3" t="s">
        <v>3153</v>
      </c>
      <c r="X119" s="3" t="s">
        <v>3154</v>
      </c>
      <c r="Y119" s="3" t="s">
        <v>1599</v>
      </c>
      <c r="Z119" s="3" t="s">
        <v>41</v>
      </c>
      <c r="AA119" s="3">
        <v>6</v>
      </c>
      <c r="AB119" s="3" t="s">
        <v>30</v>
      </c>
      <c r="AC119" s="3">
        <v>1</v>
      </c>
      <c r="AD119" s="3" t="s">
        <v>41</v>
      </c>
    </row>
    <row r="120" spans="1:30" x14ac:dyDescent="0.2">
      <c r="A120" s="3" t="s">
        <v>30</v>
      </c>
      <c r="B120" s="3" t="s">
        <v>31</v>
      </c>
      <c r="C120" s="3" t="s">
        <v>3157</v>
      </c>
      <c r="D120" s="3" t="s">
        <v>3158</v>
      </c>
      <c r="E120" s="3">
        <v>0</v>
      </c>
      <c r="F120" s="3">
        <v>9.19</v>
      </c>
      <c r="G120" s="3">
        <v>5</v>
      </c>
      <c r="H120" s="3">
        <v>4</v>
      </c>
      <c r="I120" s="3">
        <v>4</v>
      </c>
      <c r="J120" s="3">
        <v>4</v>
      </c>
      <c r="K120" s="3">
        <v>4</v>
      </c>
      <c r="L120" s="3">
        <v>956</v>
      </c>
      <c r="M120" s="3">
        <v>111.8</v>
      </c>
      <c r="N120" s="3">
        <v>6.19</v>
      </c>
      <c r="O120" s="3">
        <v>7.06</v>
      </c>
      <c r="P120" s="3">
        <v>4</v>
      </c>
      <c r="Q120" s="3" t="s">
        <v>1304</v>
      </c>
      <c r="R120" s="3" t="s">
        <v>520</v>
      </c>
      <c r="S120" s="3" t="s">
        <v>1766</v>
      </c>
      <c r="T120" s="3" t="s">
        <v>3159</v>
      </c>
      <c r="U120" s="3" t="s">
        <v>3160</v>
      </c>
      <c r="V120" s="3" t="s">
        <v>3157</v>
      </c>
      <c r="W120" s="3" t="s">
        <v>3161</v>
      </c>
      <c r="X120" s="3" t="s">
        <v>3162</v>
      </c>
      <c r="Y120" s="3" t="s">
        <v>41</v>
      </c>
      <c r="Z120" s="3" t="s">
        <v>41</v>
      </c>
      <c r="AA120" s="3">
        <v>0</v>
      </c>
      <c r="AB120" s="3" t="s">
        <v>30</v>
      </c>
      <c r="AC120" s="3">
        <v>1</v>
      </c>
      <c r="AD120" s="3" t="s">
        <v>41</v>
      </c>
    </row>
    <row r="121" spans="1:30" x14ac:dyDescent="0.2">
      <c r="A121" s="3" t="s">
        <v>30</v>
      </c>
      <c r="B121" s="3" t="s">
        <v>31</v>
      </c>
      <c r="C121" s="3" t="s">
        <v>3171</v>
      </c>
      <c r="D121" s="3" t="s">
        <v>3172</v>
      </c>
      <c r="E121" s="3">
        <v>0</v>
      </c>
      <c r="F121" s="3">
        <v>8.8490000000000002</v>
      </c>
      <c r="G121" s="3">
        <v>7</v>
      </c>
      <c r="H121" s="3">
        <v>3</v>
      </c>
      <c r="I121" s="3">
        <v>3</v>
      </c>
      <c r="J121" s="3">
        <v>4</v>
      </c>
      <c r="K121" s="3">
        <v>1</v>
      </c>
      <c r="L121" s="3">
        <v>570</v>
      </c>
      <c r="M121" s="3">
        <v>62.7</v>
      </c>
      <c r="N121" s="3">
        <v>7.75</v>
      </c>
      <c r="O121" s="3">
        <v>5.31</v>
      </c>
      <c r="P121" s="3">
        <v>3</v>
      </c>
      <c r="Q121" s="3" t="s">
        <v>3173</v>
      </c>
      <c r="R121" s="3" t="s">
        <v>2011</v>
      </c>
      <c r="S121" s="3" t="s">
        <v>2920</v>
      </c>
      <c r="T121" s="3" t="s">
        <v>3174</v>
      </c>
      <c r="U121" s="3" t="s">
        <v>3175</v>
      </c>
      <c r="V121" s="3" t="s">
        <v>3171</v>
      </c>
      <c r="W121" s="3" t="s">
        <v>3176</v>
      </c>
      <c r="X121" s="3" t="s">
        <v>3177</v>
      </c>
      <c r="Y121" s="3" t="s">
        <v>41</v>
      </c>
      <c r="Z121" s="3" t="s">
        <v>41</v>
      </c>
      <c r="AA121" s="3">
        <v>0</v>
      </c>
      <c r="AB121" s="3" t="s">
        <v>30</v>
      </c>
      <c r="AC121" s="3">
        <v>1</v>
      </c>
      <c r="AD121" s="3" t="s">
        <v>41</v>
      </c>
    </row>
    <row r="122" spans="1:30" x14ac:dyDescent="0.2">
      <c r="A122" s="3" t="s">
        <v>30</v>
      </c>
      <c r="B122" s="3" t="s">
        <v>31</v>
      </c>
      <c r="C122" s="3" t="s">
        <v>3185</v>
      </c>
      <c r="D122" s="3" t="s">
        <v>3186</v>
      </c>
      <c r="E122" s="3">
        <v>0</v>
      </c>
      <c r="F122" s="3">
        <v>8.8070000000000004</v>
      </c>
      <c r="G122" s="3">
        <v>2</v>
      </c>
      <c r="H122" s="3">
        <v>4</v>
      </c>
      <c r="I122" s="3">
        <v>4</v>
      </c>
      <c r="J122" s="3">
        <v>4</v>
      </c>
      <c r="K122" s="3">
        <v>2</v>
      </c>
      <c r="L122" s="3">
        <v>2470</v>
      </c>
      <c r="M122" s="3">
        <v>281</v>
      </c>
      <c r="N122" s="3">
        <v>7.23</v>
      </c>
      <c r="O122" s="3">
        <v>5.19</v>
      </c>
      <c r="P122" s="3">
        <v>4</v>
      </c>
      <c r="Q122" s="3" t="s">
        <v>3187</v>
      </c>
      <c r="R122" s="3" t="s">
        <v>2598</v>
      </c>
      <c r="S122" s="3" t="s">
        <v>374</v>
      </c>
      <c r="T122" s="3" t="s">
        <v>1795</v>
      </c>
      <c r="U122" s="3" t="s">
        <v>3188</v>
      </c>
      <c r="V122" s="3" t="s">
        <v>3185</v>
      </c>
      <c r="W122" s="3" t="s">
        <v>3189</v>
      </c>
      <c r="X122" s="3" t="s">
        <v>3190</v>
      </c>
      <c r="Y122" s="3" t="s">
        <v>41</v>
      </c>
      <c r="Z122" s="3" t="s">
        <v>41</v>
      </c>
      <c r="AA122" s="3">
        <v>0</v>
      </c>
      <c r="AB122" s="3" t="s">
        <v>30</v>
      </c>
      <c r="AC122" s="3">
        <v>1</v>
      </c>
      <c r="AD122" s="3" t="s">
        <v>41</v>
      </c>
    </row>
    <row r="123" spans="1:30" x14ac:dyDescent="0.2">
      <c r="A123" s="3" t="s">
        <v>30</v>
      </c>
      <c r="B123" s="3" t="s">
        <v>31</v>
      </c>
      <c r="C123" s="3" t="s">
        <v>3195</v>
      </c>
      <c r="D123" s="3" t="s">
        <v>3196</v>
      </c>
      <c r="E123" s="3">
        <v>0</v>
      </c>
      <c r="F123" s="3">
        <v>8.3970000000000002</v>
      </c>
      <c r="G123" s="3">
        <v>7</v>
      </c>
      <c r="H123" s="3">
        <v>4</v>
      </c>
      <c r="I123" s="3">
        <v>4</v>
      </c>
      <c r="J123" s="3">
        <v>4</v>
      </c>
      <c r="K123" s="3">
        <v>4</v>
      </c>
      <c r="L123" s="3">
        <v>458</v>
      </c>
      <c r="M123" s="3">
        <v>52.6</v>
      </c>
      <c r="N123" s="3">
        <v>8.81</v>
      </c>
      <c r="O123" s="3">
        <v>4.71</v>
      </c>
      <c r="P123" s="3">
        <v>4</v>
      </c>
      <c r="Q123" s="3" t="s">
        <v>279</v>
      </c>
      <c r="R123" s="3" t="s">
        <v>35</v>
      </c>
      <c r="S123" s="3" t="s">
        <v>36</v>
      </c>
      <c r="T123" s="3" t="s">
        <v>3197</v>
      </c>
      <c r="U123" s="3" t="s">
        <v>3198</v>
      </c>
      <c r="V123" s="3" t="s">
        <v>3195</v>
      </c>
      <c r="W123" s="3" t="s">
        <v>3199</v>
      </c>
      <c r="X123" s="3" t="s">
        <v>3200</v>
      </c>
      <c r="Y123" s="3" t="s">
        <v>41</v>
      </c>
      <c r="Z123" s="3" t="s">
        <v>41</v>
      </c>
      <c r="AA123" s="3">
        <v>0</v>
      </c>
      <c r="AB123" s="3" t="s">
        <v>30</v>
      </c>
      <c r="AC123" s="3">
        <v>1</v>
      </c>
      <c r="AD123" s="3" t="s">
        <v>41</v>
      </c>
    </row>
    <row r="124" spans="1:30" x14ac:dyDescent="0.2">
      <c r="A124" s="3" t="s">
        <v>30</v>
      </c>
      <c r="B124" s="3" t="s">
        <v>31</v>
      </c>
      <c r="C124" s="3" t="s">
        <v>3209</v>
      </c>
      <c r="D124" s="3" t="s">
        <v>3210</v>
      </c>
      <c r="E124" s="3">
        <v>0</v>
      </c>
      <c r="F124" s="3">
        <v>8.3249999999999993</v>
      </c>
      <c r="G124" s="3">
        <v>6</v>
      </c>
      <c r="H124" s="3">
        <v>5</v>
      </c>
      <c r="I124" s="3">
        <v>5</v>
      </c>
      <c r="J124" s="3">
        <v>5</v>
      </c>
      <c r="K124" s="3">
        <v>5</v>
      </c>
      <c r="L124" s="3">
        <v>840</v>
      </c>
      <c r="M124" s="3">
        <v>94.9</v>
      </c>
      <c r="N124" s="3">
        <v>6.77</v>
      </c>
      <c r="O124" s="3">
        <v>5.91</v>
      </c>
      <c r="P124" s="3">
        <v>5</v>
      </c>
      <c r="Q124" s="3" t="s">
        <v>3211</v>
      </c>
      <c r="R124" s="3" t="s">
        <v>978</v>
      </c>
      <c r="S124" s="3" t="s">
        <v>41</v>
      </c>
      <c r="T124" s="3" t="s">
        <v>3212</v>
      </c>
      <c r="U124" s="3" t="s">
        <v>3213</v>
      </c>
      <c r="V124" s="3" t="s">
        <v>3209</v>
      </c>
      <c r="W124" s="3" t="s">
        <v>3214</v>
      </c>
      <c r="X124" s="3" t="s">
        <v>3215</v>
      </c>
      <c r="Y124" s="3" t="s">
        <v>806</v>
      </c>
      <c r="Z124" s="3" t="s">
        <v>41</v>
      </c>
      <c r="AA124" s="3">
        <v>1</v>
      </c>
      <c r="AB124" s="3" t="s">
        <v>30</v>
      </c>
      <c r="AC124" s="3">
        <v>1</v>
      </c>
      <c r="AD124" s="3" t="s">
        <v>41</v>
      </c>
    </row>
    <row r="125" spans="1:30" x14ac:dyDescent="0.2">
      <c r="A125" s="3" t="s">
        <v>30</v>
      </c>
      <c r="B125" s="3" t="s">
        <v>31</v>
      </c>
      <c r="C125" s="3" t="s">
        <v>3227</v>
      </c>
      <c r="D125" s="3" t="s">
        <v>3228</v>
      </c>
      <c r="E125" s="3">
        <v>0</v>
      </c>
      <c r="F125" s="3">
        <v>8.3010000000000002</v>
      </c>
      <c r="G125" s="3">
        <v>7</v>
      </c>
      <c r="H125" s="3">
        <v>4</v>
      </c>
      <c r="I125" s="3">
        <v>4</v>
      </c>
      <c r="J125" s="3">
        <v>4</v>
      </c>
      <c r="K125" s="3">
        <v>4</v>
      </c>
      <c r="L125" s="3">
        <v>543</v>
      </c>
      <c r="M125" s="3">
        <v>60.8</v>
      </c>
      <c r="N125" s="3">
        <v>7.44</v>
      </c>
      <c r="O125" s="3">
        <v>6.38</v>
      </c>
      <c r="P125" s="3">
        <v>4</v>
      </c>
      <c r="Q125" s="3" t="s">
        <v>851</v>
      </c>
      <c r="R125" s="3" t="s">
        <v>852</v>
      </c>
      <c r="S125" s="3" t="s">
        <v>41</v>
      </c>
      <c r="T125" s="3" t="s">
        <v>3229</v>
      </c>
      <c r="U125" s="3" t="s">
        <v>3230</v>
      </c>
      <c r="V125" s="3" t="s">
        <v>3227</v>
      </c>
      <c r="W125" s="3" t="s">
        <v>3231</v>
      </c>
      <c r="X125" s="3" t="s">
        <v>3232</v>
      </c>
      <c r="Y125" s="3" t="s">
        <v>857</v>
      </c>
      <c r="Z125" s="3" t="s">
        <v>41</v>
      </c>
      <c r="AA125" s="3">
        <v>4</v>
      </c>
      <c r="AB125" s="3" t="s">
        <v>30</v>
      </c>
      <c r="AC125" s="3">
        <v>1</v>
      </c>
      <c r="AD125" s="3" t="s">
        <v>41</v>
      </c>
    </row>
    <row r="126" spans="1:30" x14ac:dyDescent="0.2">
      <c r="A126" s="3" t="s">
        <v>30</v>
      </c>
      <c r="B126" s="3" t="s">
        <v>31</v>
      </c>
      <c r="C126" s="3" t="s">
        <v>3241</v>
      </c>
      <c r="D126" s="3" t="s">
        <v>3242</v>
      </c>
      <c r="E126" s="3">
        <v>0</v>
      </c>
      <c r="F126" s="3">
        <v>8.2789999999999999</v>
      </c>
      <c r="G126" s="3">
        <v>14</v>
      </c>
      <c r="H126" s="3">
        <v>4</v>
      </c>
      <c r="I126" s="3">
        <v>4</v>
      </c>
      <c r="J126" s="3">
        <v>4</v>
      </c>
      <c r="K126" s="3">
        <v>4</v>
      </c>
      <c r="L126" s="3">
        <v>351</v>
      </c>
      <c r="M126" s="3">
        <v>39.4</v>
      </c>
      <c r="N126" s="3">
        <v>5.03</v>
      </c>
      <c r="O126" s="3">
        <v>7.12</v>
      </c>
      <c r="P126" s="3">
        <v>4</v>
      </c>
      <c r="Q126" s="3" t="s">
        <v>34</v>
      </c>
      <c r="R126" s="3" t="s">
        <v>453</v>
      </c>
      <c r="S126" s="3" t="s">
        <v>1062</v>
      </c>
      <c r="T126" s="3" t="s">
        <v>3243</v>
      </c>
      <c r="U126" s="3" t="s">
        <v>3244</v>
      </c>
      <c r="V126" s="3" t="s">
        <v>3241</v>
      </c>
      <c r="W126" s="3" t="s">
        <v>3245</v>
      </c>
      <c r="X126" s="3" t="s">
        <v>3246</v>
      </c>
      <c r="Y126" s="3" t="s">
        <v>41</v>
      </c>
      <c r="Z126" s="3" t="s">
        <v>41</v>
      </c>
      <c r="AA126" s="3">
        <v>0</v>
      </c>
      <c r="AB126" s="3" t="s">
        <v>30</v>
      </c>
      <c r="AC126" s="3">
        <v>1</v>
      </c>
      <c r="AD126" s="3" t="s">
        <v>380</v>
      </c>
    </row>
    <row r="127" spans="1:30" x14ac:dyDescent="0.2">
      <c r="A127" s="3" t="s">
        <v>30</v>
      </c>
      <c r="B127" s="3" t="s">
        <v>31</v>
      </c>
      <c r="C127" s="3" t="s">
        <v>3256</v>
      </c>
      <c r="D127" s="3" t="s">
        <v>3257</v>
      </c>
      <c r="E127" s="3">
        <v>0</v>
      </c>
      <c r="F127" s="3">
        <v>8.1989999999999998</v>
      </c>
      <c r="G127" s="3">
        <v>18</v>
      </c>
      <c r="H127" s="3">
        <v>3</v>
      </c>
      <c r="I127" s="3">
        <v>3</v>
      </c>
      <c r="J127" s="3">
        <v>5</v>
      </c>
      <c r="K127" s="3">
        <v>3</v>
      </c>
      <c r="L127" s="3">
        <v>199</v>
      </c>
      <c r="M127" s="3">
        <v>22.5</v>
      </c>
      <c r="N127" s="3">
        <v>11.18</v>
      </c>
      <c r="O127" s="3">
        <v>5.74</v>
      </c>
      <c r="P127" s="3">
        <v>3</v>
      </c>
      <c r="Q127" s="3" t="s">
        <v>1592</v>
      </c>
      <c r="R127" s="3" t="s">
        <v>1593</v>
      </c>
      <c r="S127" s="3" t="s">
        <v>1062</v>
      </c>
      <c r="T127" s="3" t="s">
        <v>3258</v>
      </c>
      <c r="U127" s="3" t="s">
        <v>3259</v>
      </c>
      <c r="V127" s="3" t="s">
        <v>3256</v>
      </c>
      <c r="W127" s="3" t="s">
        <v>3260</v>
      </c>
      <c r="X127" s="3" t="s">
        <v>3261</v>
      </c>
      <c r="Y127" s="3" t="s">
        <v>41</v>
      </c>
      <c r="Z127" s="3" t="s">
        <v>41</v>
      </c>
      <c r="AA127" s="3">
        <v>0</v>
      </c>
      <c r="AB127" s="3" t="s">
        <v>30</v>
      </c>
      <c r="AC127" s="3">
        <v>1</v>
      </c>
      <c r="AD127" s="3" t="s">
        <v>41</v>
      </c>
    </row>
    <row r="128" spans="1:30" x14ac:dyDescent="0.2">
      <c r="A128" s="3" t="s">
        <v>30</v>
      </c>
      <c r="B128" s="3" t="s">
        <v>31</v>
      </c>
      <c r="C128" s="3" t="s">
        <v>3268</v>
      </c>
      <c r="D128" s="3" t="s">
        <v>3269</v>
      </c>
      <c r="E128" s="3">
        <v>0</v>
      </c>
      <c r="F128" s="3">
        <v>8.1460000000000008</v>
      </c>
      <c r="G128" s="3">
        <v>17</v>
      </c>
      <c r="H128" s="3">
        <v>3</v>
      </c>
      <c r="I128" s="3">
        <v>3</v>
      </c>
      <c r="J128" s="3">
        <v>3</v>
      </c>
      <c r="K128" s="3">
        <v>3</v>
      </c>
      <c r="L128" s="3">
        <v>204</v>
      </c>
      <c r="M128" s="3">
        <v>24.4</v>
      </c>
      <c r="N128" s="3">
        <v>11.39</v>
      </c>
      <c r="O128" s="3">
        <v>5.44</v>
      </c>
      <c r="P128" s="3">
        <v>3</v>
      </c>
      <c r="Q128" s="3" t="s">
        <v>1592</v>
      </c>
      <c r="R128" s="3" t="s">
        <v>1593</v>
      </c>
      <c r="S128" s="3" t="s">
        <v>1062</v>
      </c>
      <c r="T128" s="3" t="s">
        <v>3270</v>
      </c>
      <c r="U128" s="3" t="s">
        <v>3271</v>
      </c>
      <c r="V128" s="3" t="s">
        <v>3268</v>
      </c>
      <c r="W128" s="3" t="s">
        <v>3272</v>
      </c>
      <c r="X128" s="3" t="s">
        <v>3273</v>
      </c>
      <c r="Y128" s="3" t="s">
        <v>1599</v>
      </c>
      <c r="Z128" s="3" t="s">
        <v>41</v>
      </c>
      <c r="AA128" s="3">
        <v>6</v>
      </c>
      <c r="AB128" s="3" t="s">
        <v>30</v>
      </c>
      <c r="AC128" s="3">
        <v>1</v>
      </c>
      <c r="AD128" s="3" t="s">
        <v>41</v>
      </c>
    </row>
    <row r="129" spans="1:30" x14ac:dyDescent="0.2">
      <c r="A129" s="3" t="s">
        <v>30</v>
      </c>
      <c r="B129" s="3" t="s">
        <v>31</v>
      </c>
      <c r="C129" s="3" t="s">
        <v>3280</v>
      </c>
      <c r="D129" s="3" t="s">
        <v>3281</v>
      </c>
      <c r="E129" s="3">
        <v>0</v>
      </c>
      <c r="F129" s="3">
        <v>8.0310000000000006</v>
      </c>
      <c r="G129" s="3">
        <v>24</v>
      </c>
      <c r="H129" s="3">
        <v>5</v>
      </c>
      <c r="I129" s="3">
        <v>5</v>
      </c>
      <c r="J129" s="3">
        <v>5</v>
      </c>
      <c r="K129" s="3">
        <v>5</v>
      </c>
      <c r="L129" s="3">
        <v>254</v>
      </c>
      <c r="M129" s="3">
        <v>28.8</v>
      </c>
      <c r="N129" s="3">
        <v>10.039999999999999</v>
      </c>
      <c r="O129" s="3">
        <v>3.82</v>
      </c>
      <c r="P129" s="3">
        <v>5</v>
      </c>
      <c r="Q129" s="3" t="s">
        <v>2887</v>
      </c>
      <c r="R129" s="3" t="s">
        <v>35</v>
      </c>
      <c r="S129" s="3" t="s">
        <v>1766</v>
      </c>
      <c r="T129" s="3" t="s">
        <v>3282</v>
      </c>
      <c r="U129" s="3" t="s">
        <v>3283</v>
      </c>
      <c r="V129" s="3" t="s">
        <v>3280</v>
      </c>
      <c r="W129" s="3" t="s">
        <v>3284</v>
      </c>
      <c r="X129" s="3" t="s">
        <v>3285</v>
      </c>
      <c r="Y129" s="3" t="s">
        <v>41</v>
      </c>
      <c r="Z129" s="3" t="s">
        <v>41</v>
      </c>
      <c r="AA129" s="3">
        <v>0</v>
      </c>
      <c r="AB129" s="3" t="s">
        <v>30</v>
      </c>
      <c r="AC129" s="3">
        <v>1</v>
      </c>
      <c r="AD129" s="3" t="s">
        <v>41</v>
      </c>
    </row>
    <row r="130" spans="1:30" x14ac:dyDescent="0.2">
      <c r="A130" s="3" t="s">
        <v>30</v>
      </c>
      <c r="B130" s="3" t="s">
        <v>31</v>
      </c>
      <c r="C130" s="3" t="s">
        <v>3296</v>
      </c>
      <c r="D130" s="3" t="s">
        <v>3297</v>
      </c>
      <c r="E130" s="3">
        <v>0</v>
      </c>
      <c r="F130" s="3">
        <v>7.968</v>
      </c>
      <c r="G130" s="3">
        <v>28</v>
      </c>
      <c r="H130" s="3">
        <v>4</v>
      </c>
      <c r="I130" s="3">
        <v>4</v>
      </c>
      <c r="J130" s="3">
        <v>4</v>
      </c>
      <c r="K130" s="3">
        <v>4</v>
      </c>
      <c r="L130" s="3">
        <v>136</v>
      </c>
      <c r="M130" s="3">
        <v>15.8</v>
      </c>
      <c r="N130" s="3">
        <v>10.51</v>
      </c>
      <c r="O130" s="3">
        <v>2.0099999999999998</v>
      </c>
      <c r="P130" s="3">
        <v>4</v>
      </c>
      <c r="Q130" s="3" t="s">
        <v>2812</v>
      </c>
      <c r="R130" s="3" t="s">
        <v>1593</v>
      </c>
      <c r="S130" s="3" t="s">
        <v>36</v>
      </c>
      <c r="T130" s="3" t="s">
        <v>3298</v>
      </c>
      <c r="U130" s="3" t="s">
        <v>3299</v>
      </c>
      <c r="V130" s="3" t="s">
        <v>3296</v>
      </c>
      <c r="W130" s="3" t="s">
        <v>3300</v>
      </c>
      <c r="X130" s="3" t="s">
        <v>3301</v>
      </c>
      <c r="Y130" s="3" t="s">
        <v>1824</v>
      </c>
      <c r="Z130" s="3" t="s">
        <v>41</v>
      </c>
      <c r="AA130" s="3">
        <v>9</v>
      </c>
      <c r="AB130" s="3" t="s">
        <v>30</v>
      </c>
      <c r="AC130" s="3">
        <v>1</v>
      </c>
      <c r="AD130" s="3" t="s">
        <v>41</v>
      </c>
    </row>
    <row r="131" spans="1:30" x14ac:dyDescent="0.2">
      <c r="A131" s="3" t="s">
        <v>30</v>
      </c>
      <c r="B131" s="3" t="s">
        <v>31</v>
      </c>
      <c r="C131" s="3" t="s">
        <v>3310</v>
      </c>
      <c r="D131" s="3" t="s">
        <v>3311</v>
      </c>
      <c r="E131" s="3">
        <v>0</v>
      </c>
      <c r="F131" s="3">
        <v>7.9480000000000004</v>
      </c>
      <c r="G131" s="3">
        <v>18</v>
      </c>
      <c r="H131" s="3">
        <v>3</v>
      </c>
      <c r="I131" s="3">
        <v>3</v>
      </c>
      <c r="J131" s="3">
        <v>3</v>
      </c>
      <c r="K131" s="3">
        <v>3</v>
      </c>
      <c r="L131" s="3">
        <v>247</v>
      </c>
      <c r="M131" s="3">
        <v>27.5</v>
      </c>
      <c r="N131" s="3">
        <v>9.9600000000000009</v>
      </c>
      <c r="O131" s="3">
        <v>7.87</v>
      </c>
      <c r="P131" s="3">
        <v>3</v>
      </c>
      <c r="Q131" s="3" t="s">
        <v>2740</v>
      </c>
      <c r="R131" s="3" t="s">
        <v>520</v>
      </c>
      <c r="S131" s="3" t="s">
        <v>41</v>
      </c>
      <c r="T131" s="3" t="s">
        <v>3312</v>
      </c>
      <c r="U131" s="3" t="s">
        <v>3313</v>
      </c>
      <c r="V131" s="3" t="s">
        <v>3310</v>
      </c>
      <c r="W131" s="3" t="s">
        <v>3314</v>
      </c>
      <c r="X131" s="3" t="s">
        <v>3315</v>
      </c>
      <c r="Y131" s="3" t="s">
        <v>41</v>
      </c>
      <c r="Z131" s="3" t="s">
        <v>41</v>
      </c>
      <c r="AA131" s="3">
        <v>0</v>
      </c>
      <c r="AB131" s="3" t="s">
        <v>30</v>
      </c>
      <c r="AC131" s="3">
        <v>1</v>
      </c>
      <c r="AD131" s="3" t="s">
        <v>3316</v>
      </c>
    </row>
    <row r="132" spans="1:30" x14ac:dyDescent="0.2">
      <c r="A132" s="3" t="s">
        <v>30</v>
      </c>
      <c r="B132" s="3" t="s">
        <v>31</v>
      </c>
      <c r="C132" s="3" t="s">
        <v>3325</v>
      </c>
      <c r="D132" s="3" t="s">
        <v>3326</v>
      </c>
      <c r="E132" s="3">
        <v>0</v>
      </c>
      <c r="F132" s="3">
        <v>7.9240000000000004</v>
      </c>
      <c r="G132" s="3">
        <v>4</v>
      </c>
      <c r="H132" s="3">
        <v>3</v>
      </c>
      <c r="I132" s="3">
        <v>3</v>
      </c>
      <c r="J132" s="3">
        <v>3</v>
      </c>
      <c r="K132" s="3">
        <v>3</v>
      </c>
      <c r="L132" s="3">
        <v>1096</v>
      </c>
      <c r="M132" s="3">
        <v>124.3</v>
      </c>
      <c r="N132" s="3">
        <v>5.3</v>
      </c>
      <c r="O132" s="3">
        <v>2.06</v>
      </c>
      <c r="P132" s="3">
        <v>3</v>
      </c>
      <c r="Q132" s="3" t="s">
        <v>3327</v>
      </c>
      <c r="R132" s="3" t="s">
        <v>35</v>
      </c>
      <c r="S132" s="3" t="s">
        <v>36</v>
      </c>
      <c r="T132" s="3" t="s">
        <v>3328</v>
      </c>
      <c r="U132" s="3" t="s">
        <v>3329</v>
      </c>
      <c r="V132" s="3" t="s">
        <v>3325</v>
      </c>
      <c r="W132" s="3" t="s">
        <v>3330</v>
      </c>
      <c r="X132" s="3" t="s">
        <v>3331</v>
      </c>
      <c r="Y132" s="3" t="s">
        <v>3332</v>
      </c>
      <c r="Z132" s="3" t="s">
        <v>41</v>
      </c>
      <c r="AA132" s="3">
        <v>2</v>
      </c>
      <c r="AB132" s="3" t="s">
        <v>30</v>
      </c>
      <c r="AC132" s="3">
        <v>1</v>
      </c>
      <c r="AD132" s="3" t="s">
        <v>41</v>
      </c>
    </row>
    <row r="133" spans="1:30" x14ac:dyDescent="0.2">
      <c r="A133" s="3" t="s">
        <v>30</v>
      </c>
      <c r="B133" s="3" t="s">
        <v>31</v>
      </c>
      <c r="C133" s="3" t="s">
        <v>3339</v>
      </c>
      <c r="D133" s="3" t="s">
        <v>3340</v>
      </c>
      <c r="E133" s="3">
        <v>0</v>
      </c>
      <c r="F133" s="3">
        <v>7.899</v>
      </c>
      <c r="G133" s="3">
        <v>13</v>
      </c>
      <c r="H133" s="3">
        <v>4</v>
      </c>
      <c r="I133" s="3">
        <v>4</v>
      </c>
      <c r="J133" s="3">
        <v>4</v>
      </c>
      <c r="K133" s="3">
        <v>4</v>
      </c>
      <c r="L133" s="3">
        <v>539</v>
      </c>
      <c r="M133" s="3">
        <v>61</v>
      </c>
      <c r="N133" s="3">
        <v>9.5500000000000007</v>
      </c>
      <c r="O133" s="3">
        <v>9.93</v>
      </c>
      <c r="P133" s="3">
        <v>4</v>
      </c>
      <c r="Q133" s="3" t="s">
        <v>1512</v>
      </c>
      <c r="R133" s="3" t="s">
        <v>35</v>
      </c>
      <c r="S133" s="3" t="s">
        <v>1062</v>
      </c>
      <c r="T133" s="3" t="s">
        <v>3341</v>
      </c>
      <c r="U133" s="3" t="s">
        <v>3342</v>
      </c>
      <c r="V133" s="3" t="s">
        <v>3339</v>
      </c>
      <c r="W133" s="3" t="s">
        <v>3343</v>
      </c>
      <c r="X133" s="3" t="s">
        <v>3344</v>
      </c>
      <c r="Y133" s="3" t="s">
        <v>3345</v>
      </c>
      <c r="Z133" s="3" t="s">
        <v>1745</v>
      </c>
      <c r="AA133" s="3">
        <v>6</v>
      </c>
      <c r="AB133" s="3" t="s">
        <v>30</v>
      </c>
      <c r="AC133" s="3">
        <v>1</v>
      </c>
      <c r="AD133" s="3" t="s">
        <v>41</v>
      </c>
    </row>
    <row r="134" spans="1:30" x14ac:dyDescent="0.2">
      <c r="A134" s="3" t="s">
        <v>30</v>
      </c>
      <c r="B134" s="3" t="s">
        <v>31</v>
      </c>
      <c r="C134" s="3" t="s">
        <v>3354</v>
      </c>
      <c r="D134" s="3" t="s">
        <v>3355</v>
      </c>
      <c r="E134" s="3">
        <v>0</v>
      </c>
      <c r="F134" s="3">
        <v>7.8730000000000002</v>
      </c>
      <c r="G134" s="3">
        <v>8</v>
      </c>
      <c r="H134" s="3">
        <v>4</v>
      </c>
      <c r="I134" s="3">
        <v>4</v>
      </c>
      <c r="J134" s="3">
        <v>4</v>
      </c>
      <c r="K134" s="3">
        <v>4</v>
      </c>
      <c r="L134" s="3">
        <v>426</v>
      </c>
      <c r="M134" s="3">
        <v>47.1</v>
      </c>
      <c r="N134" s="3">
        <v>9.32</v>
      </c>
      <c r="O134" s="3">
        <v>2.23</v>
      </c>
      <c r="P134" s="3">
        <v>4</v>
      </c>
      <c r="Q134" s="3" t="s">
        <v>851</v>
      </c>
      <c r="R134" s="3" t="s">
        <v>852</v>
      </c>
      <c r="S134" s="3" t="s">
        <v>41</v>
      </c>
      <c r="T134" s="3" t="s">
        <v>3356</v>
      </c>
      <c r="U134" s="3" t="s">
        <v>3357</v>
      </c>
      <c r="V134" s="3" t="s">
        <v>3354</v>
      </c>
      <c r="W134" s="3" t="s">
        <v>3358</v>
      </c>
      <c r="X134" s="3" t="s">
        <v>3359</v>
      </c>
      <c r="Y134" s="3" t="s">
        <v>41</v>
      </c>
      <c r="Z134" s="3" t="s">
        <v>41</v>
      </c>
      <c r="AA134" s="3">
        <v>0</v>
      </c>
      <c r="AB134" s="3" t="s">
        <v>30</v>
      </c>
      <c r="AC134" s="3">
        <v>1</v>
      </c>
      <c r="AD134" s="3" t="s">
        <v>41</v>
      </c>
    </row>
    <row r="135" spans="1:30" x14ac:dyDescent="0.2">
      <c r="A135" s="3" t="s">
        <v>30</v>
      </c>
      <c r="B135" s="3" t="s">
        <v>31</v>
      </c>
      <c r="C135" s="3" t="s">
        <v>3368</v>
      </c>
      <c r="D135" s="3" t="s">
        <v>3369</v>
      </c>
      <c r="E135" s="3">
        <v>0</v>
      </c>
      <c r="F135" s="3">
        <v>7.8659999999999997</v>
      </c>
      <c r="G135" s="3">
        <v>3</v>
      </c>
      <c r="H135" s="3">
        <v>5</v>
      </c>
      <c r="I135" s="3">
        <v>5</v>
      </c>
      <c r="J135" s="3">
        <v>5</v>
      </c>
      <c r="K135" s="3">
        <v>5</v>
      </c>
      <c r="L135" s="3">
        <v>1430</v>
      </c>
      <c r="M135" s="3">
        <v>164.3</v>
      </c>
      <c r="N135" s="3">
        <v>8.65</v>
      </c>
      <c r="O135" s="3">
        <v>7.14</v>
      </c>
      <c r="P135" s="3">
        <v>5</v>
      </c>
      <c r="Q135" s="3" t="s">
        <v>3370</v>
      </c>
      <c r="R135" s="3" t="s">
        <v>852</v>
      </c>
      <c r="S135" s="3" t="s">
        <v>2843</v>
      </c>
      <c r="T135" s="3" t="s">
        <v>3371</v>
      </c>
      <c r="U135" s="3" t="s">
        <v>3372</v>
      </c>
      <c r="V135" s="3" t="s">
        <v>3368</v>
      </c>
      <c r="W135" s="3" t="s">
        <v>3373</v>
      </c>
      <c r="X135" s="3" t="s">
        <v>3374</v>
      </c>
      <c r="Y135" s="3" t="s">
        <v>857</v>
      </c>
      <c r="Z135" s="3" t="s">
        <v>41</v>
      </c>
      <c r="AA135" s="3">
        <v>4</v>
      </c>
      <c r="AB135" s="3" t="s">
        <v>30</v>
      </c>
      <c r="AC135" s="3">
        <v>1</v>
      </c>
      <c r="AD135" s="3" t="s">
        <v>3375</v>
      </c>
    </row>
    <row r="136" spans="1:30" x14ac:dyDescent="0.2">
      <c r="A136" s="3" t="s">
        <v>30</v>
      </c>
      <c r="B136" s="3" t="s">
        <v>31</v>
      </c>
      <c r="C136" s="3" t="s">
        <v>3388</v>
      </c>
      <c r="D136" s="3" t="s">
        <v>3389</v>
      </c>
      <c r="E136" s="3">
        <v>0</v>
      </c>
      <c r="F136" s="3">
        <v>7.6609999999999996</v>
      </c>
      <c r="G136" s="3">
        <v>13</v>
      </c>
      <c r="H136" s="3">
        <v>5</v>
      </c>
      <c r="I136" s="3">
        <v>5</v>
      </c>
      <c r="J136" s="3">
        <v>5</v>
      </c>
      <c r="K136" s="3">
        <v>5</v>
      </c>
      <c r="L136" s="3">
        <v>369</v>
      </c>
      <c r="M136" s="3">
        <v>42.8</v>
      </c>
      <c r="N136" s="3">
        <v>8.57</v>
      </c>
      <c r="O136" s="3">
        <v>8.0399999999999991</v>
      </c>
      <c r="P136" s="3">
        <v>5</v>
      </c>
      <c r="Q136" s="3" t="s">
        <v>279</v>
      </c>
      <c r="R136" s="3" t="s">
        <v>35</v>
      </c>
      <c r="S136" s="3" t="s">
        <v>41</v>
      </c>
      <c r="T136" s="3" t="s">
        <v>41</v>
      </c>
      <c r="U136" s="3" t="s">
        <v>3390</v>
      </c>
      <c r="V136" s="3" t="s">
        <v>3388</v>
      </c>
      <c r="W136" s="3" t="s">
        <v>3391</v>
      </c>
      <c r="X136" s="3" t="s">
        <v>3392</v>
      </c>
      <c r="Y136" s="3" t="s">
        <v>41</v>
      </c>
      <c r="Z136" s="3" t="s">
        <v>41</v>
      </c>
      <c r="AA136" s="3">
        <v>0</v>
      </c>
      <c r="AB136" s="3" t="s">
        <v>30</v>
      </c>
      <c r="AC136" s="3">
        <v>1</v>
      </c>
      <c r="AD136" s="3" t="s">
        <v>41</v>
      </c>
    </row>
    <row r="137" spans="1:30" x14ac:dyDescent="0.2">
      <c r="A137" s="3" t="s">
        <v>30</v>
      </c>
      <c r="B137" s="3" t="s">
        <v>31</v>
      </c>
      <c r="C137" s="3" t="s">
        <v>3403</v>
      </c>
      <c r="D137" s="3" t="s">
        <v>3404</v>
      </c>
      <c r="E137" s="3">
        <v>0</v>
      </c>
      <c r="F137" s="3">
        <v>7.6589999999999998</v>
      </c>
      <c r="G137" s="3">
        <v>4</v>
      </c>
      <c r="H137" s="3">
        <v>4</v>
      </c>
      <c r="I137" s="3">
        <v>4</v>
      </c>
      <c r="J137" s="3">
        <v>4</v>
      </c>
      <c r="K137" s="3">
        <v>4</v>
      </c>
      <c r="L137" s="3">
        <v>1044</v>
      </c>
      <c r="M137" s="3">
        <v>115.9</v>
      </c>
      <c r="N137" s="3">
        <v>6.05</v>
      </c>
      <c r="O137" s="3">
        <v>2.0499999999999998</v>
      </c>
      <c r="P137" s="3">
        <v>4</v>
      </c>
      <c r="Q137" s="3" t="s">
        <v>3405</v>
      </c>
      <c r="R137" s="3" t="s">
        <v>1619</v>
      </c>
      <c r="S137" s="3" t="s">
        <v>1062</v>
      </c>
      <c r="T137" s="3" t="s">
        <v>3406</v>
      </c>
      <c r="U137" s="3" t="s">
        <v>3407</v>
      </c>
      <c r="V137" s="3" t="s">
        <v>3403</v>
      </c>
      <c r="W137" s="3" t="s">
        <v>3408</v>
      </c>
      <c r="X137" s="3" t="s">
        <v>3409</v>
      </c>
      <c r="Y137" s="3" t="s">
        <v>41</v>
      </c>
      <c r="Z137" s="3" t="s">
        <v>41</v>
      </c>
      <c r="AA137" s="3">
        <v>0</v>
      </c>
      <c r="AB137" s="3" t="s">
        <v>30</v>
      </c>
      <c r="AC137" s="3">
        <v>1</v>
      </c>
      <c r="AD137" s="3" t="s">
        <v>41</v>
      </c>
    </row>
    <row r="138" spans="1:30" x14ac:dyDescent="0.2">
      <c r="A138" s="3" t="s">
        <v>30</v>
      </c>
      <c r="B138" s="3" t="s">
        <v>31</v>
      </c>
      <c r="C138" s="3" t="s">
        <v>3419</v>
      </c>
      <c r="D138" s="3" t="s">
        <v>3420</v>
      </c>
      <c r="E138" s="3">
        <v>0</v>
      </c>
      <c r="F138" s="3">
        <v>7.6589999999999998</v>
      </c>
      <c r="G138" s="3">
        <v>3</v>
      </c>
      <c r="H138" s="3">
        <v>4</v>
      </c>
      <c r="I138" s="3">
        <v>4</v>
      </c>
      <c r="J138" s="3">
        <v>4</v>
      </c>
      <c r="K138" s="3">
        <v>4</v>
      </c>
      <c r="L138" s="3">
        <v>1887</v>
      </c>
      <c r="M138" s="3">
        <v>206.8</v>
      </c>
      <c r="N138" s="3">
        <v>5.44</v>
      </c>
      <c r="O138" s="3">
        <v>0</v>
      </c>
      <c r="P138" s="3">
        <v>4</v>
      </c>
      <c r="Q138" s="3" t="s">
        <v>1377</v>
      </c>
      <c r="R138" s="3" t="s">
        <v>3421</v>
      </c>
      <c r="S138" s="3" t="s">
        <v>36</v>
      </c>
      <c r="T138" s="3" t="s">
        <v>3422</v>
      </c>
      <c r="U138" s="3" t="s">
        <v>3423</v>
      </c>
      <c r="V138" s="3" t="s">
        <v>3419</v>
      </c>
      <c r="W138" s="3" t="s">
        <v>3424</v>
      </c>
      <c r="X138" s="3" t="s">
        <v>3425</v>
      </c>
      <c r="Y138" s="3" t="s">
        <v>41</v>
      </c>
      <c r="Z138" s="3" t="s">
        <v>41</v>
      </c>
      <c r="AA138" s="3">
        <v>0</v>
      </c>
      <c r="AB138" s="3" t="s">
        <v>30</v>
      </c>
      <c r="AC138" s="3">
        <v>1</v>
      </c>
      <c r="AD138" s="3" t="s">
        <v>41</v>
      </c>
    </row>
    <row r="139" spans="1:30" x14ac:dyDescent="0.2">
      <c r="A139" s="3" t="s">
        <v>30</v>
      </c>
      <c r="B139" s="3" t="s">
        <v>31</v>
      </c>
      <c r="C139" s="3" t="s">
        <v>3434</v>
      </c>
      <c r="D139" s="3" t="s">
        <v>3435</v>
      </c>
      <c r="E139" s="3">
        <v>0</v>
      </c>
      <c r="F139" s="3">
        <v>7.4240000000000004</v>
      </c>
      <c r="G139" s="3">
        <v>3</v>
      </c>
      <c r="H139" s="3">
        <v>4</v>
      </c>
      <c r="I139" s="3">
        <v>4</v>
      </c>
      <c r="J139" s="3">
        <v>4</v>
      </c>
      <c r="K139" s="3">
        <v>4</v>
      </c>
      <c r="L139" s="3">
        <v>1876</v>
      </c>
      <c r="M139" s="3">
        <v>214.7</v>
      </c>
      <c r="N139" s="3">
        <v>7.23</v>
      </c>
      <c r="O139" s="3">
        <v>6.48</v>
      </c>
      <c r="P139" s="3">
        <v>4</v>
      </c>
      <c r="Q139" s="3" t="s">
        <v>3436</v>
      </c>
      <c r="R139" s="3" t="s">
        <v>3437</v>
      </c>
      <c r="S139" s="3" t="s">
        <v>36</v>
      </c>
      <c r="T139" s="3" t="s">
        <v>3438</v>
      </c>
      <c r="U139" s="3" t="s">
        <v>3439</v>
      </c>
      <c r="V139" s="3" t="s">
        <v>3434</v>
      </c>
      <c r="W139" s="3" t="s">
        <v>3440</v>
      </c>
      <c r="X139" s="3" t="s">
        <v>3441</v>
      </c>
      <c r="Y139" s="3" t="s">
        <v>41</v>
      </c>
      <c r="Z139" s="3" t="s">
        <v>41</v>
      </c>
      <c r="AA139" s="3">
        <v>0</v>
      </c>
      <c r="AB139" s="3" t="s">
        <v>30</v>
      </c>
      <c r="AC139" s="3">
        <v>1</v>
      </c>
      <c r="AD139" s="3" t="s">
        <v>41</v>
      </c>
    </row>
    <row r="140" spans="1:30" x14ac:dyDescent="0.2">
      <c r="A140" s="3" t="s">
        <v>30</v>
      </c>
      <c r="B140" s="3" t="s">
        <v>31</v>
      </c>
      <c r="C140" s="3" t="s">
        <v>3450</v>
      </c>
      <c r="D140" s="3" t="s">
        <v>3451</v>
      </c>
      <c r="E140" s="3">
        <v>0</v>
      </c>
      <c r="F140" s="3">
        <v>7.3230000000000004</v>
      </c>
      <c r="G140" s="3">
        <v>18</v>
      </c>
      <c r="H140" s="3">
        <v>3</v>
      </c>
      <c r="I140" s="3">
        <v>3</v>
      </c>
      <c r="J140" s="3">
        <v>3</v>
      </c>
      <c r="K140" s="3">
        <v>3</v>
      </c>
      <c r="L140" s="3">
        <v>236</v>
      </c>
      <c r="M140" s="3">
        <v>27</v>
      </c>
      <c r="N140" s="3">
        <v>10.45</v>
      </c>
      <c r="O140" s="3">
        <v>6.04</v>
      </c>
      <c r="P140" s="3">
        <v>3</v>
      </c>
      <c r="Q140" s="3" t="s">
        <v>2118</v>
      </c>
      <c r="R140" s="3" t="s">
        <v>1160</v>
      </c>
      <c r="S140" s="3" t="s">
        <v>36</v>
      </c>
      <c r="T140" s="3" t="s">
        <v>3452</v>
      </c>
      <c r="U140" s="3" t="s">
        <v>3453</v>
      </c>
      <c r="V140" s="3" t="s">
        <v>3454</v>
      </c>
      <c r="W140" s="3" t="s">
        <v>3455</v>
      </c>
      <c r="X140" s="3" t="s">
        <v>3456</v>
      </c>
      <c r="Y140" s="3" t="s">
        <v>3457</v>
      </c>
      <c r="Z140" s="3" t="s">
        <v>41</v>
      </c>
      <c r="AA140" s="3">
        <v>11</v>
      </c>
      <c r="AB140" s="3" t="s">
        <v>30</v>
      </c>
      <c r="AC140" s="3">
        <v>1</v>
      </c>
      <c r="AD140" s="3" t="s">
        <v>41</v>
      </c>
    </row>
    <row r="141" spans="1:30" x14ac:dyDescent="0.2">
      <c r="A141" s="3" t="s">
        <v>30</v>
      </c>
      <c r="B141" s="3" t="s">
        <v>31</v>
      </c>
      <c r="C141" s="3" t="s">
        <v>3464</v>
      </c>
      <c r="D141" s="3" t="s">
        <v>3465</v>
      </c>
      <c r="E141" s="3">
        <v>0</v>
      </c>
      <c r="F141" s="3">
        <v>7.32</v>
      </c>
      <c r="G141" s="3">
        <v>3</v>
      </c>
      <c r="H141" s="3">
        <v>4</v>
      </c>
      <c r="I141" s="3">
        <v>4</v>
      </c>
      <c r="J141" s="3">
        <v>5</v>
      </c>
      <c r="K141" s="3">
        <v>3</v>
      </c>
      <c r="L141" s="3">
        <v>1733</v>
      </c>
      <c r="M141" s="3">
        <v>191.5</v>
      </c>
      <c r="N141" s="3">
        <v>5.63</v>
      </c>
      <c r="O141" s="3">
        <v>4.49</v>
      </c>
      <c r="P141" s="3">
        <v>4</v>
      </c>
      <c r="Q141" s="3" t="s">
        <v>3466</v>
      </c>
      <c r="R141" s="3" t="s">
        <v>1739</v>
      </c>
      <c r="S141" s="3" t="s">
        <v>1062</v>
      </c>
      <c r="T141" s="3" t="s">
        <v>3467</v>
      </c>
      <c r="U141" s="3" t="s">
        <v>3468</v>
      </c>
      <c r="V141" s="3" t="s">
        <v>3464</v>
      </c>
      <c r="W141" s="3" t="s">
        <v>3469</v>
      </c>
      <c r="X141" s="3" t="s">
        <v>3470</v>
      </c>
      <c r="Y141" s="3" t="s">
        <v>3078</v>
      </c>
      <c r="Z141" s="3" t="s">
        <v>1745</v>
      </c>
      <c r="AA141" s="3">
        <v>16</v>
      </c>
      <c r="AB141" s="3" t="s">
        <v>30</v>
      </c>
      <c r="AC141" s="3">
        <v>1</v>
      </c>
      <c r="AD141" s="3" t="s">
        <v>41</v>
      </c>
    </row>
    <row r="142" spans="1:30" x14ac:dyDescent="0.2">
      <c r="A142" s="3" t="s">
        <v>30</v>
      </c>
      <c r="B142" s="3" t="s">
        <v>31</v>
      </c>
      <c r="C142" s="3" t="s">
        <v>3477</v>
      </c>
      <c r="D142" s="3" t="s">
        <v>3478</v>
      </c>
      <c r="E142" s="3">
        <v>0</v>
      </c>
      <c r="F142" s="3">
        <v>7.3049999999999997</v>
      </c>
      <c r="G142" s="3">
        <v>20</v>
      </c>
      <c r="H142" s="3">
        <v>3</v>
      </c>
      <c r="I142" s="3">
        <v>3</v>
      </c>
      <c r="J142" s="3">
        <v>4</v>
      </c>
      <c r="K142" s="3">
        <v>3</v>
      </c>
      <c r="L142" s="3">
        <v>174</v>
      </c>
      <c r="M142" s="3">
        <v>19.7</v>
      </c>
      <c r="N142" s="3">
        <v>9.92</v>
      </c>
      <c r="O142" s="3">
        <v>4.3600000000000003</v>
      </c>
      <c r="P142" s="3">
        <v>3</v>
      </c>
      <c r="Q142" s="3" t="s">
        <v>2812</v>
      </c>
      <c r="R142" s="3" t="s">
        <v>2538</v>
      </c>
      <c r="S142" s="3" t="s">
        <v>1062</v>
      </c>
      <c r="T142" s="3" t="s">
        <v>3479</v>
      </c>
      <c r="U142" s="3" t="s">
        <v>3480</v>
      </c>
      <c r="V142" s="3" t="s">
        <v>3477</v>
      </c>
      <c r="W142" s="3" t="s">
        <v>3481</v>
      </c>
      <c r="X142" s="3" t="s">
        <v>3482</v>
      </c>
      <c r="Y142" s="3" t="s">
        <v>1599</v>
      </c>
      <c r="Z142" s="3" t="s">
        <v>41</v>
      </c>
      <c r="AA142" s="3">
        <v>6</v>
      </c>
      <c r="AB142" s="3" t="s">
        <v>30</v>
      </c>
      <c r="AC142" s="3">
        <v>1</v>
      </c>
      <c r="AD142" s="3" t="s">
        <v>41</v>
      </c>
    </row>
    <row r="143" spans="1:30" x14ac:dyDescent="0.2">
      <c r="A143" s="3" t="s">
        <v>30</v>
      </c>
      <c r="B143" s="3" t="s">
        <v>31</v>
      </c>
      <c r="C143" s="3" t="s">
        <v>3489</v>
      </c>
      <c r="D143" s="3" t="s">
        <v>3490</v>
      </c>
      <c r="E143" s="3">
        <v>0</v>
      </c>
      <c r="F143" s="3">
        <v>7.2869999999999999</v>
      </c>
      <c r="G143" s="3">
        <v>21</v>
      </c>
      <c r="H143" s="3">
        <v>4</v>
      </c>
      <c r="I143" s="3">
        <v>4</v>
      </c>
      <c r="J143" s="3">
        <v>4</v>
      </c>
      <c r="K143" s="3">
        <v>4</v>
      </c>
      <c r="L143" s="3">
        <v>100</v>
      </c>
      <c r="M143" s="3">
        <v>11.1</v>
      </c>
      <c r="N143" s="3">
        <v>11.59</v>
      </c>
      <c r="O143" s="3">
        <v>5.96</v>
      </c>
      <c r="P143" s="3">
        <v>4</v>
      </c>
      <c r="Q143" s="3" t="s">
        <v>1592</v>
      </c>
      <c r="R143" s="3" t="s">
        <v>1593</v>
      </c>
      <c r="S143" s="3" t="s">
        <v>1062</v>
      </c>
      <c r="T143" s="3" t="s">
        <v>3491</v>
      </c>
      <c r="U143" s="3" t="s">
        <v>3492</v>
      </c>
      <c r="V143" s="3" t="s">
        <v>3489</v>
      </c>
      <c r="W143" s="3" t="s">
        <v>3493</v>
      </c>
      <c r="X143" s="3" t="s">
        <v>3494</v>
      </c>
      <c r="Y143" s="3" t="s">
        <v>1599</v>
      </c>
      <c r="Z143" s="3" t="s">
        <v>41</v>
      </c>
      <c r="AA143" s="3">
        <v>6</v>
      </c>
      <c r="AB143" s="3" t="s">
        <v>30</v>
      </c>
      <c r="AC143" s="3">
        <v>1</v>
      </c>
      <c r="AD143" s="3" t="s">
        <v>41</v>
      </c>
    </row>
    <row r="144" spans="1:30" x14ac:dyDescent="0.2">
      <c r="A144" s="3" t="s">
        <v>30</v>
      </c>
      <c r="B144" s="3" t="s">
        <v>31</v>
      </c>
      <c r="C144" s="3" t="s">
        <v>3503</v>
      </c>
      <c r="D144" s="3" t="s">
        <v>3504</v>
      </c>
      <c r="E144" s="3">
        <v>0</v>
      </c>
      <c r="F144" s="3">
        <v>7.2430000000000003</v>
      </c>
      <c r="G144" s="3">
        <v>4</v>
      </c>
      <c r="H144" s="3">
        <v>3</v>
      </c>
      <c r="I144" s="3">
        <v>3</v>
      </c>
      <c r="J144" s="3">
        <v>4</v>
      </c>
      <c r="K144" s="3">
        <v>3</v>
      </c>
      <c r="L144" s="3">
        <v>1703</v>
      </c>
      <c r="M144" s="3">
        <v>193.9</v>
      </c>
      <c r="N144" s="3">
        <v>7.01</v>
      </c>
      <c r="O144" s="3">
        <v>6.76</v>
      </c>
      <c r="P144" s="3">
        <v>3</v>
      </c>
      <c r="Q144" s="3" t="s">
        <v>3505</v>
      </c>
      <c r="R144" s="3" t="s">
        <v>35</v>
      </c>
      <c r="S144" s="3" t="s">
        <v>1062</v>
      </c>
      <c r="T144" s="3" t="s">
        <v>3506</v>
      </c>
      <c r="U144" s="3" t="s">
        <v>3507</v>
      </c>
      <c r="V144" s="3" t="s">
        <v>3503</v>
      </c>
      <c r="W144" s="3" t="s">
        <v>3508</v>
      </c>
      <c r="X144" s="3" t="s">
        <v>3509</v>
      </c>
      <c r="Y144" s="3" t="s">
        <v>41</v>
      </c>
      <c r="Z144" s="3" t="s">
        <v>41</v>
      </c>
      <c r="AA144" s="3">
        <v>0</v>
      </c>
      <c r="AB144" s="3" t="s">
        <v>30</v>
      </c>
      <c r="AC144" s="3">
        <v>1</v>
      </c>
      <c r="AD144" s="3" t="s">
        <v>41</v>
      </c>
    </row>
    <row r="145" spans="1:30" x14ac:dyDescent="0.2">
      <c r="A145" s="3" t="s">
        <v>30</v>
      </c>
      <c r="B145" s="3" t="s">
        <v>31</v>
      </c>
      <c r="C145" s="3" t="s">
        <v>3516</v>
      </c>
      <c r="D145" s="3" t="s">
        <v>3517</v>
      </c>
      <c r="E145" s="3">
        <v>0</v>
      </c>
      <c r="F145" s="3">
        <v>7.1959999999999997</v>
      </c>
      <c r="G145" s="3">
        <v>6</v>
      </c>
      <c r="H145" s="3">
        <v>2</v>
      </c>
      <c r="I145" s="3">
        <v>3</v>
      </c>
      <c r="J145" s="3">
        <v>3</v>
      </c>
      <c r="K145" s="3">
        <v>2</v>
      </c>
      <c r="L145" s="3">
        <v>483</v>
      </c>
      <c r="M145" s="3">
        <v>54.7</v>
      </c>
      <c r="N145" s="3">
        <v>8.9</v>
      </c>
      <c r="O145" s="3">
        <v>4.91</v>
      </c>
      <c r="P145" s="3">
        <v>2</v>
      </c>
      <c r="Q145" s="3" t="s">
        <v>3518</v>
      </c>
      <c r="R145" s="3" t="s">
        <v>520</v>
      </c>
      <c r="S145" s="3" t="s">
        <v>1062</v>
      </c>
      <c r="T145" s="3" t="s">
        <v>3519</v>
      </c>
      <c r="U145" s="3" t="s">
        <v>3520</v>
      </c>
      <c r="V145" s="3" t="s">
        <v>3516</v>
      </c>
      <c r="W145" s="3" t="s">
        <v>3521</v>
      </c>
      <c r="X145" s="3" t="s">
        <v>3522</v>
      </c>
      <c r="Y145" s="3" t="s">
        <v>3523</v>
      </c>
      <c r="Z145" s="3" t="s">
        <v>41</v>
      </c>
      <c r="AA145" s="3">
        <v>1</v>
      </c>
      <c r="AB145" s="3" t="s">
        <v>30</v>
      </c>
      <c r="AC145" s="3">
        <v>1</v>
      </c>
      <c r="AD145" s="3" t="s">
        <v>3524</v>
      </c>
    </row>
    <row r="146" spans="1:30" x14ac:dyDescent="0.2">
      <c r="A146" s="3" t="s">
        <v>30</v>
      </c>
      <c r="B146" s="3" t="s">
        <v>31</v>
      </c>
      <c r="C146" s="3" t="s">
        <v>451</v>
      </c>
      <c r="D146" s="3" t="s">
        <v>3531</v>
      </c>
      <c r="E146" s="3">
        <v>0</v>
      </c>
      <c r="F146" s="3">
        <v>7.1689999999999996</v>
      </c>
      <c r="G146" s="3">
        <v>6</v>
      </c>
      <c r="H146" s="3">
        <v>4</v>
      </c>
      <c r="I146" s="3">
        <v>4</v>
      </c>
      <c r="J146" s="3">
        <v>4</v>
      </c>
      <c r="K146" s="3">
        <v>4</v>
      </c>
      <c r="L146" s="3">
        <v>593</v>
      </c>
      <c r="M146" s="3">
        <v>59.5</v>
      </c>
      <c r="N146" s="3">
        <v>5.21</v>
      </c>
      <c r="O146" s="3">
        <v>1.85</v>
      </c>
      <c r="P146" s="3">
        <v>4</v>
      </c>
      <c r="Q146" s="3" t="s">
        <v>41</v>
      </c>
      <c r="R146" s="3" t="s">
        <v>41</v>
      </c>
      <c r="S146" s="3" t="s">
        <v>41</v>
      </c>
      <c r="T146" s="3" t="s">
        <v>41</v>
      </c>
      <c r="U146" s="3" t="s">
        <v>41</v>
      </c>
      <c r="V146" s="3" t="s">
        <v>451</v>
      </c>
      <c r="W146" s="3" t="s">
        <v>41</v>
      </c>
      <c r="X146" s="3" t="s">
        <v>41</v>
      </c>
      <c r="Y146" s="3" t="s">
        <v>41</v>
      </c>
      <c r="Z146" s="3" t="s">
        <v>41</v>
      </c>
      <c r="AA146" s="3">
        <v>0</v>
      </c>
      <c r="AB146" s="3" t="s">
        <v>30</v>
      </c>
      <c r="AC146" s="3">
        <v>1</v>
      </c>
      <c r="AD146" s="3" t="s">
        <v>41</v>
      </c>
    </row>
    <row r="147" spans="1:30" x14ac:dyDescent="0.2">
      <c r="A147" s="3" t="s">
        <v>30</v>
      </c>
      <c r="B147" s="3" t="s">
        <v>31</v>
      </c>
      <c r="C147" s="3" t="s">
        <v>3540</v>
      </c>
      <c r="D147" s="3" t="s">
        <v>3541</v>
      </c>
      <c r="E147" s="3">
        <v>0</v>
      </c>
      <c r="F147" s="3">
        <v>7.1340000000000003</v>
      </c>
      <c r="G147" s="3">
        <v>23</v>
      </c>
      <c r="H147" s="3">
        <v>3</v>
      </c>
      <c r="I147" s="3">
        <v>3</v>
      </c>
      <c r="J147" s="3">
        <v>3</v>
      </c>
      <c r="K147" s="3">
        <v>3</v>
      </c>
      <c r="L147" s="3">
        <v>119</v>
      </c>
      <c r="M147" s="3">
        <v>13.4</v>
      </c>
      <c r="N147" s="3">
        <v>10.9</v>
      </c>
      <c r="O147" s="3">
        <v>4.93</v>
      </c>
      <c r="P147" s="3">
        <v>3</v>
      </c>
      <c r="Q147" s="3" t="s">
        <v>2812</v>
      </c>
      <c r="R147" s="3" t="s">
        <v>1593</v>
      </c>
      <c r="S147" s="3" t="s">
        <v>1062</v>
      </c>
      <c r="T147" s="3" t="s">
        <v>3542</v>
      </c>
      <c r="U147" s="3" t="s">
        <v>3543</v>
      </c>
      <c r="V147" s="3" t="s">
        <v>3540</v>
      </c>
      <c r="W147" s="3" t="s">
        <v>3544</v>
      </c>
      <c r="X147" s="3" t="s">
        <v>3545</v>
      </c>
      <c r="Y147" s="3" t="s">
        <v>41</v>
      </c>
      <c r="Z147" s="3" t="s">
        <v>41</v>
      </c>
      <c r="AA147" s="3">
        <v>0</v>
      </c>
      <c r="AB147" s="3" t="s">
        <v>30</v>
      </c>
      <c r="AC147" s="3">
        <v>1</v>
      </c>
      <c r="AD147" s="3" t="s">
        <v>41</v>
      </c>
    </row>
    <row r="148" spans="1:30" x14ac:dyDescent="0.2">
      <c r="A148" s="3" t="s">
        <v>30</v>
      </c>
      <c r="B148" s="3" t="s">
        <v>31</v>
      </c>
      <c r="C148" s="3" t="s">
        <v>3552</v>
      </c>
      <c r="D148" s="3" t="s">
        <v>3553</v>
      </c>
      <c r="E148" s="3">
        <v>0</v>
      </c>
      <c r="F148" s="3">
        <v>7.0759999999999996</v>
      </c>
      <c r="G148" s="3">
        <v>3</v>
      </c>
      <c r="H148" s="3">
        <v>4</v>
      </c>
      <c r="I148" s="3">
        <v>4</v>
      </c>
      <c r="J148" s="3">
        <v>4</v>
      </c>
      <c r="K148" s="3">
        <v>4</v>
      </c>
      <c r="L148" s="3">
        <v>1557</v>
      </c>
      <c r="M148" s="3">
        <v>177.5</v>
      </c>
      <c r="N148" s="3">
        <v>7.83</v>
      </c>
      <c r="O148" s="3">
        <v>2.52</v>
      </c>
      <c r="P148" s="3">
        <v>4</v>
      </c>
      <c r="Q148" s="3" t="s">
        <v>3554</v>
      </c>
      <c r="R148" s="3" t="s">
        <v>852</v>
      </c>
      <c r="S148" s="3" t="s">
        <v>36</v>
      </c>
      <c r="T148" s="3" t="s">
        <v>3555</v>
      </c>
      <c r="U148" s="3" t="s">
        <v>3556</v>
      </c>
      <c r="V148" s="3" t="s">
        <v>3552</v>
      </c>
      <c r="W148" s="3" t="s">
        <v>3557</v>
      </c>
      <c r="X148" s="3" t="s">
        <v>3558</v>
      </c>
      <c r="Y148" s="3" t="s">
        <v>3559</v>
      </c>
      <c r="Z148" s="3" t="s">
        <v>41</v>
      </c>
      <c r="AA148" s="3">
        <v>2</v>
      </c>
      <c r="AB148" s="3" t="s">
        <v>30</v>
      </c>
      <c r="AC148" s="3">
        <v>1</v>
      </c>
      <c r="AD148" s="3" t="s">
        <v>41</v>
      </c>
    </row>
    <row r="149" spans="1:30" x14ac:dyDescent="0.2">
      <c r="A149" s="3" t="s">
        <v>30</v>
      </c>
      <c r="B149" s="3" t="s">
        <v>31</v>
      </c>
      <c r="C149" s="3" t="s">
        <v>3568</v>
      </c>
      <c r="D149" s="3" t="s">
        <v>3569</v>
      </c>
      <c r="E149" s="3">
        <v>0</v>
      </c>
      <c r="F149" s="3">
        <v>6.8250000000000002</v>
      </c>
      <c r="G149" s="3">
        <v>12</v>
      </c>
      <c r="H149" s="3">
        <v>2</v>
      </c>
      <c r="I149" s="3">
        <v>2</v>
      </c>
      <c r="J149" s="3">
        <v>2</v>
      </c>
      <c r="K149" s="3">
        <v>2</v>
      </c>
      <c r="L149" s="3">
        <v>318</v>
      </c>
      <c r="M149" s="3">
        <v>35.299999999999997</v>
      </c>
      <c r="N149" s="3">
        <v>4.67</v>
      </c>
      <c r="O149" s="3">
        <v>4.1900000000000004</v>
      </c>
      <c r="P149" s="3">
        <v>2</v>
      </c>
      <c r="Q149" s="3" t="s">
        <v>2887</v>
      </c>
      <c r="R149" s="3" t="s">
        <v>1739</v>
      </c>
      <c r="S149" s="3" t="s">
        <v>1062</v>
      </c>
      <c r="T149" s="3" t="s">
        <v>3570</v>
      </c>
      <c r="U149" s="3" t="s">
        <v>3571</v>
      </c>
      <c r="V149" s="3" t="s">
        <v>3568</v>
      </c>
      <c r="W149" s="3" t="s">
        <v>3572</v>
      </c>
      <c r="X149" s="3" t="s">
        <v>3573</v>
      </c>
      <c r="Y149" s="3" t="s">
        <v>3574</v>
      </c>
      <c r="Z149" s="3" t="s">
        <v>1745</v>
      </c>
      <c r="AA149" s="3">
        <v>16</v>
      </c>
      <c r="AB149" s="3" t="s">
        <v>30</v>
      </c>
      <c r="AC149" s="3">
        <v>1</v>
      </c>
      <c r="AD149" s="3" t="s">
        <v>41</v>
      </c>
    </row>
    <row r="150" spans="1:30" x14ac:dyDescent="0.2">
      <c r="A150" s="3" t="s">
        <v>30</v>
      </c>
      <c r="B150" s="3" t="s">
        <v>31</v>
      </c>
      <c r="C150" s="3" t="s">
        <v>3579</v>
      </c>
      <c r="D150" s="3" t="s">
        <v>3580</v>
      </c>
      <c r="E150" s="3">
        <v>0</v>
      </c>
      <c r="F150" s="3">
        <v>6.7439999999999998</v>
      </c>
      <c r="G150" s="3">
        <v>7</v>
      </c>
      <c r="H150" s="3">
        <v>3</v>
      </c>
      <c r="I150" s="3">
        <v>3</v>
      </c>
      <c r="J150" s="3">
        <v>4</v>
      </c>
      <c r="K150" s="3">
        <v>1</v>
      </c>
      <c r="L150" s="3">
        <v>570</v>
      </c>
      <c r="M150" s="3">
        <v>62.7</v>
      </c>
      <c r="N150" s="3">
        <v>7.75</v>
      </c>
      <c r="O150" s="3">
        <v>2.14</v>
      </c>
      <c r="P150" s="3">
        <v>3</v>
      </c>
      <c r="Q150" s="3" t="s">
        <v>3173</v>
      </c>
      <c r="R150" s="3" t="s">
        <v>3581</v>
      </c>
      <c r="S150" s="3" t="s">
        <v>2920</v>
      </c>
      <c r="T150" s="3" t="s">
        <v>3174</v>
      </c>
      <c r="U150" s="3" t="s">
        <v>3582</v>
      </c>
      <c r="V150" s="3" t="s">
        <v>3579</v>
      </c>
      <c r="W150" s="3" t="s">
        <v>3583</v>
      </c>
      <c r="X150" s="3" t="s">
        <v>3584</v>
      </c>
      <c r="Y150" s="3" t="s">
        <v>41</v>
      </c>
      <c r="Z150" s="3" t="s">
        <v>41</v>
      </c>
      <c r="AA150" s="3">
        <v>0</v>
      </c>
      <c r="AB150" s="3" t="s">
        <v>30</v>
      </c>
      <c r="AC150" s="3">
        <v>1</v>
      </c>
      <c r="AD150" s="3" t="s">
        <v>41</v>
      </c>
    </row>
    <row r="151" spans="1:30" x14ac:dyDescent="0.2">
      <c r="A151" s="3" t="s">
        <v>30</v>
      </c>
      <c r="B151" s="3" t="s">
        <v>31</v>
      </c>
      <c r="C151" s="3" t="s">
        <v>3587</v>
      </c>
      <c r="D151" s="3" t="s">
        <v>3588</v>
      </c>
      <c r="E151" s="3">
        <v>0</v>
      </c>
      <c r="F151" s="3">
        <v>6.72</v>
      </c>
      <c r="G151" s="3">
        <v>14</v>
      </c>
      <c r="H151" s="3">
        <v>4</v>
      </c>
      <c r="I151" s="3">
        <v>4</v>
      </c>
      <c r="J151" s="3">
        <v>4</v>
      </c>
      <c r="K151" s="3">
        <v>4</v>
      </c>
      <c r="L151" s="3">
        <v>319</v>
      </c>
      <c r="M151" s="3">
        <v>34.799999999999997</v>
      </c>
      <c r="N151" s="3">
        <v>6.24</v>
      </c>
      <c r="O151" s="3">
        <v>1.77</v>
      </c>
      <c r="P151" s="3">
        <v>4</v>
      </c>
      <c r="Q151" s="3" t="s">
        <v>3589</v>
      </c>
      <c r="R151" s="3" t="s">
        <v>1160</v>
      </c>
      <c r="S151" s="3" t="s">
        <v>3590</v>
      </c>
      <c r="T151" s="3" t="s">
        <v>1670</v>
      </c>
      <c r="U151" s="3" t="s">
        <v>3591</v>
      </c>
      <c r="V151" s="3" t="s">
        <v>3587</v>
      </c>
      <c r="W151" s="3" t="s">
        <v>3592</v>
      </c>
      <c r="X151" s="3" t="s">
        <v>3593</v>
      </c>
      <c r="Y151" s="3" t="s">
        <v>41</v>
      </c>
      <c r="Z151" s="3" t="s">
        <v>41</v>
      </c>
      <c r="AA151" s="3">
        <v>0</v>
      </c>
      <c r="AB151" s="3" t="s">
        <v>30</v>
      </c>
      <c r="AC151" s="3">
        <v>1</v>
      </c>
      <c r="AD151" s="3" t="s">
        <v>41</v>
      </c>
    </row>
    <row r="152" spans="1:30" x14ac:dyDescent="0.2">
      <c r="A152" s="3" t="s">
        <v>30</v>
      </c>
      <c r="B152" s="3" t="s">
        <v>31</v>
      </c>
      <c r="C152" s="3" t="s">
        <v>3602</v>
      </c>
      <c r="D152" s="3" t="s">
        <v>3603</v>
      </c>
      <c r="E152" s="3">
        <v>0</v>
      </c>
      <c r="F152" s="3">
        <v>6.7</v>
      </c>
      <c r="G152" s="3">
        <v>33</v>
      </c>
      <c r="H152" s="3">
        <v>2</v>
      </c>
      <c r="I152" s="3">
        <v>2</v>
      </c>
      <c r="J152" s="3">
        <v>4</v>
      </c>
      <c r="K152" s="3">
        <v>2</v>
      </c>
      <c r="L152" s="3">
        <v>87</v>
      </c>
      <c r="M152" s="3">
        <v>9.8000000000000007</v>
      </c>
      <c r="N152" s="3">
        <v>6.06</v>
      </c>
      <c r="O152" s="3">
        <v>11.37</v>
      </c>
      <c r="P152" s="3">
        <v>2</v>
      </c>
      <c r="Q152" s="3" t="s">
        <v>2118</v>
      </c>
      <c r="R152" s="3" t="s">
        <v>1593</v>
      </c>
      <c r="S152" s="3" t="s">
        <v>36</v>
      </c>
      <c r="T152" s="3" t="s">
        <v>3604</v>
      </c>
      <c r="U152" s="3" t="s">
        <v>3605</v>
      </c>
      <c r="V152" s="3" t="s">
        <v>3602</v>
      </c>
      <c r="W152" s="3" t="s">
        <v>3606</v>
      </c>
      <c r="X152" s="3" t="s">
        <v>3607</v>
      </c>
      <c r="Y152" s="3" t="s">
        <v>1824</v>
      </c>
      <c r="Z152" s="3" t="s">
        <v>41</v>
      </c>
      <c r="AA152" s="3">
        <v>9</v>
      </c>
      <c r="AB152" s="3" t="s">
        <v>30</v>
      </c>
      <c r="AC152" s="3">
        <v>1</v>
      </c>
      <c r="AD152" s="3" t="s">
        <v>41</v>
      </c>
    </row>
    <row r="153" spans="1:30" x14ac:dyDescent="0.2">
      <c r="A153" s="3" t="s">
        <v>30</v>
      </c>
      <c r="B153" s="3" t="s">
        <v>31</v>
      </c>
      <c r="C153" s="3" t="s">
        <v>3612</v>
      </c>
      <c r="D153" s="3" t="s">
        <v>3613</v>
      </c>
      <c r="E153" s="3">
        <v>0</v>
      </c>
      <c r="F153" s="3">
        <v>6.6449999999999996</v>
      </c>
      <c r="G153" s="3">
        <v>35</v>
      </c>
      <c r="H153" s="3">
        <v>3</v>
      </c>
      <c r="I153" s="3">
        <v>3</v>
      </c>
      <c r="J153" s="3">
        <v>3</v>
      </c>
      <c r="K153" s="3">
        <v>3</v>
      </c>
      <c r="L153" s="3">
        <v>135</v>
      </c>
      <c r="M153" s="3">
        <v>15.4</v>
      </c>
      <c r="N153" s="3">
        <v>8.34</v>
      </c>
      <c r="O153" s="3">
        <v>5.91</v>
      </c>
      <c r="P153" s="3">
        <v>3</v>
      </c>
      <c r="Q153" s="3" t="s">
        <v>3614</v>
      </c>
      <c r="R153" s="3" t="s">
        <v>1423</v>
      </c>
      <c r="S153" s="3" t="s">
        <v>1766</v>
      </c>
      <c r="T153" s="3" t="s">
        <v>3615</v>
      </c>
      <c r="U153" s="3" t="s">
        <v>3616</v>
      </c>
      <c r="V153" s="3" t="s">
        <v>3612</v>
      </c>
      <c r="W153" s="3" t="s">
        <v>3617</v>
      </c>
      <c r="X153" s="3" t="s">
        <v>3618</v>
      </c>
      <c r="Y153" s="3" t="s">
        <v>3619</v>
      </c>
      <c r="Z153" s="3" t="s">
        <v>41</v>
      </c>
      <c r="AA153" s="3">
        <v>1</v>
      </c>
      <c r="AB153" s="3" t="s">
        <v>30</v>
      </c>
      <c r="AC153" s="3">
        <v>1</v>
      </c>
      <c r="AD153" s="3" t="s">
        <v>41</v>
      </c>
    </row>
    <row r="154" spans="1:30" x14ac:dyDescent="0.2">
      <c r="A154" s="3" t="s">
        <v>30</v>
      </c>
      <c r="B154" s="3" t="s">
        <v>31</v>
      </c>
      <c r="C154" s="3" t="s">
        <v>3626</v>
      </c>
      <c r="D154" s="3" t="s">
        <v>3627</v>
      </c>
      <c r="E154" s="3">
        <v>0</v>
      </c>
      <c r="F154" s="3">
        <v>6.5119999999999996</v>
      </c>
      <c r="G154" s="3">
        <v>4</v>
      </c>
      <c r="H154" s="3">
        <v>4</v>
      </c>
      <c r="I154" s="3">
        <v>4</v>
      </c>
      <c r="J154" s="3">
        <v>5</v>
      </c>
      <c r="K154" s="3">
        <v>4</v>
      </c>
      <c r="L154" s="3">
        <v>1083</v>
      </c>
      <c r="M154" s="3">
        <v>120.3</v>
      </c>
      <c r="N154" s="3">
        <v>9.26</v>
      </c>
      <c r="O154" s="3">
        <v>1.68</v>
      </c>
      <c r="P154" s="3">
        <v>4</v>
      </c>
      <c r="Q154" s="3" t="s">
        <v>913</v>
      </c>
      <c r="R154" s="3" t="s">
        <v>41</v>
      </c>
      <c r="S154" s="3" t="s">
        <v>36</v>
      </c>
      <c r="T154" s="3" t="s">
        <v>2279</v>
      </c>
      <c r="U154" s="3" t="s">
        <v>3628</v>
      </c>
      <c r="V154" s="3" t="s">
        <v>3626</v>
      </c>
      <c r="W154" s="3" t="s">
        <v>3629</v>
      </c>
      <c r="X154" s="3" t="s">
        <v>3630</v>
      </c>
      <c r="Y154" s="3" t="s">
        <v>41</v>
      </c>
      <c r="Z154" s="3" t="s">
        <v>41</v>
      </c>
      <c r="AA154" s="3">
        <v>0</v>
      </c>
      <c r="AB154" s="3" t="s">
        <v>30</v>
      </c>
      <c r="AC154" s="3">
        <v>1</v>
      </c>
      <c r="AD154" s="3" t="s">
        <v>41</v>
      </c>
    </row>
    <row r="155" spans="1:30" x14ac:dyDescent="0.2">
      <c r="A155" s="3" t="s">
        <v>30</v>
      </c>
      <c r="B155" s="3" t="s">
        <v>31</v>
      </c>
      <c r="C155" s="3" t="s">
        <v>3639</v>
      </c>
      <c r="D155" s="3" t="s">
        <v>3640</v>
      </c>
      <c r="E155" s="3">
        <v>0</v>
      </c>
      <c r="F155" s="3">
        <v>6.4850000000000003</v>
      </c>
      <c r="G155" s="3">
        <v>9</v>
      </c>
      <c r="H155" s="3">
        <v>5</v>
      </c>
      <c r="I155" s="3">
        <v>5</v>
      </c>
      <c r="J155" s="3">
        <v>5</v>
      </c>
      <c r="K155" s="3">
        <v>5</v>
      </c>
      <c r="L155" s="3">
        <v>471</v>
      </c>
      <c r="M155" s="3">
        <v>51.6</v>
      </c>
      <c r="N155" s="3">
        <v>5.31</v>
      </c>
      <c r="O155" s="3">
        <v>2.1800000000000002</v>
      </c>
      <c r="P155" s="3">
        <v>5</v>
      </c>
      <c r="Q155" s="3" t="s">
        <v>2614</v>
      </c>
      <c r="R155" s="3" t="s">
        <v>35</v>
      </c>
      <c r="S155" s="3" t="s">
        <v>36</v>
      </c>
      <c r="T155" s="3" t="s">
        <v>3641</v>
      </c>
      <c r="U155" s="3" t="s">
        <v>3642</v>
      </c>
      <c r="V155" s="3" t="s">
        <v>3639</v>
      </c>
      <c r="W155" s="3" t="s">
        <v>3643</v>
      </c>
      <c r="X155" s="3" t="s">
        <v>3644</v>
      </c>
      <c r="Y155" s="3" t="s">
        <v>41</v>
      </c>
      <c r="Z155" s="3" t="s">
        <v>41</v>
      </c>
      <c r="AA155" s="3">
        <v>0</v>
      </c>
      <c r="AB155" s="3" t="s">
        <v>30</v>
      </c>
      <c r="AC155" s="3">
        <v>1</v>
      </c>
      <c r="AD155" s="3" t="s">
        <v>41</v>
      </c>
    </row>
    <row r="156" spans="1:30" x14ac:dyDescent="0.2">
      <c r="A156" s="3" t="s">
        <v>30</v>
      </c>
      <c r="B156" s="3" t="s">
        <v>31</v>
      </c>
      <c r="C156" s="3" t="s">
        <v>3655</v>
      </c>
      <c r="D156" s="3" t="s">
        <v>3656</v>
      </c>
      <c r="E156" s="3">
        <v>0</v>
      </c>
      <c r="F156" s="3">
        <v>6.4290000000000003</v>
      </c>
      <c r="G156" s="3">
        <v>8</v>
      </c>
      <c r="H156" s="3">
        <v>1</v>
      </c>
      <c r="I156" s="3">
        <v>2</v>
      </c>
      <c r="J156" s="3">
        <v>4</v>
      </c>
      <c r="K156" s="3">
        <v>1</v>
      </c>
      <c r="L156" s="3">
        <v>153</v>
      </c>
      <c r="M156" s="3">
        <v>17.899999999999999</v>
      </c>
      <c r="N156" s="3">
        <v>4.68</v>
      </c>
      <c r="O156" s="3">
        <v>7.6</v>
      </c>
      <c r="P156" s="3">
        <v>1</v>
      </c>
      <c r="Q156" s="3" t="s">
        <v>913</v>
      </c>
      <c r="R156" s="3" t="s">
        <v>35</v>
      </c>
      <c r="S156" s="3" t="s">
        <v>41</v>
      </c>
      <c r="T156" s="3" t="s">
        <v>3657</v>
      </c>
      <c r="U156" s="3" t="s">
        <v>3658</v>
      </c>
      <c r="V156" s="3" t="s">
        <v>3655</v>
      </c>
      <c r="W156" s="3" t="s">
        <v>3659</v>
      </c>
      <c r="X156" s="3" t="s">
        <v>3660</v>
      </c>
      <c r="Y156" s="3" t="s">
        <v>41</v>
      </c>
      <c r="Z156" s="3" t="s">
        <v>41</v>
      </c>
      <c r="AA156" s="3">
        <v>0</v>
      </c>
      <c r="AB156" s="3" t="s">
        <v>30</v>
      </c>
      <c r="AC156" s="3">
        <v>1</v>
      </c>
      <c r="AD156" s="3" t="s">
        <v>41</v>
      </c>
    </row>
    <row r="157" spans="1:30" x14ac:dyDescent="0.2">
      <c r="A157" s="3" t="s">
        <v>30</v>
      </c>
      <c r="B157" s="3" t="s">
        <v>31</v>
      </c>
      <c r="C157" s="3" t="s">
        <v>3663</v>
      </c>
      <c r="D157" s="3" t="s">
        <v>3664</v>
      </c>
      <c r="E157" s="3">
        <v>0</v>
      </c>
      <c r="F157" s="3">
        <v>6.3440000000000003</v>
      </c>
      <c r="G157" s="3">
        <v>6</v>
      </c>
      <c r="H157" s="3">
        <v>4</v>
      </c>
      <c r="I157" s="3">
        <v>4</v>
      </c>
      <c r="J157" s="3">
        <v>4</v>
      </c>
      <c r="K157" s="3">
        <v>4</v>
      </c>
      <c r="L157" s="3">
        <v>901</v>
      </c>
      <c r="M157" s="3">
        <v>100.6</v>
      </c>
      <c r="N157" s="3">
        <v>9.41</v>
      </c>
      <c r="O157" s="3">
        <v>0</v>
      </c>
      <c r="P157" s="3">
        <v>4</v>
      </c>
      <c r="Q157" s="3" t="s">
        <v>3665</v>
      </c>
      <c r="R157" s="3" t="s">
        <v>453</v>
      </c>
      <c r="S157" s="3" t="s">
        <v>374</v>
      </c>
      <c r="T157" s="3" t="s">
        <v>2259</v>
      </c>
      <c r="U157" s="3" t="s">
        <v>3666</v>
      </c>
      <c r="V157" s="3" t="s">
        <v>3663</v>
      </c>
      <c r="W157" s="3" t="s">
        <v>41</v>
      </c>
      <c r="X157" s="3" t="s">
        <v>3667</v>
      </c>
      <c r="Y157" s="3" t="s">
        <v>41</v>
      </c>
      <c r="Z157" s="3" t="s">
        <v>41</v>
      </c>
      <c r="AA157" s="3">
        <v>0</v>
      </c>
      <c r="AB157" s="3" t="s">
        <v>30</v>
      </c>
      <c r="AC157" s="3">
        <v>1</v>
      </c>
      <c r="AD157" s="3" t="s">
        <v>41</v>
      </c>
    </row>
    <row r="158" spans="1:30" x14ac:dyDescent="0.2">
      <c r="A158" s="3" t="s">
        <v>30</v>
      </c>
      <c r="B158" s="3" t="s">
        <v>31</v>
      </c>
      <c r="C158" s="3" t="s">
        <v>3676</v>
      </c>
      <c r="D158" s="3" t="s">
        <v>3677</v>
      </c>
      <c r="E158" s="3">
        <v>0</v>
      </c>
      <c r="F158" s="3">
        <v>6.2960000000000003</v>
      </c>
      <c r="G158" s="3">
        <v>7</v>
      </c>
      <c r="H158" s="3">
        <v>3</v>
      </c>
      <c r="I158" s="3">
        <v>3</v>
      </c>
      <c r="J158" s="3">
        <v>3</v>
      </c>
      <c r="K158" s="3">
        <v>3</v>
      </c>
      <c r="L158" s="3">
        <v>415</v>
      </c>
      <c r="M158" s="3">
        <v>46.6</v>
      </c>
      <c r="N158" s="3">
        <v>9.5399999999999991</v>
      </c>
      <c r="O158" s="3">
        <v>0</v>
      </c>
      <c r="P158" s="3">
        <v>3</v>
      </c>
      <c r="Q158" s="3" t="s">
        <v>1512</v>
      </c>
      <c r="R158" s="3" t="s">
        <v>1739</v>
      </c>
      <c r="S158" s="3" t="s">
        <v>1062</v>
      </c>
      <c r="T158" s="3" t="s">
        <v>3678</v>
      </c>
      <c r="U158" s="3" t="s">
        <v>3679</v>
      </c>
      <c r="V158" s="3" t="s">
        <v>3676</v>
      </c>
      <c r="W158" s="3" t="s">
        <v>3680</v>
      </c>
      <c r="X158" s="3" t="s">
        <v>3681</v>
      </c>
      <c r="Y158" s="3" t="s">
        <v>1744</v>
      </c>
      <c r="Z158" s="3" t="s">
        <v>41</v>
      </c>
      <c r="AA158" s="3">
        <v>2</v>
      </c>
      <c r="AB158" s="3" t="s">
        <v>30</v>
      </c>
      <c r="AC158" s="3">
        <v>1</v>
      </c>
      <c r="AD158" s="3" t="s">
        <v>41</v>
      </c>
    </row>
    <row r="159" spans="1:30" x14ac:dyDescent="0.2">
      <c r="A159" s="3" t="s">
        <v>30</v>
      </c>
      <c r="B159" s="3" t="s">
        <v>31</v>
      </c>
      <c r="C159" s="3" t="s">
        <v>3688</v>
      </c>
      <c r="D159" s="3" t="s">
        <v>3689</v>
      </c>
      <c r="E159" s="3">
        <v>0</v>
      </c>
      <c r="F159" s="3">
        <v>6.2919999999999998</v>
      </c>
      <c r="G159" s="3">
        <v>6</v>
      </c>
      <c r="H159" s="3">
        <v>3</v>
      </c>
      <c r="I159" s="3">
        <v>3</v>
      </c>
      <c r="J159" s="3">
        <v>3</v>
      </c>
      <c r="K159" s="3">
        <v>3</v>
      </c>
      <c r="L159" s="3">
        <v>610</v>
      </c>
      <c r="M159" s="3">
        <v>70.2</v>
      </c>
      <c r="N159" s="3">
        <v>4.6900000000000004</v>
      </c>
      <c r="O159" s="3">
        <v>0</v>
      </c>
      <c r="P159" s="3">
        <v>3</v>
      </c>
      <c r="Q159" s="3" t="s">
        <v>3690</v>
      </c>
      <c r="R159" s="3" t="s">
        <v>35</v>
      </c>
      <c r="S159" s="3" t="s">
        <v>36</v>
      </c>
      <c r="T159" s="3" t="s">
        <v>3691</v>
      </c>
      <c r="U159" s="3" t="s">
        <v>3692</v>
      </c>
      <c r="V159" s="3" t="s">
        <v>3688</v>
      </c>
      <c r="W159" s="3" t="s">
        <v>3693</v>
      </c>
      <c r="X159" s="3" t="s">
        <v>3694</v>
      </c>
      <c r="Y159" s="3" t="s">
        <v>1771</v>
      </c>
      <c r="Z159" s="3" t="s">
        <v>41</v>
      </c>
      <c r="AA159" s="3">
        <v>1</v>
      </c>
      <c r="AB159" s="3" t="s">
        <v>30</v>
      </c>
      <c r="AC159" s="3">
        <v>1</v>
      </c>
      <c r="AD159" s="3" t="s">
        <v>41</v>
      </c>
    </row>
    <row r="160" spans="1:30" x14ac:dyDescent="0.2">
      <c r="A160" s="3" t="s">
        <v>30</v>
      </c>
      <c r="B160" s="3" t="s">
        <v>31</v>
      </c>
      <c r="C160" s="3" t="s">
        <v>3701</v>
      </c>
      <c r="D160" s="3" t="s">
        <v>3702</v>
      </c>
      <c r="E160" s="3">
        <v>0</v>
      </c>
      <c r="F160" s="3">
        <v>6.2850000000000001</v>
      </c>
      <c r="G160" s="3">
        <v>4</v>
      </c>
      <c r="H160" s="3">
        <v>3</v>
      </c>
      <c r="I160" s="3">
        <v>3</v>
      </c>
      <c r="J160" s="3">
        <v>3</v>
      </c>
      <c r="K160" s="3">
        <v>3</v>
      </c>
      <c r="L160" s="3">
        <v>865</v>
      </c>
      <c r="M160" s="3">
        <v>97.6</v>
      </c>
      <c r="N160" s="3">
        <v>9.4499999999999993</v>
      </c>
      <c r="O160" s="3">
        <v>3.97</v>
      </c>
      <c r="P160" s="3">
        <v>3</v>
      </c>
      <c r="Q160" s="3" t="s">
        <v>3665</v>
      </c>
      <c r="R160" s="3" t="s">
        <v>453</v>
      </c>
      <c r="S160" s="3" t="s">
        <v>374</v>
      </c>
      <c r="T160" s="3" t="s">
        <v>2259</v>
      </c>
      <c r="U160" s="3" t="s">
        <v>3703</v>
      </c>
      <c r="V160" s="3" t="s">
        <v>3701</v>
      </c>
      <c r="W160" s="3" t="s">
        <v>3704</v>
      </c>
      <c r="X160" s="3" t="s">
        <v>3705</v>
      </c>
      <c r="Y160" s="3" t="s">
        <v>2263</v>
      </c>
      <c r="Z160" s="3" t="s">
        <v>41</v>
      </c>
      <c r="AA160" s="3">
        <v>2</v>
      </c>
      <c r="AB160" s="3" t="s">
        <v>30</v>
      </c>
      <c r="AC160" s="3">
        <v>1</v>
      </c>
      <c r="AD160" s="3" t="s">
        <v>41</v>
      </c>
    </row>
    <row r="161" spans="1:30" x14ac:dyDescent="0.2">
      <c r="A161" s="3" t="s">
        <v>30</v>
      </c>
      <c r="B161" s="3" t="s">
        <v>31</v>
      </c>
      <c r="C161" s="3" t="s">
        <v>3712</v>
      </c>
      <c r="D161" s="3" t="s">
        <v>3713</v>
      </c>
      <c r="E161" s="3">
        <v>0</v>
      </c>
      <c r="F161" s="3">
        <v>6.2809999999999997</v>
      </c>
      <c r="G161" s="3">
        <v>6</v>
      </c>
      <c r="H161" s="3">
        <v>3</v>
      </c>
      <c r="I161" s="3">
        <v>3</v>
      </c>
      <c r="J161" s="3">
        <v>3</v>
      </c>
      <c r="K161" s="3">
        <v>3</v>
      </c>
      <c r="L161" s="3">
        <v>722</v>
      </c>
      <c r="M161" s="3">
        <v>78.7</v>
      </c>
      <c r="N161" s="3">
        <v>6.92</v>
      </c>
      <c r="O161" s="3">
        <v>5.05</v>
      </c>
      <c r="P161" s="3">
        <v>3</v>
      </c>
      <c r="Q161" s="3" t="s">
        <v>3614</v>
      </c>
      <c r="R161" s="3" t="s">
        <v>3421</v>
      </c>
      <c r="S161" s="3" t="s">
        <v>41</v>
      </c>
      <c r="T161" s="3" t="s">
        <v>3714</v>
      </c>
      <c r="U161" s="3" t="s">
        <v>3715</v>
      </c>
      <c r="V161" s="3" t="s">
        <v>3712</v>
      </c>
      <c r="W161" s="3" t="s">
        <v>3716</v>
      </c>
      <c r="X161" s="3" t="s">
        <v>3717</v>
      </c>
      <c r="Y161" s="3" t="s">
        <v>41</v>
      </c>
      <c r="Z161" s="3" t="s">
        <v>41</v>
      </c>
      <c r="AA161" s="3">
        <v>0</v>
      </c>
      <c r="AB161" s="3" t="s">
        <v>30</v>
      </c>
      <c r="AC161" s="3">
        <v>1</v>
      </c>
      <c r="AD161" s="3" t="s">
        <v>41</v>
      </c>
    </row>
    <row r="162" spans="1:30" x14ac:dyDescent="0.2">
      <c r="A162" s="3" t="s">
        <v>30</v>
      </c>
      <c r="B162" s="3" t="s">
        <v>31</v>
      </c>
      <c r="C162" s="3" t="s">
        <v>3724</v>
      </c>
      <c r="D162" s="3" t="s">
        <v>3725</v>
      </c>
      <c r="E162" s="3">
        <v>0</v>
      </c>
      <c r="F162" s="3">
        <v>6.242</v>
      </c>
      <c r="G162" s="3">
        <v>12</v>
      </c>
      <c r="H162" s="3">
        <v>2</v>
      </c>
      <c r="I162" s="3">
        <v>2</v>
      </c>
      <c r="J162" s="3">
        <v>2</v>
      </c>
      <c r="K162" s="3">
        <v>2</v>
      </c>
      <c r="L162" s="3">
        <v>151</v>
      </c>
      <c r="M162" s="3">
        <v>17</v>
      </c>
      <c r="N162" s="3">
        <v>10.43</v>
      </c>
      <c r="O162" s="3">
        <v>2.5099999999999998</v>
      </c>
      <c r="P162" s="3">
        <v>2</v>
      </c>
      <c r="Q162" s="3" t="s">
        <v>2118</v>
      </c>
      <c r="R162" s="3" t="s">
        <v>1160</v>
      </c>
      <c r="S162" s="3" t="s">
        <v>1062</v>
      </c>
      <c r="T162" s="3" t="s">
        <v>3726</v>
      </c>
      <c r="U162" s="3" t="s">
        <v>3727</v>
      </c>
      <c r="V162" s="3" t="s">
        <v>3724</v>
      </c>
      <c r="W162" s="3" t="s">
        <v>3728</v>
      </c>
      <c r="X162" s="3" t="s">
        <v>3729</v>
      </c>
      <c r="Y162" s="3" t="s">
        <v>1824</v>
      </c>
      <c r="Z162" s="3" t="s">
        <v>41</v>
      </c>
      <c r="AA162" s="3">
        <v>9</v>
      </c>
      <c r="AB162" s="3" t="s">
        <v>30</v>
      </c>
      <c r="AC162" s="3">
        <v>1</v>
      </c>
      <c r="AD162" s="3" t="s">
        <v>41</v>
      </c>
    </row>
    <row r="163" spans="1:30" x14ac:dyDescent="0.2">
      <c r="A163" s="3" t="s">
        <v>30</v>
      </c>
      <c r="B163" s="3" t="s">
        <v>31</v>
      </c>
      <c r="C163" s="3" t="s">
        <v>3734</v>
      </c>
      <c r="D163" s="3" t="s">
        <v>3735</v>
      </c>
      <c r="E163" s="3">
        <v>0</v>
      </c>
      <c r="F163" s="3">
        <v>6.1440000000000001</v>
      </c>
      <c r="G163" s="3">
        <v>3</v>
      </c>
      <c r="H163" s="3">
        <v>5</v>
      </c>
      <c r="I163" s="3">
        <v>5</v>
      </c>
      <c r="J163" s="3">
        <v>5</v>
      </c>
      <c r="K163" s="3">
        <v>5</v>
      </c>
      <c r="L163" s="3">
        <v>2214</v>
      </c>
      <c r="M163" s="3">
        <v>245</v>
      </c>
      <c r="N163" s="3">
        <v>5.86</v>
      </c>
      <c r="O163" s="3">
        <v>3.75</v>
      </c>
      <c r="P163" s="3">
        <v>5</v>
      </c>
      <c r="Q163" s="3" t="s">
        <v>41</v>
      </c>
      <c r="R163" s="3" t="s">
        <v>41</v>
      </c>
      <c r="S163" s="3" t="s">
        <v>41</v>
      </c>
      <c r="T163" s="3" t="s">
        <v>41</v>
      </c>
      <c r="U163" s="3" t="s">
        <v>41</v>
      </c>
      <c r="V163" s="3" t="s">
        <v>3734</v>
      </c>
      <c r="W163" s="3" t="s">
        <v>41</v>
      </c>
      <c r="X163" s="3" t="s">
        <v>41</v>
      </c>
      <c r="Y163" s="3" t="s">
        <v>41</v>
      </c>
      <c r="Z163" s="3" t="s">
        <v>41</v>
      </c>
      <c r="AA163" s="3">
        <v>0</v>
      </c>
      <c r="AB163" s="3" t="s">
        <v>30</v>
      </c>
      <c r="AC163" s="3">
        <v>1</v>
      </c>
      <c r="AD163" s="3" t="s">
        <v>41</v>
      </c>
    </row>
    <row r="164" spans="1:30" x14ac:dyDescent="0.2">
      <c r="A164" s="3" t="s">
        <v>30</v>
      </c>
      <c r="B164" s="3" t="s">
        <v>31</v>
      </c>
      <c r="C164" s="3" t="s">
        <v>3746</v>
      </c>
      <c r="D164" s="3" t="s">
        <v>3747</v>
      </c>
      <c r="E164" s="3">
        <v>0</v>
      </c>
      <c r="F164" s="3">
        <v>6.1040000000000001</v>
      </c>
      <c r="G164" s="3">
        <v>19</v>
      </c>
      <c r="H164" s="3">
        <v>2</v>
      </c>
      <c r="I164" s="3">
        <v>2</v>
      </c>
      <c r="J164" s="3">
        <v>2</v>
      </c>
      <c r="K164" s="3">
        <v>2</v>
      </c>
      <c r="L164" s="3">
        <v>195</v>
      </c>
      <c r="M164" s="3">
        <v>22.3</v>
      </c>
      <c r="N164" s="3">
        <v>10.1</v>
      </c>
      <c r="O164" s="3">
        <v>3.59</v>
      </c>
      <c r="P164" s="3">
        <v>2</v>
      </c>
      <c r="Q164" s="3" t="s">
        <v>2555</v>
      </c>
      <c r="R164" s="3" t="s">
        <v>1160</v>
      </c>
      <c r="S164" s="3" t="s">
        <v>1062</v>
      </c>
      <c r="T164" s="3" t="s">
        <v>3748</v>
      </c>
      <c r="U164" s="3" t="s">
        <v>3749</v>
      </c>
      <c r="V164" s="3" t="s">
        <v>3746</v>
      </c>
      <c r="W164" s="3" t="s">
        <v>3750</v>
      </c>
      <c r="X164" s="3" t="s">
        <v>3751</v>
      </c>
      <c r="Y164" s="3" t="s">
        <v>3752</v>
      </c>
      <c r="Z164" s="3" t="s">
        <v>41</v>
      </c>
      <c r="AA164" s="3">
        <v>10</v>
      </c>
      <c r="AB164" s="3" t="s">
        <v>30</v>
      </c>
      <c r="AC164" s="3">
        <v>1</v>
      </c>
      <c r="AD164" s="3" t="s">
        <v>41</v>
      </c>
    </row>
    <row r="165" spans="1:30" x14ac:dyDescent="0.2">
      <c r="A165" s="3" t="s">
        <v>30</v>
      </c>
      <c r="B165" s="3" t="s">
        <v>31</v>
      </c>
      <c r="C165" s="3" t="s">
        <v>3757</v>
      </c>
      <c r="D165" s="3" t="s">
        <v>3758</v>
      </c>
      <c r="E165" s="3">
        <v>0</v>
      </c>
      <c r="F165" s="3">
        <v>6.1</v>
      </c>
      <c r="G165" s="3">
        <v>9</v>
      </c>
      <c r="H165" s="3">
        <v>3</v>
      </c>
      <c r="I165" s="3">
        <v>3</v>
      </c>
      <c r="J165" s="3">
        <v>3</v>
      </c>
      <c r="K165" s="3">
        <v>3</v>
      </c>
      <c r="L165" s="3">
        <v>463</v>
      </c>
      <c r="M165" s="3">
        <v>50.4</v>
      </c>
      <c r="N165" s="3">
        <v>5.87</v>
      </c>
      <c r="O165" s="3">
        <v>2.83</v>
      </c>
      <c r="P165" s="3">
        <v>3</v>
      </c>
      <c r="Q165" s="3" t="s">
        <v>3505</v>
      </c>
      <c r="R165" s="3" t="s">
        <v>35</v>
      </c>
      <c r="S165" s="3" t="s">
        <v>36</v>
      </c>
      <c r="T165" s="3" t="s">
        <v>3641</v>
      </c>
      <c r="U165" s="3" t="s">
        <v>3759</v>
      </c>
      <c r="V165" s="3" t="s">
        <v>3757</v>
      </c>
      <c r="W165" s="3" t="s">
        <v>3760</v>
      </c>
      <c r="X165" s="3" t="s">
        <v>3761</v>
      </c>
      <c r="Y165" s="3" t="s">
        <v>41</v>
      </c>
      <c r="Z165" s="3" t="s">
        <v>41</v>
      </c>
      <c r="AA165" s="3">
        <v>0</v>
      </c>
      <c r="AB165" s="3" t="s">
        <v>30</v>
      </c>
      <c r="AC165" s="3">
        <v>1</v>
      </c>
      <c r="AD165" s="3" t="s">
        <v>41</v>
      </c>
    </row>
    <row r="166" spans="1:30" x14ac:dyDescent="0.2">
      <c r="A166" s="3" t="s">
        <v>30</v>
      </c>
      <c r="B166" s="3" t="s">
        <v>31</v>
      </c>
      <c r="C166" s="3" t="s">
        <v>3768</v>
      </c>
      <c r="D166" s="3" t="s">
        <v>3769</v>
      </c>
      <c r="E166" s="3">
        <v>0</v>
      </c>
      <c r="F166" s="3">
        <v>6.0990000000000002</v>
      </c>
      <c r="G166" s="3">
        <v>1</v>
      </c>
      <c r="H166" s="3">
        <v>2</v>
      </c>
      <c r="I166" s="3">
        <v>2</v>
      </c>
      <c r="J166" s="3">
        <v>3</v>
      </c>
      <c r="K166" s="3">
        <v>1</v>
      </c>
      <c r="L166" s="3">
        <v>1770</v>
      </c>
      <c r="M166" s="3">
        <v>202.1</v>
      </c>
      <c r="N166" s="3">
        <v>7.66</v>
      </c>
      <c r="O166" s="3">
        <v>5.78</v>
      </c>
      <c r="P166" s="3">
        <v>2</v>
      </c>
      <c r="Q166" s="3" t="s">
        <v>1714</v>
      </c>
      <c r="R166" s="3" t="s">
        <v>35</v>
      </c>
      <c r="S166" s="3" t="s">
        <v>1062</v>
      </c>
      <c r="T166" s="3" t="s">
        <v>1715</v>
      </c>
      <c r="U166" s="3" t="s">
        <v>3770</v>
      </c>
      <c r="V166" s="3" t="s">
        <v>3768</v>
      </c>
      <c r="W166" s="3" t="s">
        <v>3771</v>
      </c>
      <c r="X166" s="3" t="s">
        <v>3772</v>
      </c>
      <c r="Y166" s="3" t="s">
        <v>41</v>
      </c>
      <c r="Z166" s="3" t="s">
        <v>41</v>
      </c>
      <c r="AA166" s="3">
        <v>0</v>
      </c>
      <c r="AB166" s="3" t="s">
        <v>30</v>
      </c>
      <c r="AC166" s="3">
        <v>1</v>
      </c>
      <c r="AD166" s="3" t="s">
        <v>41</v>
      </c>
    </row>
    <row r="167" spans="1:30" x14ac:dyDescent="0.2">
      <c r="A167" s="3" t="s">
        <v>30</v>
      </c>
      <c r="B167" s="3" t="s">
        <v>31</v>
      </c>
      <c r="C167" s="3" t="s">
        <v>3775</v>
      </c>
      <c r="D167" s="3" t="s">
        <v>3776</v>
      </c>
      <c r="E167" s="3">
        <v>0</v>
      </c>
      <c r="F167" s="3">
        <v>6.0940000000000003</v>
      </c>
      <c r="G167" s="3">
        <v>6</v>
      </c>
      <c r="H167" s="3">
        <v>4</v>
      </c>
      <c r="I167" s="3">
        <v>4</v>
      </c>
      <c r="J167" s="3">
        <v>4</v>
      </c>
      <c r="K167" s="3">
        <v>3</v>
      </c>
      <c r="L167" s="3">
        <v>710</v>
      </c>
      <c r="M167" s="3">
        <v>78.400000000000006</v>
      </c>
      <c r="N167" s="3">
        <v>9.2799999999999994</v>
      </c>
      <c r="O167" s="3">
        <v>2.0499999999999998</v>
      </c>
      <c r="P167" s="3">
        <v>4</v>
      </c>
      <c r="Q167" s="3" t="s">
        <v>1200</v>
      </c>
      <c r="R167" s="3" t="s">
        <v>35</v>
      </c>
      <c r="S167" s="3" t="s">
        <v>36</v>
      </c>
      <c r="T167" s="3" t="s">
        <v>3777</v>
      </c>
      <c r="U167" s="3" t="s">
        <v>3778</v>
      </c>
      <c r="V167" s="3" t="s">
        <v>3775</v>
      </c>
      <c r="W167" s="3" t="s">
        <v>3779</v>
      </c>
      <c r="X167" s="3" t="s">
        <v>3780</v>
      </c>
      <c r="Y167" s="3" t="s">
        <v>41</v>
      </c>
      <c r="Z167" s="3" t="s">
        <v>41</v>
      </c>
      <c r="AA167" s="3">
        <v>0</v>
      </c>
      <c r="AB167" s="3" t="s">
        <v>30</v>
      </c>
      <c r="AC167" s="3">
        <v>1</v>
      </c>
      <c r="AD167" s="3" t="s">
        <v>41</v>
      </c>
    </row>
    <row r="168" spans="1:30" x14ac:dyDescent="0.2">
      <c r="A168" s="3" t="s">
        <v>30</v>
      </c>
      <c r="B168" s="3" t="s">
        <v>31</v>
      </c>
      <c r="C168" s="3" t="s">
        <v>3790</v>
      </c>
      <c r="D168" s="3" t="s">
        <v>3791</v>
      </c>
      <c r="E168" s="3">
        <v>0</v>
      </c>
      <c r="F168" s="3">
        <v>6.0289999999999999</v>
      </c>
      <c r="G168" s="3">
        <v>8</v>
      </c>
      <c r="H168" s="3">
        <v>4</v>
      </c>
      <c r="I168" s="3">
        <v>4</v>
      </c>
      <c r="J168" s="3">
        <v>4</v>
      </c>
      <c r="K168" s="3">
        <v>4</v>
      </c>
      <c r="L168" s="3">
        <v>798</v>
      </c>
      <c r="M168" s="3">
        <v>88.9</v>
      </c>
      <c r="N168" s="3">
        <v>7.4</v>
      </c>
      <c r="O168" s="3">
        <v>0</v>
      </c>
      <c r="P168" s="3">
        <v>4</v>
      </c>
      <c r="Q168" s="3" t="s">
        <v>1512</v>
      </c>
      <c r="R168" s="3" t="s">
        <v>35</v>
      </c>
      <c r="S168" s="3" t="s">
        <v>36</v>
      </c>
      <c r="T168" s="3" t="s">
        <v>3792</v>
      </c>
      <c r="U168" s="3" t="s">
        <v>3793</v>
      </c>
      <c r="V168" s="3" t="s">
        <v>3790</v>
      </c>
      <c r="W168" s="3" t="s">
        <v>3794</v>
      </c>
      <c r="X168" s="3" t="s">
        <v>3795</v>
      </c>
      <c r="Y168" s="3" t="s">
        <v>3796</v>
      </c>
      <c r="Z168" s="3" t="s">
        <v>1745</v>
      </c>
      <c r="AA168" s="3">
        <v>7</v>
      </c>
      <c r="AB168" s="3" t="s">
        <v>30</v>
      </c>
      <c r="AC168" s="3">
        <v>1</v>
      </c>
      <c r="AD168" s="3" t="s">
        <v>41</v>
      </c>
    </row>
    <row r="169" spans="1:30" x14ac:dyDescent="0.2">
      <c r="A169" s="3" t="s">
        <v>30</v>
      </c>
      <c r="B169" s="3" t="s">
        <v>31</v>
      </c>
      <c r="C169" s="3" t="s">
        <v>3805</v>
      </c>
      <c r="D169" s="3" t="s">
        <v>3806</v>
      </c>
      <c r="E169" s="3">
        <v>0</v>
      </c>
      <c r="F169" s="3">
        <v>6.0279999999999996</v>
      </c>
      <c r="G169" s="3">
        <v>3</v>
      </c>
      <c r="H169" s="3">
        <v>3</v>
      </c>
      <c r="I169" s="3">
        <v>3</v>
      </c>
      <c r="J169" s="3">
        <v>4</v>
      </c>
      <c r="K169" s="3">
        <v>3</v>
      </c>
      <c r="L169" s="3">
        <v>952</v>
      </c>
      <c r="M169" s="3">
        <v>107</v>
      </c>
      <c r="N169" s="3">
        <v>6.04</v>
      </c>
      <c r="O169" s="3">
        <v>2.04</v>
      </c>
      <c r="P169" s="3">
        <v>3</v>
      </c>
      <c r="Q169" s="3" t="s">
        <v>3405</v>
      </c>
      <c r="R169" s="3" t="s">
        <v>3807</v>
      </c>
      <c r="S169" s="3" t="s">
        <v>1062</v>
      </c>
      <c r="T169" s="3" t="s">
        <v>3808</v>
      </c>
      <c r="U169" s="3" t="s">
        <v>3809</v>
      </c>
      <c r="V169" s="3" t="s">
        <v>3805</v>
      </c>
      <c r="W169" s="3" t="s">
        <v>3810</v>
      </c>
      <c r="X169" s="3" t="s">
        <v>3811</v>
      </c>
      <c r="Y169" s="3" t="s">
        <v>3812</v>
      </c>
      <c r="Z169" s="3" t="s">
        <v>41</v>
      </c>
      <c r="AA169" s="3">
        <v>8</v>
      </c>
      <c r="AB169" s="3" t="s">
        <v>30</v>
      </c>
      <c r="AC169" s="3">
        <v>1</v>
      </c>
      <c r="AD169" s="3" t="s">
        <v>41</v>
      </c>
    </row>
    <row r="170" spans="1:30" x14ac:dyDescent="0.2">
      <c r="A170" s="3" t="s">
        <v>30</v>
      </c>
      <c r="B170" s="3" t="s">
        <v>31</v>
      </c>
      <c r="C170" s="3" t="s">
        <v>3819</v>
      </c>
      <c r="D170" s="3" t="s">
        <v>3820</v>
      </c>
      <c r="E170" s="3">
        <v>0</v>
      </c>
      <c r="F170" s="3">
        <v>5.92</v>
      </c>
      <c r="G170" s="3">
        <v>5</v>
      </c>
      <c r="H170" s="3">
        <v>3</v>
      </c>
      <c r="I170" s="3">
        <v>3</v>
      </c>
      <c r="J170" s="3">
        <v>3</v>
      </c>
      <c r="K170" s="3">
        <v>3</v>
      </c>
      <c r="L170" s="3">
        <v>796</v>
      </c>
      <c r="M170" s="3">
        <v>88.4</v>
      </c>
      <c r="N170" s="3">
        <v>7.71</v>
      </c>
      <c r="O170" s="3">
        <v>2.17</v>
      </c>
      <c r="P170" s="3">
        <v>3</v>
      </c>
      <c r="Q170" s="3" t="s">
        <v>41</v>
      </c>
      <c r="R170" s="3" t="s">
        <v>41</v>
      </c>
      <c r="S170" s="3" t="s">
        <v>41</v>
      </c>
      <c r="T170" s="3" t="s">
        <v>41</v>
      </c>
      <c r="U170" s="3" t="s">
        <v>41</v>
      </c>
      <c r="V170" s="3" t="s">
        <v>3819</v>
      </c>
      <c r="W170" s="3" t="s">
        <v>41</v>
      </c>
      <c r="X170" s="3" t="s">
        <v>41</v>
      </c>
      <c r="Y170" s="3" t="s">
        <v>41</v>
      </c>
      <c r="Z170" s="3" t="s">
        <v>41</v>
      </c>
      <c r="AA170" s="3">
        <v>0</v>
      </c>
      <c r="AB170" s="3" t="s">
        <v>30</v>
      </c>
      <c r="AC170" s="3">
        <v>1</v>
      </c>
      <c r="AD170" s="3" t="s">
        <v>3821</v>
      </c>
    </row>
    <row r="171" spans="1:30" x14ac:dyDescent="0.2">
      <c r="A171" s="3" t="s">
        <v>30</v>
      </c>
      <c r="B171" s="3" t="s">
        <v>31</v>
      </c>
      <c r="C171" s="3" t="s">
        <v>3830</v>
      </c>
      <c r="D171" s="3" t="s">
        <v>3831</v>
      </c>
      <c r="E171" s="3">
        <v>0</v>
      </c>
      <c r="F171" s="3">
        <v>5.8570000000000002</v>
      </c>
      <c r="G171" s="3">
        <v>20</v>
      </c>
      <c r="H171" s="3">
        <v>4</v>
      </c>
      <c r="I171" s="3">
        <v>4</v>
      </c>
      <c r="J171" s="3">
        <v>4</v>
      </c>
      <c r="K171" s="3">
        <v>4</v>
      </c>
      <c r="L171" s="3">
        <v>236</v>
      </c>
      <c r="M171" s="3">
        <v>26.6</v>
      </c>
      <c r="N171" s="3">
        <v>4.17</v>
      </c>
      <c r="O171" s="3">
        <v>1.62</v>
      </c>
      <c r="P171" s="3">
        <v>4</v>
      </c>
      <c r="Q171" s="3" t="s">
        <v>1200</v>
      </c>
      <c r="R171" s="3" t="s">
        <v>453</v>
      </c>
      <c r="S171" s="3" t="s">
        <v>36</v>
      </c>
      <c r="T171" s="3" t="s">
        <v>3832</v>
      </c>
      <c r="U171" s="3" t="s">
        <v>3833</v>
      </c>
      <c r="V171" s="3" t="s">
        <v>3830</v>
      </c>
      <c r="W171" s="3" t="s">
        <v>3834</v>
      </c>
      <c r="X171" s="3" t="s">
        <v>3835</v>
      </c>
      <c r="Y171" s="3" t="s">
        <v>41</v>
      </c>
      <c r="Z171" s="3" t="s">
        <v>41</v>
      </c>
      <c r="AA171" s="3">
        <v>0</v>
      </c>
      <c r="AB171" s="3" t="s">
        <v>30</v>
      </c>
      <c r="AC171" s="3">
        <v>1</v>
      </c>
      <c r="AD171" s="3" t="s">
        <v>41</v>
      </c>
    </row>
    <row r="172" spans="1:30" x14ac:dyDescent="0.2">
      <c r="A172" s="3" t="s">
        <v>30</v>
      </c>
      <c r="B172" s="3" t="s">
        <v>31</v>
      </c>
      <c r="C172" s="3" t="s">
        <v>3844</v>
      </c>
      <c r="D172" s="3" t="s">
        <v>3845</v>
      </c>
      <c r="E172" s="3">
        <v>0</v>
      </c>
      <c r="F172" s="3">
        <v>5.8330000000000002</v>
      </c>
      <c r="G172" s="3">
        <v>7</v>
      </c>
      <c r="H172" s="3">
        <v>2</v>
      </c>
      <c r="I172" s="3">
        <v>2</v>
      </c>
      <c r="J172" s="3">
        <v>3</v>
      </c>
      <c r="K172" s="3">
        <v>2</v>
      </c>
      <c r="L172" s="3">
        <v>339</v>
      </c>
      <c r="M172" s="3">
        <v>38.299999999999997</v>
      </c>
      <c r="N172" s="3">
        <v>4.63</v>
      </c>
      <c r="O172" s="3">
        <v>4.3899999999999997</v>
      </c>
      <c r="P172" s="3">
        <v>2</v>
      </c>
      <c r="Q172" s="3" t="s">
        <v>3846</v>
      </c>
      <c r="R172" s="3" t="s">
        <v>1305</v>
      </c>
      <c r="S172" s="3" t="s">
        <v>36</v>
      </c>
      <c r="T172" s="3" t="s">
        <v>3847</v>
      </c>
      <c r="U172" s="3" t="s">
        <v>3848</v>
      </c>
      <c r="V172" s="3" t="s">
        <v>3844</v>
      </c>
      <c r="W172" s="3" t="s">
        <v>3849</v>
      </c>
      <c r="X172" s="3" t="s">
        <v>3850</v>
      </c>
      <c r="Y172" s="3" t="s">
        <v>41</v>
      </c>
      <c r="Z172" s="3" t="s">
        <v>41</v>
      </c>
      <c r="AA172" s="3">
        <v>0</v>
      </c>
      <c r="AB172" s="3" t="s">
        <v>30</v>
      </c>
      <c r="AC172" s="3">
        <v>1</v>
      </c>
      <c r="AD172" s="3" t="s">
        <v>41</v>
      </c>
    </row>
    <row r="173" spans="1:30" x14ac:dyDescent="0.2">
      <c r="A173" s="3" t="s">
        <v>30</v>
      </c>
      <c r="B173" s="3" t="s">
        <v>31</v>
      </c>
      <c r="C173" s="3" t="s">
        <v>3855</v>
      </c>
      <c r="D173" s="3" t="s">
        <v>3856</v>
      </c>
      <c r="E173" s="3">
        <v>0</v>
      </c>
      <c r="F173" s="3">
        <v>5.8220000000000001</v>
      </c>
      <c r="G173" s="3">
        <v>3</v>
      </c>
      <c r="H173" s="3">
        <v>2</v>
      </c>
      <c r="I173" s="3">
        <v>2</v>
      </c>
      <c r="J173" s="3">
        <v>2</v>
      </c>
      <c r="K173" s="3">
        <v>2</v>
      </c>
      <c r="L173" s="3">
        <v>1056</v>
      </c>
      <c r="M173" s="3">
        <v>119.3</v>
      </c>
      <c r="N173" s="3">
        <v>7.8</v>
      </c>
      <c r="O173" s="3">
        <v>1.72</v>
      </c>
      <c r="P173" s="3">
        <v>2</v>
      </c>
      <c r="Q173" s="3" t="s">
        <v>1422</v>
      </c>
      <c r="R173" s="3" t="s">
        <v>35</v>
      </c>
      <c r="S173" s="3" t="s">
        <v>1062</v>
      </c>
      <c r="T173" s="3" t="s">
        <v>3857</v>
      </c>
      <c r="U173" s="3" t="s">
        <v>3858</v>
      </c>
      <c r="V173" s="3" t="s">
        <v>3855</v>
      </c>
      <c r="W173" s="3" t="s">
        <v>3859</v>
      </c>
      <c r="X173" s="3" t="s">
        <v>3860</v>
      </c>
      <c r="Y173" s="3" t="s">
        <v>41</v>
      </c>
      <c r="Z173" s="3" t="s">
        <v>41</v>
      </c>
      <c r="AA173" s="3">
        <v>0</v>
      </c>
      <c r="AB173" s="3" t="s">
        <v>30</v>
      </c>
      <c r="AC173" s="3">
        <v>1</v>
      </c>
      <c r="AD173" s="3" t="s">
        <v>41</v>
      </c>
    </row>
    <row r="174" spans="1:30" x14ac:dyDescent="0.2">
      <c r="A174" s="3" t="s">
        <v>30</v>
      </c>
      <c r="B174" s="3" t="s">
        <v>31</v>
      </c>
      <c r="C174" s="3" t="s">
        <v>3865</v>
      </c>
      <c r="D174" s="3" t="s">
        <v>3866</v>
      </c>
      <c r="E174" s="3">
        <v>0</v>
      </c>
      <c r="F174" s="3">
        <v>5.8090000000000002</v>
      </c>
      <c r="G174" s="3">
        <v>9</v>
      </c>
      <c r="H174" s="3">
        <v>3</v>
      </c>
      <c r="I174" s="3">
        <v>3</v>
      </c>
      <c r="J174" s="3">
        <v>3</v>
      </c>
      <c r="K174" s="3">
        <v>3</v>
      </c>
      <c r="L174" s="3">
        <v>427</v>
      </c>
      <c r="M174" s="3">
        <v>49.7</v>
      </c>
      <c r="N174" s="3">
        <v>6.42</v>
      </c>
      <c r="O174" s="3">
        <v>1.68</v>
      </c>
      <c r="P174" s="3">
        <v>3</v>
      </c>
      <c r="Q174" s="3" t="s">
        <v>1512</v>
      </c>
      <c r="R174" s="3" t="s">
        <v>35</v>
      </c>
      <c r="S174" s="3" t="s">
        <v>36</v>
      </c>
      <c r="T174" s="3" t="s">
        <v>3867</v>
      </c>
      <c r="U174" s="3" t="s">
        <v>3868</v>
      </c>
      <c r="V174" s="3" t="s">
        <v>3865</v>
      </c>
      <c r="W174" s="3" t="s">
        <v>3869</v>
      </c>
      <c r="X174" s="3" t="s">
        <v>3870</v>
      </c>
      <c r="Y174" s="3" t="s">
        <v>1771</v>
      </c>
      <c r="Z174" s="3" t="s">
        <v>41</v>
      </c>
      <c r="AA174" s="3">
        <v>1</v>
      </c>
      <c r="AB174" s="3" t="s">
        <v>30</v>
      </c>
      <c r="AC174" s="3">
        <v>1</v>
      </c>
      <c r="AD174" s="3" t="s">
        <v>41</v>
      </c>
    </row>
    <row r="175" spans="1:30" x14ac:dyDescent="0.2">
      <c r="A175" s="3" t="s">
        <v>30</v>
      </c>
      <c r="B175" s="3" t="s">
        <v>31</v>
      </c>
      <c r="C175" s="3" t="s">
        <v>3877</v>
      </c>
      <c r="D175" s="3" t="s">
        <v>3878</v>
      </c>
      <c r="E175" s="3">
        <v>0</v>
      </c>
      <c r="F175" s="3">
        <v>5.6479999999999997</v>
      </c>
      <c r="G175" s="3">
        <v>4</v>
      </c>
      <c r="H175" s="3">
        <v>3</v>
      </c>
      <c r="I175" s="3">
        <v>3</v>
      </c>
      <c r="J175" s="3">
        <v>3</v>
      </c>
      <c r="K175" s="3">
        <v>3</v>
      </c>
      <c r="L175" s="3">
        <v>576</v>
      </c>
      <c r="M175" s="3">
        <v>63.8</v>
      </c>
      <c r="N175" s="3">
        <v>4.6100000000000003</v>
      </c>
      <c r="O175" s="3">
        <v>2.79</v>
      </c>
      <c r="P175" s="3">
        <v>3</v>
      </c>
      <c r="Q175" s="3" t="s">
        <v>2887</v>
      </c>
      <c r="R175" s="3" t="s">
        <v>41</v>
      </c>
      <c r="S175" s="3" t="s">
        <v>41</v>
      </c>
      <c r="T175" s="3" t="s">
        <v>1670</v>
      </c>
      <c r="U175" s="3" t="s">
        <v>3879</v>
      </c>
      <c r="V175" s="3" t="s">
        <v>3877</v>
      </c>
      <c r="W175" s="3" t="s">
        <v>3880</v>
      </c>
      <c r="X175" s="3" t="s">
        <v>3881</v>
      </c>
      <c r="Y175" s="3" t="s">
        <v>41</v>
      </c>
      <c r="Z175" s="3" t="s">
        <v>41</v>
      </c>
      <c r="AA175" s="3">
        <v>0</v>
      </c>
      <c r="AB175" s="3" t="s">
        <v>30</v>
      </c>
      <c r="AC175" s="3">
        <v>1</v>
      </c>
      <c r="AD175" s="3" t="s">
        <v>41</v>
      </c>
    </row>
    <row r="176" spans="1:30" x14ac:dyDescent="0.2">
      <c r="A176" s="3" t="s">
        <v>30</v>
      </c>
      <c r="B176" s="3" t="s">
        <v>31</v>
      </c>
      <c r="C176" s="3" t="s">
        <v>3888</v>
      </c>
      <c r="D176" s="3" t="s">
        <v>3889</v>
      </c>
      <c r="E176" s="3">
        <v>0</v>
      </c>
      <c r="F176" s="3">
        <v>5.6310000000000002</v>
      </c>
      <c r="G176" s="3">
        <v>4</v>
      </c>
      <c r="H176" s="3">
        <v>2</v>
      </c>
      <c r="I176" s="3">
        <v>2</v>
      </c>
      <c r="J176" s="3">
        <v>2</v>
      </c>
      <c r="K176" s="3">
        <v>2</v>
      </c>
      <c r="L176" s="3">
        <v>604</v>
      </c>
      <c r="M176" s="3">
        <v>65.5</v>
      </c>
      <c r="N176" s="3">
        <v>7.83</v>
      </c>
      <c r="O176" s="3">
        <v>2.54</v>
      </c>
      <c r="P176" s="3">
        <v>2</v>
      </c>
      <c r="Q176" s="3" t="s">
        <v>2354</v>
      </c>
      <c r="R176" s="3" t="s">
        <v>35</v>
      </c>
      <c r="S176" s="3" t="s">
        <v>1062</v>
      </c>
      <c r="T176" s="3" t="s">
        <v>1424</v>
      </c>
      <c r="U176" s="3" t="s">
        <v>3890</v>
      </c>
      <c r="V176" s="3" t="s">
        <v>3888</v>
      </c>
      <c r="W176" s="3" t="s">
        <v>3891</v>
      </c>
      <c r="X176" s="3" t="s">
        <v>3892</v>
      </c>
      <c r="Y176" s="3" t="s">
        <v>525</v>
      </c>
      <c r="Z176" s="3" t="s">
        <v>41</v>
      </c>
      <c r="AA176" s="3">
        <v>1</v>
      </c>
      <c r="AB176" s="3" t="s">
        <v>30</v>
      </c>
      <c r="AC176" s="3">
        <v>1</v>
      </c>
      <c r="AD176" s="3" t="s">
        <v>41</v>
      </c>
    </row>
    <row r="177" spans="1:30" x14ac:dyDescent="0.2">
      <c r="A177" s="3" t="s">
        <v>30</v>
      </c>
      <c r="B177" s="3" t="s">
        <v>31</v>
      </c>
      <c r="C177" s="3" t="s">
        <v>3897</v>
      </c>
      <c r="D177" s="3" t="s">
        <v>3898</v>
      </c>
      <c r="E177" s="3">
        <v>0</v>
      </c>
      <c r="F177" s="3">
        <v>5.5609999999999999</v>
      </c>
      <c r="G177" s="3">
        <v>15</v>
      </c>
      <c r="H177" s="3">
        <v>2</v>
      </c>
      <c r="I177" s="3">
        <v>2</v>
      </c>
      <c r="J177" s="3">
        <v>3</v>
      </c>
      <c r="K177" s="3">
        <v>2</v>
      </c>
      <c r="L177" s="3">
        <v>142</v>
      </c>
      <c r="M177" s="3">
        <v>15.7</v>
      </c>
      <c r="N177" s="3">
        <v>10.11</v>
      </c>
      <c r="O177" s="3">
        <v>3.9</v>
      </c>
      <c r="P177" s="3">
        <v>2</v>
      </c>
      <c r="Q177" s="3" t="s">
        <v>2812</v>
      </c>
      <c r="R177" s="3" t="s">
        <v>1619</v>
      </c>
      <c r="S177" s="3" t="s">
        <v>1062</v>
      </c>
      <c r="T177" s="3" t="s">
        <v>3899</v>
      </c>
      <c r="U177" s="3" t="s">
        <v>3900</v>
      </c>
      <c r="V177" s="3" t="s">
        <v>3897</v>
      </c>
      <c r="W177" s="3" t="s">
        <v>3901</v>
      </c>
      <c r="X177" s="3" t="s">
        <v>3902</v>
      </c>
      <c r="Y177" s="3" t="s">
        <v>1599</v>
      </c>
      <c r="Z177" s="3" t="s">
        <v>41</v>
      </c>
      <c r="AA177" s="3">
        <v>6</v>
      </c>
      <c r="AB177" s="3" t="s">
        <v>30</v>
      </c>
      <c r="AC177" s="3">
        <v>1</v>
      </c>
      <c r="AD177" s="3" t="s">
        <v>41</v>
      </c>
    </row>
    <row r="178" spans="1:30" x14ac:dyDescent="0.2">
      <c r="A178" s="3" t="s">
        <v>30</v>
      </c>
      <c r="B178" s="3" t="s">
        <v>31</v>
      </c>
      <c r="C178" s="3" t="s">
        <v>3907</v>
      </c>
      <c r="D178" s="3" t="s">
        <v>3908</v>
      </c>
      <c r="E178" s="3">
        <v>0</v>
      </c>
      <c r="F178" s="3">
        <v>5.5060000000000002</v>
      </c>
      <c r="G178" s="3">
        <v>4</v>
      </c>
      <c r="H178" s="3">
        <v>3</v>
      </c>
      <c r="I178" s="3">
        <v>3</v>
      </c>
      <c r="J178" s="3">
        <v>3</v>
      </c>
      <c r="K178" s="3">
        <v>3</v>
      </c>
      <c r="L178" s="3">
        <v>830</v>
      </c>
      <c r="M178" s="3">
        <v>92.8</v>
      </c>
      <c r="N178" s="3">
        <v>8.44</v>
      </c>
      <c r="O178" s="3">
        <v>5.73</v>
      </c>
      <c r="P178" s="3">
        <v>3</v>
      </c>
      <c r="Q178" s="3" t="s">
        <v>1200</v>
      </c>
      <c r="R178" s="3" t="s">
        <v>453</v>
      </c>
      <c r="S178" s="3" t="s">
        <v>36</v>
      </c>
      <c r="T178" s="3" t="s">
        <v>3909</v>
      </c>
      <c r="U178" s="3" t="s">
        <v>3910</v>
      </c>
      <c r="V178" s="3" t="s">
        <v>3907</v>
      </c>
      <c r="W178" s="3" t="s">
        <v>3911</v>
      </c>
      <c r="X178" s="3" t="s">
        <v>3912</v>
      </c>
      <c r="Y178" s="3" t="s">
        <v>41</v>
      </c>
      <c r="Z178" s="3" t="s">
        <v>41</v>
      </c>
      <c r="AA178" s="3">
        <v>0</v>
      </c>
      <c r="AB178" s="3" t="s">
        <v>30</v>
      </c>
      <c r="AC178" s="3">
        <v>1</v>
      </c>
      <c r="AD178" s="3" t="s">
        <v>41</v>
      </c>
    </row>
    <row r="179" spans="1:30" x14ac:dyDescent="0.2">
      <c r="A179" s="3" t="s">
        <v>30</v>
      </c>
      <c r="B179" s="3" t="s">
        <v>31</v>
      </c>
      <c r="C179" s="3" t="s">
        <v>3919</v>
      </c>
      <c r="D179" s="3" t="s">
        <v>3920</v>
      </c>
      <c r="E179" s="3">
        <v>0</v>
      </c>
      <c r="F179" s="3">
        <v>5.4930000000000003</v>
      </c>
      <c r="G179" s="3">
        <v>15</v>
      </c>
      <c r="H179" s="3">
        <v>2</v>
      </c>
      <c r="I179" s="3">
        <v>2</v>
      </c>
      <c r="J179" s="3">
        <v>2</v>
      </c>
      <c r="K179" s="3">
        <v>2</v>
      </c>
      <c r="L179" s="3">
        <v>146</v>
      </c>
      <c r="M179" s="3">
        <v>16.5</v>
      </c>
      <c r="N179" s="3">
        <v>4.7</v>
      </c>
      <c r="O179" s="3">
        <v>2.0299999999999998</v>
      </c>
      <c r="P179" s="3">
        <v>2</v>
      </c>
      <c r="Q179" s="3" t="s">
        <v>1422</v>
      </c>
      <c r="R179" s="3" t="s">
        <v>1739</v>
      </c>
      <c r="S179" s="3" t="s">
        <v>1062</v>
      </c>
      <c r="T179" s="3" t="s">
        <v>3921</v>
      </c>
      <c r="U179" s="3" t="s">
        <v>3922</v>
      </c>
      <c r="V179" s="3" t="s">
        <v>3919</v>
      </c>
      <c r="W179" s="3" t="s">
        <v>3923</v>
      </c>
      <c r="X179" s="3" t="s">
        <v>3924</v>
      </c>
      <c r="Y179" s="3" t="s">
        <v>3925</v>
      </c>
      <c r="Z179" s="3" t="s">
        <v>1745</v>
      </c>
      <c r="AA179" s="3">
        <v>19</v>
      </c>
      <c r="AB179" s="3" t="s">
        <v>30</v>
      </c>
      <c r="AC179" s="3">
        <v>1</v>
      </c>
      <c r="AD179" s="3" t="s">
        <v>41</v>
      </c>
    </row>
    <row r="180" spans="1:30" x14ac:dyDescent="0.2">
      <c r="A180" s="3" t="s">
        <v>30</v>
      </c>
      <c r="B180" s="3" t="s">
        <v>31</v>
      </c>
      <c r="C180" s="3" t="s">
        <v>3930</v>
      </c>
      <c r="D180" s="3" t="s">
        <v>3931</v>
      </c>
      <c r="E180" s="3">
        <v>0</v>
      </c>
      <c r="F180" s="3">
        <v>5.492</v>
      </c>
      <c r="G180" s="3">
        <v>7</v>
      </c>
      <c r="H180" s="3">
        <v>2</v>
      </c>
      <c r="I180" s="3">
        <v>2</v>
      </c>
      <c r="J180" s="3">
        <v>2</v>
      </c>
      <c r="K180" s="3">
        <v>2</v>
      </c>
      <c r="L180" s="3">
        <v>312</v>
      </c>
      <c r="M180" s="3">
        <v>33.700000000000003</v>
      </c>
      <c r="N180" s="3">
        <v>4.83</v>
      </c>
      <c r="O180" s="3">
        <v>4</v>
      </c>
      <c r="P180" s="3">
        <v>2</v>
      </c>
      <c r="Q180" s="3" t="s">
        <v>2812</v>
      </c>
      <c r="R180" s="3" t="s">
        <v>1619</v>
      </c>
      <c r="S180" s="3" t="s">
        <v>1062</v>
      </c>
      <c r="T180" s="3" t="s">
        <v>3932</v>
      </c>
      <c r="U180" s="3" t="s">
        <v>3933</v>
      </c>
      <c r="V180" s="3" t="s">
        <v>3930</v>
      </c>
      <c r="W180" s="3" t="s">
        <v>3934</v>
      </c>
      <c r="X180" s="3" t="s">
        <v>3935</v>
      </c>
      <c r="Y180" s="3" t="s">
        <v>1599</v>
      </c>
      <c r="Z180" s="3" t="s">
        <v>41</v>
      </c>
      <c r="AA180" s="3">
        <v>6</v>
      </c>
      <c r="AB180" s="3" t="s">
        <v>30</v>
      </c>
      <c r="AC180" s="3">
        <v>1</v>
      </c>
      <c r="AD180" s="3" t="s">
        <v>41</v>
      </c>
    </row>
    <row r="181" spans="1:30" x14ac:dyDescent="0.2">
      <c r="A181" s="3" t="s">
        <v>30</v>
      </c>
      <c r="B181" s="3" t="s">
        <v>31</v>
      </c>
      <c r="C181" s="3" t="s">
        <v>3940</v>
      </c>
      <c r="D181" s="3" t="s">
        <v>3941</v>
      </c>
      <c r="E181" s="3">
        <v>0</v>
      </c>
      <c r="F181" s="3">
        <v>5.4770000000000003</v>
      </c>
      <c r="G181" s="3">
        <v>7</v>
      </c>
      <c r="H181" s="3">
        <v>3</v>
      </c>
      <c r="I181" s="3">
        <v>3</v>
      </c>
      <c r="J181" s="3">
        <v>3</v>
      </c>
      <c r="K181" s="3">
        <v>3</v>
      </c>
      <c r="L181" s="3">
        <v>486</v>
      </c>
      <c r="M181" s="3">
        <v>55.5</v>
      </c>
      <c r="N181" s="3">
        <v>9.5</v>
      </c>
      <c r="O181" s="3">
        <v>0</v>
      </c>
      <c r="P181" s="3">
        <v>3</v>
      </c>
      <c r="Q181" s="3" t="s">
        <v>2010</v>
      </c>
      <c r="R181" s="3" t="s">
        <v>35</v>
      </c>
      <c r="S181" s="3" t="s">
        <v>1062</v>
      </c>
      <c r="T181" s="3" t="s">
        <v>3942</v>
      </c>
      <c r="U181" s="3" t="s">
        <v>3943</v>
      </c>
      <c r="V181" s="3" t="s">
        <v>3940</v>
      </c>
      <c r="W181" s="3" t="s">
        <v>3944</v>
      </c>
      <c r="X181" s="3" t="s">
        <v>3945</v>
      </c>
      <c r="Y181" s="3" t="s">
        <v>41</v>
      </c>
      <c r="Z181" s="3" t="s">
        <v>41</v>
      </c>
      <c r="AA181" s="3">
        <v>0</v>
      </c>
      <c r="AB181" s="3" t="s">
        <v>30</v>
      </c>
      <c r="AC181" s="3">
        <v>1</v>
      </c>
      <c r="AD181" s="3" t="s">
        <v>41</v>
      </c>
    </row>
    <row r="182" spans="1:30" x14ac:dyDescent="0.2">
      <c r="A182" s="3" t="s">
        <v>30</v>
      </c>
      <c r="B182" s="3" t="s">
        <v>31</v>
      </c>
      <c r="C182" s="3" t="s">
        <v>3952</v>
      </c>
      <c r="D182" s="3" t="s">
        <v>3953</v>
      </c>
      <c r="E182" s="3">
        <v>0</v>
      </c>
      <c r="F182" s="3">
        <v>5.468</v>
      </c>
      <c r="G182" s="3">
        <v>13</v>
      </c>
      <c r="H182" s="3">
        <v>3</v>
      </c>
      <c r="I182" s="3">
        <v>3</v>
      </c>
      <c r="J182" s="3">
        <v>3</v>
      </c>
      <c r="K182" s="3">
        <v>3</v>
      </c>
      <c r="L182" s="3">
        <v>240</v>
      </c>
      <c r="M182" s="3">
        <v>27</v>
      </c>
      <c r="N182" s="3">
        <v>9.36</v>
      </c>
      <c r="O182" s="3">
        <v>1.87</v>
      </c>
      <c r="P182" s="3">
        <v>3</v>
      </c>
      <c r="Q182" s="3" t="s">
        <v>1512</v>
      </c>
      <c r="R182" s="3" t="s">
        <v>35</v>
      </c>
      <c r="S182" s="3" t="s">
        <v>1062</v>
      </c>
      <c r="T182" s="3" t="s">
        <v>3954</v>
      </c>
      <c r="U182" s="3" t="s">
        <v>3955</v>
      </c>
      <c r="V182" s="3" t="s">
        <v>3952</v>
      </c>
      <c r="W182" s="3" t="s">
        <v>3956</v>
      </c>
      <c r="X182" s="3" t="s">
        <v>3957</v>
      </c>
      <c r="Y182" s="3" t="s">
        <v>3958</v>
      </c>
      <c r="Z182" s="3" t="s">
        <v>1745</v>
      </c>
      <c r="AA182" s="3">
        <v>10</v>
      </c>
      <c r="AB182" s="3" t="s">
        <v>30</v>
      </c>
      <c r="AC182" s="3">
        <v>1</v>
      </c>
      <c r="AD182" s="3" t="s">
        <v>41</v>
      </c>
    </row>
    <row r="183" spans="1:30" x14ac:dyDescent="0.2">
      <c r="A183" s="3" t="s">
        <v>30</v>
      </c>
      <c r="B183" s="3" t="s">
        <v>31</v>
      </c>
      <c r="C183" s="3" t="s">
        <v>3965</v>
      </c>
      <c r="D183" s="3" t="s">
        <v>3966</v>
      </c>
      <c r="E183" s="3">
        <v>0</v>
      </c>
      <c r="F183" s="3">
        <v>5.3559999999999999</v>
      </c>
      <c r="G183" s="3">
        <v>2</v>
      </c>
      <c r="H183" s="3">
        <v>3</v>
      </c>
      <c r="I183" s="3">
        <v>3</v>
      </c>
      <c r="J183" s="3">
        <v>3</v>
      </c>
      <c r="K183" s="3">
        <v>3</v>
      </c>
      <c r="L183" s="3">
        <v>1859</v>
      </c>
      <c r="M183" s="3">
        <v>211</v>
      </c>
      <c r="N183" s="3">
        <v>7.24</v>
      </c>
      <c r="O183" s="3">
        <v>0</v>
      </c>
      <c r="P183" s="3">
        <v>3</v>
      </c>
      <c r="Q183" s="3" t="s">
        <v>3967</v>
      </c>
      <c r="R183" s="3" t="s">
        <v>35</v>
      </c>
      <c r="S183" s="3" t="s">
        <v>1062</v>
      </c>
      <c r="T183" s="3" t="s">
        <v>3968</v>
      </c>
      <c r="U183" s="3" t="s">
        <v>3969</v>
      </c>
      <c r="V183" s="3" t="s">
        <v>3970</v>
      </c>
      <c r="W183" s="3" t="s">
        <v>3971</v>
      </c>
      <c r="X183" s="3" t="s">
        <v>3972</v>
      </c>
      <c r="Y183" s="3" t="s">
        <v>3973</v>
      </c>
      <c r="Z183" s="3" t="s">
        <v>41</v>
      </c>
      <c r="AA183" s="3">
        <v>2</v>
      </c>
      <c r="AB183" s="3" t="s">
        <v>30</v>
      </c>
      <c r="AC183" s="3">
        <v>1</v>
      </c>
      <c r="AD183" s="3" t="s">
        <v>41</v>
      </c>
    </row>
    <row r="184" spans="1:30" x14ac:dyDescent="0.2">
      <c r="A184" s="3" t="s">
        <v>30</v>
      </c>
      <c r="B184" s="3" t="s">
        <v>31</v>
      </c>
      <c r="C184" s="3" t="s">
        <v>3980</v>
      </c>
      <c r="D184" s="3" t="s">
        <v>3981</v>
      </c>
      <c r="E184" s="3">
        <v>0</v>
      </c>
      <c r="F184" s="3">
        <v>5.3529999999999998</v>
      </c>
      <c r="G184" s="3">
        <v>4</v>
      </c>
      <c r="H184" s="3">
        <v>3</v>
      </c>
      <c r="I184" s="3">
        <v>3</v>
      </c>
      <c r="J184" s="3">
        <v>3</v>
      </c>
      <c r="K184" s="3">
        <v>3</v>
      </c>
      <c r="L184" s="3">
        <v>1108</v>
      </c>
      <c r="M184" s="3">
        <v>123.9</v>
      </c>
      <c r="N184" s="3">
        <v>7.69</v>
      </c>
      <c r="O184" s="3">
        <v>2.23</v>
      </c>
      <c r="P184" s="3">
        <v>3</v>
      </c>
      <c r="Q184" s="3" t="s">
        <v>3982</v>
      </c>
      <c r="R184" s="3" t="s">
        <v>41</v>
      </c>
      <c r="S184" s="3" t="s">
        <v>374</v>
      </c>
      <c r="T184" s="3" t="s">
        <v>2259</v>
      </c>
      <c r="U184" s="3" t="s">
        <v>3983</v>
      </c>
      <c r="V184" s="3" t="s">
        <v>3980</v>
      </c>
      <c r="W184" s="3" t="s">
        <v>3984</v>
      </c>
      <c r="X184" s="3" t="s">
        <v>3985</v>
      </c>
      <c r="Y184" s="3" t="s">
        <v>41</v>
      </c>
      <c r="Z184" s="3" t="s">
        <v>41</v>
      </c>
      <c r="AA184" s="3">
        <v>0</v>
      </c>
      <c r="AB184" s="3" t="s">
        <v>30</v>
      </c>
      <c r="AC184" s="3">
        <v>1</v>
      </c>
      <c r="AD184" s="3" t="s">
        <v>41</v>
      </c>
    </row>
    <row r="185" spans="1:30" x14ac:dyDescent="0.2">
      <c r="A185" s="3" t="s">
        <v>30</v>
      </c>
      <c r="B185" s="3" t="s">
        <v>31</v>
      </c>
      <c r="C185" s="3" t="s">
        <v>3992</v>
      </c>
      <c r="D185" s="3" t="s">
        <v>3993</v>
      </c>
      <c r="E185" s="3">
        <v>0</v>
      </c>
      <c r="F185" s="3">
        <v>5.3040000000000003</v>
      </c>
      <c r="G185" s="3">
        <v>5</v>
      </c>
      <c r="H185" s="3">
        <v>3</v>
      </c>
      <c r="I185" s="3">
        <v>3</v>
      </c>
      <c r="J185" s="3">
        <v>3</v>
      </c>
      <c r="K185" s="3">
        <v>3</v>
      </c>
      <c r="L185" s="3">
        <v>656</v>
      </c>
      <c r="M185" s="3">
        <v>74.7</v>
      </c>
      <c r="N185" s="3">
        <v>8.66</v>
      </c>
      <c r="O185" s="3">
        <v>4.9000000000000004</v>
      </c>
      <c r="P185" s="3">
        <v>3</v>
      </c>
      <c r="Q185" s="3" t="s">
        <v>2937</v>
      </c>
      <c r="R185" s="3" t="s">
        <v>2011</v>
      </c>
      <c r="S185" s="3" t="s">
        <v>36</v>
      </c>
      <c r="T185" s="3" t="s">
        <v>2279</v>
      </c>
      <c r="U185" s="3" t="s">
        <v>3994</v>
      </c>
      <c r="V185" s="3" t="s">
        <v>3992</v>
      </c>
      <c r="W185" s="3" t="s">
        <v>3995</v>
      </c>
      <c r="X185" s="3" t="s">
        <v>3996</v>
      </c>
      <c r="Y185" s="3" t="s">
        <v>41</v>
      </c>
      <c r="Z185" s="3" t="s">
        <v>41</v>
      </c>
      <c r="AA185" s="3">
        <v>0</v>
      </c>
      <c r="AB185" s="3" t="s">
        <v>30</v>
      </c>
      <c r="AC185" s="3">
        <v>1</v>
      </c>
      <c r="AD185" s="3" t="s">
        <v>41</v>
      </c>
    </row>
    <row r="186" spans="1:30" x14ac:dyDescent="0.2">
      <c r="A186" s="3" t="s">
        <v>30</v>
      </c>
      <c r="B186" s="3" t="s">
        <v>31</v>
      </c>
      <c r="C186" s="3" t="s">
        <v>4003</v>
      </c>
      <c r="D186" s="3" t="s">
        <v>4004</v>
      </c>
      <c r="E186" s="3">
        <v>0</v>
      </c>
      <c r="F186" s="3">
        <v>5.242</v>
      </c>
      <c r="G186" s="3">
        <v>16</v>
      </c>
      <c r="H186" s="3">
        <v>2</v>
      </c>
      <c r="I186" s="3">
        <v>2</v>
      </c>
      <c r="J186" s="3">
        <v>2</v>
      </c>
      <c r="K186" s="3">
        <v>2</v>
      </c>
      <c r="L186" s="3">
        <v>225</v>
      </c>
      <c r="M186" s="3">
        <v>25.2</v>
      </c>
      <c r="N186" s="3">
        <v>10.08</v>
      </c>
      <c r="O186" s="3">
        <v>0</v>
      </c>
      <c r="P186" s="3">
        <v>2</v>
      </c>
      <c r="Q186" s="3" t="s">
        <v>1422</v>
      </c>
      <c r="R186" s="3" t="s">
        <v>35</v>
      </c>
      <c r="S186" s="3" t="s">
        <v>1766</v>
      </c>
      <c r="T186" s="3" t="s">
        <v>41</v>
      </c>
      <c r="U186" s="3" t="s">
        <v>4005</v>
      </c>
      <c r="V186" s="3" t="s">
        <v>4003</v>
      </c>
      <c r="W186" s="3" t="s">
        <v>4006</v>
      </c>
      <c r="X186" s="3" t="s">
        <v>4007</v>
      </c>
      <c r="Y186" s="3" t="s">
        <v>41</v>
      </c>
      <c r="Z186" s="3" t="s">
        <v>41</v>
      </c>
      <c r="AA186" s="3">
        <v>0</v>
      </c>
      <c r="AB186" s="3" t="s">
        <v>30</v>
      </c>
      <c r="AC186" s="3">
        <v>1</v>
      </c>
      <c r="AD186" s="3" t="s">
        <v>41</v>
      </c>
    </row>
    <row r="187" spans="1:30" x14ac:dyDescent="0.2">
      <c r="A187" s="3" t="s">
        <v>30</v>
      </c>
      <c r="B187" s="3" t="s">
        <v>31</v>
      </c>
      <c r="C187" s="3" t="s">
        <v>4012</v>
      </c>
      <c r="D187" s="3" t="s">
        <v>4013</v>
      </c>
      <c r="E187" s="3">
        <v>0</v>
      </c>
      <c r="F187" s="3">
        <v>5.2290000000000001</v>
      </c>
      <c r="G187" s="3">
        <v>10</v>
      </c>
      <c r="H187" s="3">
        <v>3</v>
      </c>
      <c r="I187" s="3">
        <v>3</v>
      </c>
      <c r="J187" s="3">
        <v>3</v>
      </c>
      <c r="K187" s="3">
        <v>3</v>
      </c>
      <c r="L187" s="3">
        <v>437</v>
      </c>
      <c r="M187" s="3">
        <v>46.9</v>
      </c>
      <c r="N187" s="3">
        <v>6</v>
      </c>
      <c r="O187" s="3">
        <v>2.11</v>
      </c>
      <c r="P187" s="3">
        <v>3</v>
      </c>
      <c r="Q187" s="3" t="s">
        <v>4014</v>
      </c>
      <c r="R187" s="3" t="s">
        <v>4015</v>
      </c>
      <c r="S187" s="3" t="s">
        <v>36</v>
      </c>
      <c r="T187" s="3" t="s">
        <v>4016</v>
      </c>
      <c r="U187" s="3" t="s">
        <v>4017</v>
      </c>
      <c r="V187" s="3" t="s">
        <v>4012</v>
      </c>
      <c r="W187" s="3" t="s">
        <v>4018</v>
      </c>
      <c r="X187" s="3" t="s">
        <v>4019</v>
      </c>
      <c r="Y187" s="3" t="s">
        <v>1545</v>
      </c>
      <c r="Z187" s="3" t="s">
        <v>1546</v>
      </c>
      <c r="AA187" s="3">
        <v>5</v>
      </c>
      <c r="AB187" s="3" t="s">
        <v>30</v>
      </c>
      <c r="AC187" s="3">
        <v>1</v>
      </c>
      <c r="AD187" s="3" t="s">
        <v>41</v>
      </c>
    </row>
    <row r="188" spans="1:30" x14ac:dyDescent="0.2">
      <c r="A188" s="3" t="s">
        <v>30</v>
      </c>
      <c r="B188" s="3" t="s">
        <v>31</v>
      </c>
      <c r="C188" s="3" t="s">
        <v>4027</v>
      </c>
      <c r="D188" s="3" t="s">
        <v>4028</v>
      </c>
      <c r="E188" s="3">
        <v>0</v>
      </c>
      <c r="F188" s="3">
        <v>5.2130000000000001</v>
      </c>
      <c r="G188" s="3">
        <v>8</v>
      </c>
      <c r="H188" s="3">
        <v>3</v>
      </c>
      <c r="I188" s="3">
        <v>3</v>
      </c>
      <c r="J188" s="3">
        <v>3</v>
      </c>
      <c r="K188" s="3">
        <v>3</v>
      </c>
      <c r="L188" s="3">
        <v>670</v>
      </c>
      <c r="M188" s="3">
        <v>76.3</v>
      </c>
      <c r="N188" s="3">
        <v>8.5399999999999991</v>
      </c>
      <c r="O188" s="3">
        <v>3.37</v>
      </c>
      <c r="P188" s="3">
        <v>3</v>
      </c>
      <c r="Q188" s="3" t="s">
        <v>2555</v>
      </c>
      <c r="R188" s="3" t="s">
        <v>1593</v>
      </c>
      <c r="S188" s="3" t="s">
        <v>1062</v>
      </c>
      <c r="T188" s="3" t="s">
        <v>4029</v>
      </c>
      <c r="U188" s="3" t="s">
        <v>4030</v>
      </c>
      <c r="V188" s="3" t="s">
        <v>4027</v>
      </c>
      <c r="W188" s="3" t="s">
        <v>4031</v>
      </c>
      <c r="X188" s="3" t="s">
        <v>4032</v>
      </c>
      <c r="Y188" s="3" t="s">
        <v>41</v>
      </c>
      <c r="Z188" s="3" t="s">
        <v>41</v>
      </c>
      <c r="AA188" s="3">
        <v>0</v>
      </c>
      <c r="AB188" s="3" t="s">
        <v>30</v>
      </c>
      <c r="AC188" s="3">
        <v>1</v>
      </c>
      <c r="AD188" s="3" t="s">
        <v>41</v>
      </c>
    </row>
    <row r="189" spans="1:30" x14ac:dyDescent="0.2">
      <c r="A189" s="3" t="s">
        <v>30</v>
      </c>
      <c r="B189" s="3" t="s">
        <v>31</v>
      </c>
      <c r="C189" s="3" t="s">
        <v>4039</v>
      </c>
      <c r="D189" s="3" t="s">
        <v>4040</v>
      </c>
      <c r="E189" s="3">
        <v>0</v>
      </c>
      <c r="F189" s="3">
        <v>5.1769999999999996</v>
      </c>
      <c r="G189" s="3">
        <v>11</v>
      </c>
      <c r="H189" s="3">
        <v>3</v>
      </c>
      <c r="I189" s="3">
        <v>3</v>
      </c>
      <c r="J189" s="3">
        <v>3</v>
      </c>
      <c r="K189" s="3">
        <v>3</v>
      </c>
      <c r="L189" s="3">
        <v>368</v>
      </c>
      <c r="M189" s="3">
        <v>42.9</v>
      </c>
      <c r="N189" s="3">
        <v>5.05</v>
      </c>
      <c r="O189" s="3">
        <v>4.3099999999999996</v>
      </c>
      <c r="P189" s="3">
        <v>3</v>
      </c>
      <c r="Q189" s="3" t="s">
        <v>4041</v>
      </c>
      <c r="R189" s="3" t="s">
        <v>35</v>
      </c>
      <c r="S189" s="3" t="s">
        <v>41</v>
      </c>
      <c r="T189" s="3" t="s">
        <v>4042</v>
      </c>
      <c r="U189" s="3" t="s">
        <v>4043</v>
      </c>
      <c r="V189" s="3" t="s">
        <v>4039</v>
      </c>
      <c r="W189" s="3" t="s">
        <v>4044</v>
      </c>
      <c r="X189" s="3" t="s">
        <v>4045</v>
      </c>
      <c r="Y189" s="3" t="s">
        <v>41</v>
      </c>
      <c r="Z189" s="3" t="s">
        <v>41</v>
      </c>
      <c r="AA189" s="3">
        <v>0</v>
      </c>
      <c r="AB189" s="3" t="s">
        <v>30</v>
      </c>
      <c r="AC189" s="3">
        <v>1</v>
      </c>
      <c r="AD189" s="3" t="s">
        <v>41</v>
      </c>
    </row>
    <row r="190" spans="1:30" x14ac:dyDescent="0.2">
      <c r="A190" s="3" t="s">
        <v>30</v>
      </c>
      <c r="B190" s="3" t="s">
        <v>31</v>
      </c>
      <c r="C190" s="3" t="s">
        <v>4052</v>
      </c>
      <c r="D190" s="3" t="s">
        <v>4053</v>
      </c>
      <c r="E190" s="3">
        <v>0</v>
      </c>
      <c r="F190" s="3">
        <v>5.0839999999999996</v>
      </c>
      <c r="G190" s="3">
        <v>9</v>
      </c>
      <c r="H190" s="3">
        <v>2</v>
      </c>
      <c r="I190" s="3">
        <v>2</v>
      </c>
      <c r="J190" s="3">
        <v>3</v>
      </c>
      <c r="K190" s="3">
        <v>2</v>
      </c>
      <c r="L190" s="3">
        <v>311</v>
      </c>
      <c r="M190" s="3">
        <v>34.299999999999997</v>
      </c>
      <c r="N190" s="3">
        <v>9.31</v>
      </c>
      <c r="O190" s="3">
        <v>5.19</v>
      </c>
      <c r="P190" s="3">
        <v>2</v>
      </c>
      <c r="Q190" s="3" t="s">
        <v>2633</v>
      </c>
      <c r="R190" s="3" t="s">
        <v>3581</v>
      </c>
      <c r="S190" s="3" t="s">
        <v>2920</v>
      </c>
      <c r="T190" s="3" t="s">
        <v>4054</v>
      </c>
      <c r="U190" s="3" t="s">
        <v>4055</v>
      </c>
      <c r="V190" s="3" t="s">
        <v>4052</v>
      </c>
      <c r="W190" s="3" t="s">
        <v>4056</v>
      </c>
      <c r="X190" s="3" t="s">
        <v>4057</v>
      </c>
      <c r="Y190" s="3" t="s">
        <v>4058</v>
      </c>
      <c r="Z190" s="3" t="s">
        <v>41</v>
      </c>
      <c r="AA190" s="3">
        <v>3</v>
      </c>
      <c r="AB190" s="3" t="s">
        <v>30</v>
      </c>
      <c r="AC190" s="3">
        <v>1</v>
      </c>
      <c r="AD190" s="3" t="s">
        <v>41</v>
      </c>
    </row>
    <row r="191" spans="1:30" x14ac:dyDescent="0.2">
      <c r="A191" s="3" t="s">
        <v>30</v>
      </c>
      <c r="B191" s="3" t="s">
        <v>31</v>
      </c>
      <c r="C191" s="3" t="s">
        <v>4063</v>
      </c>
      <c r="D191" s="3" t="s">
        <v>4064</v>
      </c>
      <c r="E191" s="3">
        <v>0</v>
      </c>
      <c r="F191" s="3">
        <v>5.08</v>
      </c>
      <c r="G191" s="3">
        <v>5</v>
      </c>
      <c r="H191" s="3">
        <v>2</v>
      </c>
      <c r="I191" s="3">
        <v>2</v>
      </c>
      <c r="J191" s="3">
        <v>2</v>
      </c>
      <c r="K191" s="3">
        <v>2</v>
      </c>
      <c r="L191" s="3">
        <v>527</v>
      </c>
      <c r="M191" s="3">
        <v>57.2</v>
      </c>
      <c r="N191" s="3">
        <v>6.11</v>
      </c>
      <c r="O191" s="3">
        <v>2.2799999999999998</v>
      </c>
      <c r="P191" s="3">
        <v>2</v>
      </c>
      <c r="Q191" s="3" t="s">
        <v>1592</v>
      </c>
      <c r="R191" s="3" t="s">
        <v>4065</v>
      </c>
      <c r="S191" s="3" t="s">
        <v>36</v>
      </c>
      <c r="T191" s="3" t="s">
        <v>4066</v>
      </c>
      <c r="U191" s="3" t="s">
        <v>4067</v>
      </c>
      <c r="V191" s="3" t="s">
        <v>4063</v>
      </c>
      <c r="W191" s="3" t="s">
        <v>4068</v>
      </c>
      <c r="X191" s="3" t="s">
        <v>4069</v>
      </c>
      <c r="Y191" s="3" t="s">
        <v>4070</v>
      </c>
      <c r="Z191" s="3" t="s">
        <v>41</v>
      </c>
      <c r="AA191" s="3">
        <v>3</v>
      </c>
      <c r="AB191" s="3" t="s">
        <v>30</v>
      </c>
      <c r="AC191" s="3">
        <v>1</v>
      </c>
      <c r="AD191" s="3" t="s">
        <v>41</v>
      </c>
    </row>
    <row r="192" spans="1:30" x14ac:dyDescent="0.2">
      <c r="A192" s="3" t="s">
        <v>30</v>
      </c>
      <c r="B192" s="3" t="s">
        <v>31</v>
      </c>
      <c r="C192" s="3" t="s">
        <v>4075</v>
      </c>
      <c r="D192" s="3" t="s">
        <v>4076</v>
      </c>
      <c r="E192" s="3">
        <v>0</v>
      </c>
      <c r="F192" s="3">
        <v>5.0629999999999997</v>
      </c>
      <c r="G192" s="3">
        <v>13</v>
      </c>
      <c r="H192" s="3">
        <v>2</v>
      </c>
      <c r="I192" s="3">
        <v>2</v>
      </c>
      <c r="J192" s="3">
        <v>3</v>
      </c>
      <c r="K192" s="3">
        <v>2</v>
      </c>
      <c r="L192" s="3">
        <v>137</v>
      </c>
      <c r="M192" s="3">
        <v>14.5</v>
      </c>
      <c r="N192" s="3">
        <v>10.33</v>
      </c>
      <c r="O192" s="3">
        <v>3.74</v>
      </c>
      <c r="P192" s="3">
        <v>2</v>
      </c>
      <c r="Q192" s="3" t="s">
        <v>1592</v>
      </c>
      <c r="R192" s="3" t="s">
        <v>2538</v>
      </c>
      <c r="S192" s="3" t="s">
        <v>1062</v>
      </c>
      <c r="T192" s="3" t="s">
        <v>4077</v>
      </c>
      <c r="U192" s="3" t="s">
        <v>4078</v>
      </c>
      <c r="V192" s="3" t="s">
        <v>4079</v>
      </c>
      <c r="W192" s="3" t="s">
        <v>4080</v>
      </c>
      <c r="X192" s="3" t="s">
        <v>4081</v>
      </c>
      <c r="Y192" s="3" t="s">
        <v>1599</v>
      </c>
      <c r="Z192" s="3" t="s">
        <v>41</v>
      </c>
      <c r="AA192" s="3">
        <v>6</v>
      </c>
      <c r="AB192" s="3" t="s">
        <v>30</v>
      </c>
      <c r="AC192" s="3">
        <v>1</v>
      </c>
      <c r="AD192" s="3" t="s">
        <v>41</v>
      </c>
    </row>
    <row r="193" spans="1:30" x14ac:dyDescent="0.2">
      <c r="A193" s="3" t="s">
        <v>30</v>
      </c>
      <c r="B193" s="3" t="s">
        <v>31</v>
      </c>
      <c r="C193" s="3" t="s">
        <v>4086</v>
      </c>
      <c r="D193" s="3" t="s">
        <v>4087</v>
      </c>
      <c r="E193" s="3">
        <v>0</v>
      </c>
      <c r="F193" s="3">
        <v>4.9960000000000004</v>
      </c>
      <c r="G193" s="3">
        <v>6</v>
      </c>
      <c r="H193" s="3">
        <v>2</v>
      </c>
      <c r="I193" s="3">
        <v>2</v>
      </c>
      <c r="J193" s="3">
        <v>2</v>
      </c>
      <c r="K193" s="3">
        <v>2</v>
      </c>
      <c r="L193" s="3">
        <v>538</v>
      </c>
      <c r="M193" s="3">
        <v>58.2</v>
      </c>
      <c r="N193" s="3">
        <v>5.05</v>
      </c>
      <c r="O193" s="3">
        <v>4.8899999999999997</v>
      </c>
      <c r="P193" s="3">
        <v>2</v>
      </c>
      <c r="Q193" s="3" t="s">
        <v>2555</v>
      </c>
      <c r="R193" s="3" t="s">
        <v>453</v>
      </c>
      <c r="S193" s="3" t="s">
        <v>36</v>
      </c>
      <c r="T193" s="3" t="s">
        <v>979</v>
      </c>
      <c r="U193" s="3" t="s">
        <v>4088</v>
      </c>
      <c r="V193" s="3" t="s">
        <v>4086</v>
      </c>
      <c r="W193" s="3" t="s">
        <v>4089</v>
      </c>
      <c r="X193" s="3" t="s">
        <v>4090</v>
      </c>
      <c r="Y193" s="3" t="s">
        <v>41</v>
      </c>
      <c r="Z193" s="3" t="s">
        <v>41</v>
      </c>
      <c r="AA193" s="3">
        <v>0</v>
      </c>
      <c r="AB193" s="3" t="s">
        <v>30</v>
      </c>
      <c r="AC193" s="3">
        <v>1</v>
      </c>
      <c r="AD193" s="3" t="s">
        <v>41</v>
      </c>
    </row>
    <row r="194" spans="1:30" x14ac:dyDescent="0.2">
      <c r="A194" s="3" t="s">
        <v>30</v>
      </c>
      <c r="B194" s="3" t="s">
        <v>31</v>
      </c>
      <c r="C194" s="3" t="s">
        <v>4095</v>
      </c>
      <c r="D194" s="3" t="s">
        <v>4096</v>
      </c>
      <c r="E194" s="3">
        <v>0</v>
      </c>
      <c r="F194" s="3">
        <v>4.992</v>
      </c>
      <c r="G194" s="3">
        <v>8</v>
      </c>
      <c r="H194" s="3">
        <v>3</v>
      </c>
      <c r="I194" s="3">
        <v>3</v>
      </c>
      <c r="J194" s="3">
        <v>4</v>
      </c>
      <c r="K194" s="3">
        <v>3</v>
      </c>
      <c r="L194" s="3">
        <v>500</v>
      </c>
      <c r="M194" s="3">
        <v>54.4</v>
      </c>
      <c r="N194" s="3">
        <v>5.44</v>
      </c>
      <c r="O194" s="3">
        <v>6.44</v>
      </c>
      <c r="P194" s="3">
        <v>3</v>
      </c>
      <c r="Q194" s="3" t="s">
        <v>4097</v>
      </c>
      <c r="R194" s="3" t="s">
        <v>4098</v>
      </c>
      <c r="S194" s="3" t="s">
        <v>36</v>
      </c>
      <c r="T194" s="3" t="s">
        <v>4099</v>
      </c>
      <c r="U194" s="3" t="s">
        <v>4100</v>
      </c>
      <c r="V194" s="3" t="s">
        <v>4095</v>
      </c>
      <c r="W194" s="3" t="s">
        <v>4101</v>
      </c>
      <c r="X194" s="3" t="s">
        <v>4102</v>
      </c>
      <c r="Y194" s="3" t="s">
        <v>4103</v>
      </c>
      <c r="Z194" s="3" t="s">
        <v>4104</v>
      </c>
      <c r="AA194" s="3">
        <v>8</v>
      </c>
      <c r="AB194" s="3" t="s">
        <v>30</v>
      </c>
      <c r="AC194" s="3">
        <v>1</v>
      </c>
      <c r="AD194" s="3" t="s">
        <v>41</v>
      </c>
    </row>
    <row r="195" spans="1:30" x14ac:dyDescent="0.2">
      <c r="A195" s="3" t="s">
        <v>30</v>
      </c>
      <c r="B195" s="3" t="s">
        <v>31</v>
      </c>
      <c r="C195" s="3" t="s">
        <v>4111</v>
      </c>
      <c r="D195" s="3" t="s">
        <v>4112</v>
      </c>
      <c r="E195" s="3">
        <v>0</v>
      </c>
      <c r="F195" s="3">
        <v>4.9329999999999998</v>
      </c>
      <c r="G195" s="3">
        <v>2</v>
      </c>
      <c r="H195" s="3">
        <v>3</v>
      </c>
      <c r="I195" s="3">
        <v>3</v>
      </c>
      <c r="J195" s="3">
        <v>3</v>
      </c>
      <c r="K195" s="3">
        <v>3</v>
      </c>
      <c r="L195" s="3">
        <v>1867</v>
      </c>
      <c r="M195" s="3">
        <v>209.8</v>
      </c>
      <c r="N195" s="3">
        <v>6.57</v>
      </c>
      <c r="O195" s="3">
        <v>1.62</v>
      </c>
      <c r="P195" s="3">
        <v>3</v>
      </c>
      <c r="Q195" s="3" t="s">
        <v>1512</v>
      </c>
      <c r="R195" s="3" t="s">
        <v>35</v>
      </c>
      <c r="S195" s="3" t="s">
        <v>1062</v>
      </c>
      <c r="T195" s="3" t="s">
        <v>4113</v>
      </c>
      <c r="U195" s="3" t="s">
        <v>4114</v>
      </c>
      <c r="V195" s="3" t="s">
        <v>4111</v>
      </c>
      <c r="W195" s="3" t="s">
        <v>4115</v>
      </c>
      <c r="X195" s="3" t="s">
        <v>4116</v>
      </c>
      <c r="Y195" s="3" t="s">
        <v>41</v>
      </c>
      <c r="Z195" s="3" t="s">
        <v>41</v>
      </c>
      <c r="AA195" s="3">
        <v>0</v>
      </c>
      <c r="AB195" s="3" t="s">
        <v>30</v>
      </c>
      <c r="AC195" s="3">
        <v>1</v>
      </c>
      <c r="AD195" s="3" t="s">
        <v>41</v>
      </c>
    </row>
    <row r="196" spans="1:30" x14ac:dyDescent="0.2">
      <c r="A196" s="3" t="s">
        <v>30</v>
      </c>
      <c r="B196" s="3" t="s">
        <v>31</v>
      </c>
      <c r="C196" s="3" t="s">
        <v>4123</v>
      </c>
      <c r="D196" s="3" t="s">
        <v>4124</v>
      </c>
      <c r="E196" s="3">
        <v>0</v>
      </c>
      <c r="F196" s="3">
        <v>4.8789999999999996</v>
      </c>
      <c r="G196" s="3">
        <v>14</v>
      </c>
      <c r="H196" s="3">
        <v>3</v>
      </c>
      <c r="I196" s="3">
        <v>3</v>
      </c>
      <c r="J196" s="3">
        <v>3</v>
      </c>
      <c r="K196" s="3">
        <v>3</v>
      </c>
      <c r="L196" s="3">
        <v>293</v>
      </c>
      <c r="M196" s="3">
        <v>34.6</v>
      </c>
      <c r="N196" s="3">
        <v>9.17</v>
      </c>
      <c r="O196" s="3">
        <v>1.7</v>
      </c>
      <c r="P196" s="3">
        <v>3</v>
      </c>
      <c r="Q196" s="3" t="s">
        <v>1422</v>
      </c>
      <c r="R196" s="3" t="s">
        <v>3581</v>
      </c>
      <c r="S196" s="3" t="s">
        <v>1062</v>
      </c>
      <c r="T196" s="3" t="s">
        <v>41</v>
      </c>
      <c r="U196" s="3" t="s">
        <v>4125</v>
      </c>
      <c r="V196" s="3" t="s">
        <v>4123</v>
      </c>
      <c r="W196" s="3" t="s">
        <v>4126</v>
      </c>
      <c r="X196" s="3" t="s">
        <v>4127</v>
      </c>
      <c r="Y196" s="3" t="s">
        <v>41</v>
      </c>
      <c r="Z196" s="3" t="s">
        <v>41</v>
      </c>
      <c r="AA196" s="3">
        <v>0</v>
      </c>
      <c r="AB196" s="3" t="s">
        <v>30</v>
      </c>
      <c r="AC196" s="3">
        <v>1</v>
      </c>
      <c r="AD196" s="3" t="s">
        <v>41</v>
      </c>
    </row>
    <row r="197" spans="1:30" x14ac:dyDescent="0.2">
      <c r="A197" s="3" t="s">
        <v>30</v>
      </c>
      <c r="B197" s="3" t="s">
        <v>31</v>
      </c>
      <c r="C197" s="3" t="s">
        <v>4134</v>
      </c>
      <c r="D197" s="3" t="s">
        <v>4135</v>
      </c>
      <c r="E197" s="3">
        <v>0</v>
      </c>
      <c r="F197" s="3">
        <v>4.8310000000000004</v>
      </c>
      <c r="G197" s="3">
        <v>2</v>
      </c>
      <c r="H197" s="3">
        <v>3</v>
      </c>
      <c r="I197" s="3">
        <v>3</v>
      </c>
      <c r="J197" s="3">
        <v>3</v>
      </c>
      <c r="K197" s="3">
        <v>3</v>
      </c>
      <c r="L197" s="3">
        <v>1648</v>
      </c>
      <c r="M197" s="3">
        <v>186.8</v>
      </c>
      <c r="N197" s="3">
        <v>8.5</v>
      </c>
      <c r="O197" s="3">
        <v>4.42</v>
      </c>
      <c r="P197" s="3">
        <v>3</v>
      </c>
      <c r="Q197" s="3" t="s">
        <v>1377</v>
      </c>
      <c r="R197" s="3" t="s">
        <v>2634</v>
      </c>
      <c r="S197" s="3" t="s">
        <v>41</v>
      </c>
      <c r="T197" s="3" t="s">
        <v>4136</v>
      </c>
      <c r="U197" s="3" t="s">
        <v>4137</v>
      </c>
      <c r="V197" s="3" t="s">
        <v>4134</v>
      </c>
      <c r="W197" s="3" t="s">
        <v>41</v>
      </c>
      <c r="X197" s="3" t="s">
        <v>4138</v>
      </c>
      <c r="Y197" s="3" t="s">
        <v>41</v>
      </c>
      <c r="Z197" s="3" t="s">
        <v>41</v>
      </c>
      <c r="AA197" s="3">
        <v>0</v>
      </c>
      <c r="AB197" s="3" t="s">
        <v>30</v>
      </c>
      <c r="AC197" s="3">
        <v>1</v>
      </c>
      <c r="AD197" s="3" t="s">
        <v>41</v>
      </c>
    </row>
    <row r="198" spans="1:30" x14ac:dyDescent="0.2">
      <c r="A198" s="3" t="s">
        <v>30</v>
      </c>
      <c r="B198" s="3" t="s">
        <v>31</v>
      </c>
      <c r="C198" s="3" t="s">
        <v>4145</v>
      </c>
      <c r="D198" s="3" t="s">
        <v>4146</v>
      </c>
      <c r="E198" s="3">
        <v>0</v>
      </c>
      <c r="F198" s="3">
        <v>4.7869999999999999</v>
      </c>
      <c r="G198" s="3">
        <v>4</v>
      </c>
      <c r="H198" s="3">
        <v>2</v>
      </c>
      <c r="I198" s="3">
        <v>2</v>
      </c>
      <c r="J198" s="3">
        <v>2</v>
      </c>
      <c r="K198" s="3">
        <v>2</v>
      </c>
      <c r="L198" s="3">
        <v>914</v>
      </c>
      <c r="M198" s="3">
        <v>103.8</v>
      </c>
      <c r="N198" s="3">
        <v>7.64</v>
      </c>
      <c r="O198" s="3">
        <v>0</v>
      </c>
      <c r="P198" s="3">
        <v>2</v>
      </c>
      <c r="Q198" s="3" t="s">
        <v>3405</v>
      </c>
      <c r="R198" s="3" t="s">
        <v>3807</v>
      </c>
      <c r="S198" s="3" t="s">
        <v>1062</v>
      </c>
      <c r="T198" s="3" t="s">
        <v>3808</v>
      </c>
      <c r="U198" s="3" t="s">
        <v>4147</v>
      </c>
      <c r="V198" s="3" t="s">
        <v>4145</v>
      </c>
      <c r="W198" s="3" t="s">
        <v>4148</v>
      </c>
      <c r="X198" s="3" t="s">
        <v>4149</v>
      </c>
      <c r="Y198" s="3" t="s">
        <v>41</v>
      </c>
      <c r="Z198" s="3" t="s">
        <v>41</v>
      </c>
      <c r="AA198" s="3">
        <v>0</v>
      </c>
      <c r="AB198" s="3" t="s">
        <v>30</v>
      </c>
      <c r="AC198" s="3">
        <v>1</v>
      </c>
      <c r="AD198" s="3" t="s">
        <v>41</v>
      </c>
    </row>
    <row r="199" spans="1:30" x14ac:dyDescent="0.2">
      <c r="A199" s="3" t="s">
        <v>30</v>
      </c>
      <c r="B199" s="3" t="s">
        <v>31</v>
      </c>
      <c r="C199" s="3" t="s">
        <v>4154</v>
      </c>
      <c r="D199" s="3" t="s">
        <v>4155</v>
      </c>
      <c r="E199" s="3">
        <v>0</v>
      </c>
      <c r="F199" s="3">
        <v>4.7610000000000001</v>
      </c>
      <c r="G199" s="3">
        <v>3</v>
      </c>
      <c r="H199" s="3">
        <v>2</v>
      </c>
      <c r="I199" s="3">
        <v>2</v>
      </c>
      <c r="J199" s="3">
        <v>2</v>
      </c>
      <c r="K199" s="3">
        <v>2</v>
      </c>
      <c r="L199" s="3">
        <v>935</v>
      </c>
      <c r="M199" s="3">
        <v>104.8</v>
      </c>
      <c r="N199" s="3">
        <v>5.12</v>
      </c>
      <c r="O199" s="3">
        <v>3.18</v>
      </c>
      <c r="P199" s="3">
        <v>2</v>
      </c>
      <c r="Q199" s="3" t="s">
        <v>3173</v>
      </c>
      <c r="R199" s="3" t="s">
        <v>4156</v>
      </c>
      <c r="S199" s="3" t="s">
        <v>36</v>
      </c>
      <c r="T199" s="3" t="s">
        <v>4157</v>
      </c>
      <c r="U199" s="3" t="s">
        <v>4158</v>
      </c>
      <c r="V199" s="3" t="s">
        <v>4154</v>
      </c>
      <c r="W199" s="3" t="s">
        <v>4159</v>
      </c>
      <c r="X199" s="3" t="s">
        <v>4160</v>
      </c>
      <c r="Y199" s="3" t="s">
        <v>4161</v>
      </c>
      <c r="Z199" s="3" t="s">
        <v>41</v>
      </c>
      <c r="AA199" s="3">
        <v>2</v>
      </c>
      <c r="AB199" s="3" t="s">
        <v>30</v>
      </c>
      <c r="AC199" s="3">
        <v>1</v>
      </c>
      <c r="AD199" s="3" t="s">
        <v>41</v>
      </c>
    </row>
    <row r="200" spans="1:30" x14ac:dyDescent="0.2">
      <c r="A200" s="3" t="s">
        <v>30</v>
      </c>
      <c r="B200" s="3" t="s">
        <v>31</v>
      </c>
      <c r="C200" s="3" t="s">
        <v>4166</v>
      </c>
      <c r="D200" s="3" t="s">
        <v>4167</v>
      </c>
      <c r="E200" s="3">
        <v>0</v>
      </c>
      <c r="F200" s="3">
        <v>4.7469999999999999</v>
      </c>
      <c r="G200" s="3">
        <v>15</v>
      </c>
      <c r="H200" s="3">
        <v>3</v>
      </c>
      <c r="I200" s="3">
        <v>3</v>
      </c>
      <c r="J200" s="3">
        <v>3</v>
      </c>
      <c r="K200" s="3">
        <v>3</v>
      </c>
      <c r="L200" s="3">
        <v>240</v>
      </c>
      <c r="M200" s="3">
        <v>26.5</v>
      </c>
      <c r="N200" s="3">
        <v>9.41</v>
      </c>
      <c r="O200" s="3">
        <v>2.39</v>
      </c>
      <c r="P200" s="3">
        <v>3</v>
      </c>
      <c r="Q200" s="3" t="s">
        <v>1480</v>
      </c>
      <c r="R200" s="3" t="s">
        <v>1160</v>
      </c>
      <c r="S200" s="3" t="s">
        <v>1062</v>
      </c>
      <c r="T200" s="3" t="s">
        <v>4168</v>
      </c>
      <c r="U200" s="3" t="s">
        <v>4169</v>
      </c>
      <c r="V200" s="3" t="s">
        <v>4166</v>
      </c>
      <c r="W200" s="3" t="s">
        <v>4170</v>
      </c>
      <c r="X200" s="3" t="s">
        <v>4171</v>
      </c>
      <c r="Y200" s="3" t="s">
        <v>1824</v>
      </c>
      <c r="Z200" s="3" t="s">
        <v>41</v>
      </c>
      <c r="AA200" s="3">
        <v>9</v>
      </c>
      <c r="AB200" s="3" t="s">
        <v>30</v>
      </c>
      <c r="AC200" s="3">
        <v>1</v>
      </c>
      <c r="AD200" s="3" t="s">
        <v>41</v>
      </c>
    </row>
    <row r="201" spans="1:30" x14ac:dyDescent="0.2">
      <c r="A201" s="3" t="s">
        <v>30</v>
      </c>
      <c r="B201" s="3" t="s">
        <v>31</v>
      </c>
      <c r="C201" s="3" t="s">
        <v>4178</v>
      </c>
      <c r="D201" s="3" t="s">
        <v>4179</v>
      </c>
      <c r="E201" s="3">
        <v>0</v>
      </c>
      <c r="F201" s="3">
        <v>4.7380000000000004</v>
      </c>
      <c r="G201" s="3">
        <v>8</v>
      </c>
      <c r="H201" s="3">
        <v>3</v>
      </c>
      <c r="I201" s="3">
        <v>3</v>
      </c>
      <c r="J201" s="3">
        <v>3</v>
      </c>
      <c r="K201" s="3">
        <v>3</v>
      </c>
      <c r="L201" s="3">
        <v>343</v>
      </c>
      <c r="M201" s="3">
        <v>37.799999999999997</v>
      </c>
      <c r="N201" s="3">
        <v>6.58</v>
      </c>
      <c r="O201" s="3">
        <v>1.62</v>
      </c>
      <c r="P201" s="3">
        <v>3</v>
      </c>
      <c r="Q201" s="3" t="s">
        <v>1343</v>
      </c>
      <c r="R201" s="3" t="s">
        <v>2705</v>
      </c>
      <c r="S201" s="3" t="s">
        <v>36</v>
      </c>
      <c r="T201" s="3" t="s">
        <v>4180</v>
      </c>
      <c r="U201" s="3" t="s">
        <v>4181</v>
      </c>
      <c r="V201" s="3" t="s">
        <v>4178</v>
      </c>
      <c r="W201" s="3" t="s">
        <v>4182</v>
      </c>
      <c r="X201" s="3" t="s">
        <v>4183</v>
      </c>
      <c r="Y201" s="3" t="s">
        <v>41</v>
      </c>
      <c r="Z201" s="3" t="s">
        <v>41</v>
      </c>
      <c r="AA201" s="3">
        <v>0</v>
      </c>
      <c r="AB201" s="3" t="s">
        <v>30</v>
      </c>
      <c r="AC201" s="3">
        <v>1</v>
      </c>
      <c r="AD201" s="3" t="s">
        <v>41</v>
      </c>
    </row>
    <row r="202" spans="1:30" x14ac:dyDescent="0.2">
      <c r="A202" s="3" t="s">
        <v>30</v>
      </c>
      <c r="B202" s="3" t="s">
        <v>31</v>
      </c>
      <c r="C202" s="3" t="s">
        <v>4190</v>
      </c>
      <c r="D202" s="3" t="s">
        <v>4191</v>
      </c>
      <c r="E202" s="3">
        <v>0</v>
      </c>
      <c r="F202" s="3">
        <v>4.6849999999999996</v>
      </c>
      <c r="G202" s="3">
        <v>3</v>
      </c>
      <c r="H202" s="3">
        <v>1</v>
      </c>
      <c r="I202" s="3">
        <v>1</v>
      </c>
      <c r="J202" s="3">
        <v>2</v>
      </c>
      <c r="K202" s="3">
        <v>1</v>
      </c>
      <c r="L202" s="3">
        <v>574</v>
      </c>
      <c r="M202" s="3">
        <v>63.6</v>
      </c>
      <c r="N202" s="3">
        <v>7.27</v>
      </c>
      <c r="O202" s="3">
        <v>6.08</v>
      </c>
      <c r="P202" s="3">
        <v>1</v>
      </c>
      <c r="Q202" s="3" t="s">
        <v>2633</v>
      </c>
      <c r="R202" s="3" t="s">
        <v>2011</v>
      </c>
      <c r="S202" s="3" t="s">
        <v>2920</v>
      </c>
      <c r="T202" s="3" t="s">
        <v>3174</v>
      </c>
      <c r="U202" s="3" t="s">
        <v>4192</v>
      </c>
      <c r="V202" s="3" t="s">
        <v>4190</v>
      </c>
      <c r="W202" s="3" t="s">
        <v>4193</v>
      </c>
      <c r="X202" s="3" t="s">
        <v>4194</v>
      </c>
      <c r="Y202" s="3" t="s">
        <v>41</v>
      </c>
      <c r="Z202" s="3" t="s">
        <v>41</v>
      </c>
      <c r="AA202" s="3">
        <v>0</v>
      </c>
      <c r="AB202" s="3" t="s">
        <v>30</v>
      </c>
      <c r="AC202" s="3">
        <v>1</v>
      </c>
      <c r="AD202" s="3" t="s">
        <v>41</v>
      </c>
    </row>
    <row r="203" spans="1:30" x14ac:dyDescent="0.2">
      <c r="A203" s="3" t="s">
        <v>30</v>
      </c>
      <c r="B203" s="3" t="s">
        <v>31</v>
      </c>
      <c r="C203" s="3" t="s">
        <v>4197</v>
      </c>
      <c r="D203" s="3" t="s">
        <v>4198</v>
      </c>
      <c r="E203" s="3">
        <v>0</v>
      </c>
      <c r="F203" s="3">
        <v>4.6239999999999997</v>
      </c>
      <c r="G203" s="3">
        <v>4</v>
      </c>
      <c r="H203" s="3">
        <v>3</v>
      </c>
      <c r="I203" s="3">
        <v>3</v>
      </c>
      <c r="J203" s="3">
        <v>3</v>
      </c>
      <c r="K203" s="3">
        <v>3</v>
      </c>
      <c r="L203" s="3">
        <v>969</v>
      </c>
      <c r="M203" s="3">
        <v>110.8</v>
      </c>
      <c r="N203" s="3">
        <v>9.01</v>
      </c>
      <c r="O203" s="3">
        <v>2.4</v>
      </c>
      <c r="P203" s="3">
        <v>3</v>
      </c>
      <c r="Q203" s="3" t="s">
        <v>2887</v>
      </c>
      <c r="R203" s="3" t="s">
        <v>4199</v>
      </c>
      <c r="S203" s="3" t="s">
        <v>1062</v>
      </c>
      <c r="T203" s="3" t="s">
        <v>4200</v>
      </c>
      <c r="U203" s="3" t="s">
        <v>4201</v>
      </c>
      <c r="V203" s="3" t="s">
        <v>4197</v>
      </c>
      <c r="W203" s="3" t="s">
        <v>4202</v>
      </c>
      <c r="X203" s="3" t="s">
        <v>4203</v>
      </c>
      <c r="Y203" s="3" t="s">
        <v>41</v>
      </c>
      <c r="Z203" s="3" t="s">
        <v>41</v>
      </c>
      <c r="AA203" s="3">
        <v>0</v>
      </c>
      <c r="AB203" s="3" t="s">
        <v>30</v>
      </c>
      <c r="AC203" s="3">
        <v>1</v>
      </c>
      <c r="AD203" s="3" t="s">
        <v>41</v>
      </c>
    </row>
    <row r="204" spans="1:30" x14ac:dyDescent="0.2">
      <c r="A204" s="3" t="s">
        <v>30</v>
      </c>
      <c r="B204" s="3" t="s">
        <v>31</v>
      </c>
      <c r="C204" s="3" t="s">
        <v>4210</v>
      </c>
      <c r="D204" s="3" t="s">
        <v>4211</v>
      </c>
      <c r="E204" s="3">
        <v>0</v>
      </c>
      <c r="F204" s="3">
        <v>4.6180000000000003</v>
      </c>
      <c r="G204" s="3">
        <v>8</v>
      </c>
      <c r="H204" s="3">
        <v>2</v>
      </c>
      <c r="I204" s="3">
        <v>2</v>
      </c>
      <c r="J204" s="3">
        <v>2</v>
      </c>
      <c r="K204" s="3">
        <v>2</v>
      </c>
      <c r="L204" s="3">
        <v>392</v>
      </c>
      <c r="M204" s="3">
        <v>43.9</v>
      </c>
      <c r="N204" s="3">
        <v>4.6900000000000004</v>
      </c>
      <c r="O204" s="3">
        <v>0</v>
      </c>
      <c r="P204" s="3">
        <v>2</v>
      </c>
      <c r="Q204" s="3" t="s">
        <v>2970</v>
      </c>
      <c r="R204" s="3" t="s">
        <v>35</v>
      </c>
      <c r="S204" s="3" t="s">
        <v>36</v>
      </c>
      <c r="T204" s="3" t="s">
        <v>4212</v>
      </c>
      <c r="U204" s="3" t="s">
        <v>4213</v>
      </c>
      <c r="V204" s="3" t="s">
        <v>4210</v>
      </c>
      <c r="W204" s="3" t="s">
        <v>4214</v>
      </c>
      <c r="X204" s="3" t="s">
        <v>4215</v>
      </c>
      <c r="Y204" s="3" t="s">
        <v>41</v>
      </c>
      <c r="Z204" s="3" t="s">
        <v>41</v>
      </c>
      <c r="AA204" s="3">
        <v>0</v>
      </c>
      <c r="AB204" s="3" t="s">
        <v>30</v>
      </c>
      <c r="AC204" s="3">
        <v>1</v>
      </c>
      <c r="AD204" s="3" t="s">
        <v>41</v>
      </c>
    </row>
    <row r="205" spans="1:30" x14ac:dyDescent="0.2">
      <c r="A205" s="3" t="s">
        <v>30</v>
      </c>
      <c r="B205" s="3" t="s">
        <v>31</v>
      </c>
      <c r="C205" s="3" t="s">
        <v>4220</v>
      </c>
      <c r="D205" s="3" t="s">
        <v>4221</v>
      </c>
      <c r="E205" s="3">
        <v>0</v>
      </c>
      <c r="F205" s="3">
        <v>4.6050000000000004</v>
      </c>
      <c r="G205" s="3">
        <v>9</v>
      </c>
      <c r="H205" s="3">
        <v>3</v>
      </c>
      <c r="I205" s="3">
        <v>3</v>
      </c>
      <c r="J205" s="3">
        <v>3</v>
      </c>
      <c r="K205" s="3">
        <v>2</v>
      </c>
      <c r="L205" s="3">
        <v>692</v>
      </c>
      <c r="M205" s="3">
        <v>77.400000000000006</v>
      </c>
      <c r="N205" s="3">
        <v>8.2799999999999994</v>
      </c>
      <c r="O205" s="3">
        <v>6.21</v>
      </c>
      <c r="P205" s="3">
        <v>3</v>
      </c>
      <c r="Q205" s="3" t="s">
        <v>1200</v>
      </c>
      <c r="R205" s="3" t="s">
        <v>1739</v>
      </c>
      <c r="S205" s="3" t="s">
        <v>36</v>
      </c>
      <c r="T205" s="3" t="s">
        <v>3777</v>
      </c>
      <c r="U205" s="3" t="s">
        <v>4222</v>
      </c>
      <c r="V205" s="3" t="s">
        <v>4220</v>
      </c>
      <c r="W205" s="3" t="s">
        <v>4223</v>
      </c>
      <c r="X205" s="3" t="s">
        <v>4224</v>
      </c>
      <c r="Y205" s="3" t="s">
        <v>41</v>
      </c>
      <c r="Z205" s="3" t="s">
        <v>41</v>
      </c>
      <c r="AA205" s="3">
        <v>0</v>
      </c>
      <c r="AB205" s="3" t="s">
        <v>30</v>
      </c>
      <c r="AC205" s="3">
        <v>1</v>
      </c>
      <c r="AD205" s="3" t="s">
        <v>41</v>
      </c>
    </row>
    <row r="206" spans="1:30" x14ac:dyDescent="0.2">
      <c r="A206" s="3" t="s">
        <v>30</v>
      </c>
      <c r="B206" s="3" t="s">
        <v>31</v>
      </c>
      <c r="C206" s="3" t="s">
        <v>4229</v>
      </c>
      <c r="D206" s="3" t="s">
        <v>4230</v>
      </c>
      <c r="E206" s="3">
        <v>0</v>
      </c>
      <c r="F206" s="3">
        <v>4.5839999999999996</v>
      </c>
      <c r="G206" s="3">
        <v>9</v>
      </c>
      <c r="H206" s="3">
        <v>2</v>
      </c>
      <c r="I206" s="3">
        <v>2</v>
      </c>
      <c r="J206" s="3">
        <v>2</v>
      </c>
      <c r="K206" s="3">
        <v>2</v>
      </c>
      <c r="L206" s="3">
        <v>329</v>
      </c>
      <c r="M206" s="3">
        <v>35</v>
      </c>
      <c r="N206" s="3">
        <v>8.4600000000000009</v>
      </c>
      <c r="O206" s="3">
        <v>2.15</v>
      </c>
      <c r="P206" s="3">
        <v>2</v>
      </c>
      <c r="Q206" s="3" t="s">
        <v>1377</v>
      </c>
      <c r="R206" s="3" t="s">
        <v>4231</v>
      </c>
      <c r="S206" s="3" t="s">
        <v>36</v>
      </c>
      <c r="T206" s="3" t="s">
        <v>4232</v>
      </c>
      <c r="U206" s="3" t="s">
        <v>4233</v>
      </c>
      <c r="V206" s="3" t="s">
        <v>4229</v>
      </c>
      <c r="W206" s="3" t="s">
        <v>4234</v>
      </c>
      <c r="X206" s="3" t="s">
        <v>4235</v>
      </c>
      <c r="Y206" s="3" t="s">
        <v>4236</v>
      </c>
      <c r="Z206" s="3" t="s">
        <v>4237</v>
      </c>
      <c r="AA206" s="3">
        <v>3</v>
      </c>
      <c r="AB206" s="3" t="s">
        <v>30</v>
      </c>
      <c r="AC206" s="3">
        <v>1</v>
      </c>
      <c r="AD206" s="3" t="s">
        <v>41</v>
      </c>
    </row>
    <row r="207" spans="1:30" x14ac:dyDescent="0.2">
      <c r="A207" s="3" t="s">
        <v>30</v>
      </c>
      <c r="B207" s="3" t="s">
        <v>31</v>
      </c>
      <c r="C207" s="3" t="s">
        <v>4242</v>
      </c>
      <c r="D207" s="3" t="s">
        <v>4243</v>
      </c>
      <c r="E207" s="3">
        <v>0</v>
      </c>
      <c r="F207" s="3">
        <v>4.5259999999999998</v>
      </c>
      <c r="G207" s="3">
        <v>9</v>
      </c>
      <c r="H207" s="3">
        <v>2</v>
      </c>
      <c r="I207" s="3">
        <v>2</v>
      </c>
      <c r="J207" s="3">
        <v>2</v>
      </c>
      <c r="K207" s="3">
        <v>2</v>
      </c>
      <c r="L207" s="3">
        <v>335</v>
      </c>
      <c r="M207" s="3">
        <v>37.700000000000003</v>
      </c>
      <c r="N207" s="3">
        <v>5.52</v>
      </c>
      <c r="O207" s="3">
        <v>2.62</v>
      </c>
      <c r="P207" s="3">
        <v>2</v>
      </c>
      <c r="Q207" s="3" t="s">
        <v>1422</v>
      </c>
      <c r="R207" s="3" t="s">
        <v>1739</v>
      </c>
      <c r="S207" s="3" t="s">
        <v>1062</v>
      </c>
      <c r="T207" s="3" t="s">
        <v>3570</v>
      </c>
      <c r="U207" s="3" t="s">
        <v>4244</v>
      </c>
      <c r="V207" s="3" t="s">
        <v>4242</v>
      </c>
      <c r="W207" s="3" t="s">
        <v>4245</v>
      </c>
      <c r="X207" s="3" t="s">
        <v>4246</v>
      </c>
      <c r="Y207" s="3" t="s">
        <v>4247</v>
      </c>
      <c r="Z207" s="3" t="s">
        <v>41</v>
      </c>
      <c r="AA207" s="3">
        <v>3</v>
      </c>
      <c r="AB207" s="3" t="s">
        <v>30</v>
      </c>
      <c r="AC207" s="3">
        <v>1</v>
      </c>
      <c r="AD207" s="3" t="s">
        <v>41</v>
      </c>
    </row>
    <row r="208" spans="1:30" x14ac:dyDescent="0.2">
      <c r="A208" s="3" t="s">
        <v>30</v>
      </c>
      <c r="B208" s="3" t="s">
        <v>31</v>
      </c>
      <c r="C208" s="3" t="s">
        <v>4252</v>
      </c>
      <c r="D208" s="3" t="s">
        <v>4253</v>
      </c>
      <c r="E208" s="3">
        <v>0</v>
      </c>
      <c r="F208" s="3">
        <v>4.4969999999999999</v>
      </c>
      <c r="G208" s="3">
        <v>4</v>
      </c>
      <c r="H208" s="3">
        <v>2</v>
      </c>
      <c r="I208" s="3">
        <v>2</v>
      </c>
      <c r="J208" s="3">
        <v>2</v>
      </c>
      <c r="K208" s="3">
        <v>2</v>
      </c>
      <c r="L208" s="3">
        <v>699</v>
      </c>
      <c r="M208" s="3">
        <v>78.099999999999994</v>
      </c>
      <c r="N208" s="3">
        <v>5.97</v>
      </c>
      <c r="O208" s="3">
        <v>2.48</v>
      </c>
      <c r="P208" s="3">
        <v>2</v>
      </c>
      <c r="Q208" s="3" t="s">
        <v>1377</v>
      </c>
      <c r="R208" s="3" t="s">
        <v>4065</v>
      </c>
      <c r="S208" s="3" t="s">
        <v>36</v>
      </c>
      <c r="T208" s="3" t="s">
        <v>4254</v>
      </c>
      <c r="U208" s="3" t="s">
        <v>4255</v>
      </c>
      <c r="V208" s="3" t="s">
        <v>4252</v>
      </c>
      <c r="W208" s="3" t="s">
        <v>4256</v>
      </c>
      <c r="X208" s="3" t="s">
        <v>4257</v>
      </c>
      <c r="Y208" s="3" t="s">
        <v>4258</v>
      </c>
      <c r="Z208" s="3" t="s">
        <v>4259</v>
      </c>
      <c r="AA208" s="3">
        <v>2</v>
      </c>
      <c r="AB208" s="3" t="s">
        <v>30</v>
      </c>
      <c r="AC208" s="3">
        <v>1</v>
      </c>
      <c r="AD208" s="3" t="s">
        <v>41</v>
      </c>
    </row>
    <row r="209" spans="1:30" x14ac:dyDescent="0.2">
      <c r="A209" s="3" t="s">
        <v>30</v>
      </c>
      <c r="B209" s="3" t="s">
        <v>31</v>
      </c>
      <c r="C209" s="3" t="s">
        <v>4264</v>
      </c>
      <c r="D209" s="3" t="s">
        <v>4265</v>
      </c>
      <c r="E209" s="3">
        <v>0</v>
      </c>
      <c r="F209" s="3">
        <v>4.4669999999999996</v>
      </c>
      <c r="G209" s="3">
        <v>7</v>
      </c>
      <c r="H209" s="3">
        <v>2</v>
      </c>
      <c r="I209" s="3">
        <v>2</v>
      </c>
      <c r="J209" s="3">
        <v>2</v>
      </c>
      <c r="K209" s="3">
        <v>2</v>
      </c>
      <c r="L209" s="3">
        <v>407</v>
      </c>
      <c r="M209" s="3">
        <v>46.6</v>
      </c>
      <c r="N209" s="3">
        <v>7.99</v>
      </c>
      <c r="O209" s="3">
        <v>0</v>
      </c>
      <c r="P209" s="3">
        <v>2</v>
      </c>
      <c r="Q209" s="3" t="s">
        <v>34</v>
      </c>
      <c r="R209" s="3" t="s">
        <v>1305</v>
      </c>
      <c r="S209" s="3" t="s">
        <v>1306</v>
      </c>
      <c r="T209" s="3" t="s">
        <v>4266</v>
      </c>
      <c r="U209" s="3" t="s">
        <v>4267</v>
      </c>
      <c r="V209" s="3" t="s">
        <v>4264</v>
      </c>
      <c r="W209" s="3" t="s">
        <v>4268</v>
      </c>
      <c r="X209" s="3" t="s">
        <v>4269</v>
      </c>
      <c r="Y209" s="3" t="s">
        <v>4270</v>
      </c>
      <c r="Z209" s="3" t="s">
        <v>41</v>
      </c>
      <c r="AA209" s="3">
        <v>1</v>
      </c>
      <c r="AB209" s="3" t="s">
        <v>30</v>
      </c>
      <c r="AC209" s="3">
        <v>1</v>
      </c>
      <c r="AD209" s="3" t="s">
        <v>41</v>
      </c>
    </row>
    <row r="210" spans="1:30" x14ac:dyDescent="0.2">
      <c r="A210" s="3" t="s">
        <v>30</v>
      </c>
      <c r="B210" s="3" t="s">
        <v>31</v>
      </c>
      <c r="C210" s="3" t="s">
        <v>4275</v>
      </c>
      <c r="D210" s="3" t="s">
        <v>4276</v>
      </c>
      <c r="E210" s="3">
        <v>0</v>
      </c>
      <c r="F210" s="3">
        <v>4.4039999999999999</v>
      </c>
      <c r="G210" s="3">
        <v>4</v>
      </c>
      <c r="H210" s="3">
        <v>2</v>
      </c>
      <c r="I210" s="3">
        <v>2</v>
      </c>
      <c r="J210" s="3">
        <v>2</v>
      </c>
      <c r="K210" s="3">
        <v>2</v>
      </c>
      <c r="L210" s="3">
        <v>782</v>
      </c>
      <c r="M210" s="3">
        <v>88.8</v>
      </c>
      <c r="N210" s="3">
        <v>5.0999999999999996</v>
      </c>
      <c r="O210" s="3">
        <v>2.72</v>
      </c>
      <c r="P210" s="3">
        <v>2</v>
      </c>
      <c r="Q210" s="3" t="s">
        <v>41</v>
      </c>
      <c r="R210" s="3" t="s">
        <v>1739</v>
      </c>
      <c r="S210" s="3" t="s">
        <v>41</v>
      </c>
      <c r="T210" s="3" t="s">
        <v>4277</v>
      </c>
      <c r="U210" s="3" t="s">
        <v>4278</v>
      </c>
      <c r="V210" s="3" t="s">
        <v>4275</v>
      </c>
      <c r="W210" s="3" t="s">
        <v>4279</v>
      </c>
      <c r="X210" s="3" t="s">
        <v>4280</v>
      </c>
      <c r="Y210" s="3" t="s">
        <v>41</v>
      </c>
      <c r="Z210" s="3" t="s">
        <v>41</v>
      </c>
      <c r="AA210" s="3">
        <v>0</v>
      </c>
      <c r="AB210" s="3" t="s">
        <v>30</v>
      </c>
      <c r="AC210" s="3">
        <v>1</v>
      </c>
      <c r="AD210" s="3" t="s">
        <v>41</v>
      </c>
    </row>
    <row r="211" spans="1:30" x14ac:dyDescent="0.2">
      <c r="A211" s="3" t="s">
        <v>30</v>
      </c>
      <c r="B211" s="3" t="s">
        <v>31</v>
      </c>
      <c r="C211" s="3" t="s">
        <v>4285</v>
      </c>
      <c r="D211" s="3" t="s">
        <v>4286</v>
      </c>
      <c r="E211" s="3">
        <v>0</v>
      </c>
      <c r="F211" s="3">
        <v>4.3929999999999998</v>
      </c>
      <c r="G211" s="3">
        <v>4</v>
      </c>
      <c r="H211" s="3">
        <v>3</v>
      </c>
      <c r="I211" s="3">
        <v>3</v>
      </c>
      <c r="J211" s="3">
        <v>3</v>
      </c>
      <c r="K211" s="3">
        <v>3</v>
      </c>
      <c r="L211" s="3">
        <v>843</v>
      </c>
      <c r="M211" s="3">
        <v>93.3</v>
      </c>
      <c r="N211" s="3">
        <v>6.34</v>
      </c>
      <c r="O211" s="3">
        <v>3.59</v>
      </c>
      <c r="P211" s="3">
        <v>3</v>
      </c>
      <c r="Q211" s="3" t="s">
        <v>2970</v>
      </c>
      <c r="R211" s="3" t="s">
        <v>453</v>
      </c>
      <c r="S211" s="3" t="s">
        <v>41</v>
      </c>
      <c r="T211" s="3" t="s">
        <v>4287</v>
      </c>
      <c r="U211" s="3" t="s">
        <v>4288</v>
      </c>
      <c r="V211" s="3" t="s">
        <v>4285</v>
      </c>
      <c r="W211" s="3" t="s">
        <v>4289</v>
      </c>
      <c r="X211" s="3" t="s">
        <v>4290</v>
      </c>
      <c r="Y211" s="3" t="s">
        <v>41</v>
      </c>
      <c r="Z211" s="3" t="s">
        <v>41</v>
      </c>
      <c r="AA211" s="3">
        <v>0</v>
      </c>
      <c r="AB211" s="3" t="s">
        <v>30</v>
      </c>
      <c r="AC211" s="3">
        <v>1</v>
      </c>
      <c r="AD211" s="3" t="s">
        <v>41</v>
      </c>
    </row>
    <row r="212" spans="1:30" x14ac:dyDescent="0.2">
      <c r="A212" s="3" t="s">
        <v>30</v>
      </c>
      <c r="B212" s="3" t="s">
        <v>31</v>
      </c>
      <c r="C212" s="3" t="s">
        <v>4297</v>
      </c>
      <c r="D212" s="3" t="s">
        <v>4298</v>
      </c>
      <c r="E212" s="3">
        <v>0</v>
      </c>
      <c r="F212" s="3">
        <v>4.3719999999999999</v>
      </c>
      <c r="G212" s="3">
        <v>2</v>
      </c>
      <c r="H212" s="3">
        <v>3</v>
      </c>
      <c r="I212" s="3">
        <v>3</v>
      </c>
      <c r="J212" s="3">
        <v>3</v>
      </c>
      <c r="K212" s="3">
        <v>3</v>
      </c>
      <c r="L212" s="3">
        <v>1460</v>
      </c>
      <c r="M212" s="3">
        <v>162.19999999999999</v>
      </c>
      <c r="N212" s="3">
        <v>8.24</v>
      </c>
      <c r="O212" s="3">
        <v>3.93</v>
      </c>
      <c r="P212" s="3">
        <v>3</v>
      </c>
      <c r="Q212" s="3" t="s">
        <v>2887</v>
      </c>
      <c r="R212" s="3" t="s">
        <v>1739</v>
      </c>
      <c r="S212" s="3" t="s">
        <v>1062</v>
      </c>
      <c r="T212" s="3" t="s">
        <v>1740</v>
      </c>
      <c r="U212" s="3" t="s">
        <v>4299</v>
      </c>
      <c r="V212" s="3" t="s">
        <v>4297</v>
      </c>
      <c r="W212" s="3" t="s">
        <v>4300</v>
      </c>
      <c r="X212" s="3" t="s">
        <v>4301</v>
      </c>
      <c r="Y212" s="3" t="s">
        <v>4302</v>
      </c>
      <c r="Z212" s="3" t="s">
        <v>41</v>
      </c>
      <c r="AA212" s="3">
        <v>1</v>
      </c>
      <c r="AB212" s="3" t="s">
        <v>30</v>
      </c>
      <c r="AC212" s="3">
        <v>1</v>
      </c>
      <c r="AD212" s="3" t="s">
        <v>41</v>
      </c>
    </row>
    <row r="213" spans="1:30" x14ac:dyDescent="0.2">
      <c r="A213" s="3" t="s">
        <v>30</v>
      </c>
      <c r="B213" s="3" t="s">
        <v>31</v>
      </c>
      <c r="C213" s="3" t="s">
        <v>4309</v>
      </c>
      <c r="D213" s="3" t="s">
        <v>4310</v>
      </c>
      <c r="E213" s="3">
        <v>0</v>
      </c>
      <c r="F213" s="3">
        <v>4.3490000000000002</v>
      </c>
      <c r="G213" s="3">
        <v>29</v>
      </c>
      <c r="H213" s="3">
        <v>3</v>
      </c>
      <c r="I213" s="3">
        <v>3</v>
      </c>
      <c r="J213" s="3">
        <v>3</v>
      </c>
      <c r="K213" s="3">
        <v>3</v>
      </c>
      <c r="L213" s="3">
        <v>152</v>
      </c>
      <c r="M213" s="3">
        <v>17.2</v>
      </c>
      <c r="N213" s="3">
        <v>9.86</v>
      </c>
      <c r="O213" s="3">
        <v>1.73</v>
      </c>
      <c r="P213" s="3">
        <v>3</v>
      </c>
      <c r="Q213" s="3" t="s">
        <v>2354</v>
      </c>
      <c r="R213" s="3" t="s">
        <v>1160</v>
      </c>
      <c r="S213" s="3" t="s">
        <v>36</v>
      </c>
      <c r="T213" s="3" t="s">
        <v>4311</v>
      </c>
      <c r="U213" s="3" t="s">
        <v>4312</v>
      </c>
      <c r="V213" s="3" t="s">
        <v>4309</v>
      </c>
      <c r="W213" s="3" t="s">
        <v>4313</v>
      </c>
      <c r="X213" s="3" t="s">
        <v>4314</v>
      </c>
      <c r="Y213" s="3" t="s">
        <v>1824</v>
      </c>
      <c r="Z213" s="3" t="s">
        <v>41</v>
      </c>
      <c r="AA213" s="3">
        <v>9</v>
      </c>
      <c r="AB213" s="3" t="s">
        <v>30</v>
      </c>
      <c r="AC213" s="3">
        <v>1</v>
      </c>
      <c r="AD213" s="3" t="s">
        <v>41</v>
      </c>
    </row>
    <row r="214" spans="1:30" x14ac:dyDescent="0.2">
      <c r="A214" s="3" t="s">
        <v>30</v>
      </c>
      <c r="B214" s="3" t="s">
        <v>31</v>
      </c>
      <c r="C214" s="3" t="s">
        <v>4322</v>
      </c>
      <c r="D214" s="3" t="s">
        <v>4323</v>
      </c>
      <c r="E214" s="3">
        <v>0</v>
      </c>
      <c r="F214" s="3">
        <v>4.33</v>
      </c>
      <c r="G214" s="3">
        <v>7</v>
      </c>
      <c r="H214" s="3">
        <v>1</v>
      </c>
      <c r="I214" s="3">
        <v>1</v>
      </c>
      <c r="J214" s="3">
        <v>1</v>
      </c>
      <c r="K214" s="3">
        <v>1</v>
      </c>
      <c r="L214" s="3">
        <v>206</v>
      </c>
      <c r="M214" s="3">
        <v>23</v>
      </c>
      <c r="N214" s="3">
        <v>4.6100000000000003</v>
      </c>
      <c r="O214" s="3">
        <v>2.57</v>
      </c>
      <c r="P214" s="3">
        <v>1</v>
      </c>
      <c r="Q214" s="3" t="s">
        <v>1512</v>
      </c>
      <c r="R214" s="3" t="s">
        <v>35</v>
      </c>
      <c r="S214" s="3" t="s">
        <v>36</v>
      </c>
      <c r="T214" s="3" t="s">
        <v>4324</v>
      </c>
      <c r="U214" s="3" t="s">
        <v>4325</v>
      </c>
      <c r="V214" s="3" t="s">
        <v>4322</v>
      </c>
      <c r="W214" s="3" t="s">
        <v>4326</v>
      </c>
      <c r="X214" s="3" t="s">
        <v>4327</v>
      </c>
      <c r="Y214" s="3" t="s">
        <v>4328</v>
      </c>
      <c r="Z214" s="3" t="s">
        <v>41</v>
      </c>
      <c r="AA214" s="3">
        <v>6</v>
      </c>
      <c r="AB214" s="3" t="s">
        <v>30</v>
      </c>
      <c r="AC214" s="3">
        <v>1</v>
      </c>
      <c r="AD214" s="3" t="s">
        <v>41</v>
      </c>
    </row>
    <row r="215" spans="1:30" x14ac:dyDescent="0.2">
      <c r="A215" s="3" t="s">
        <v>30</v>
      </c>
      <c r="B215" s="3" t="s">
        <v>31</v>
      </c>
      <c r="C215" s="3" t="s">
        <v>4331</v>
      </c>
      <c r="D215" s="3" t="s">
        <v>4332</v>
      </c>
      <c r="E215" s="3">
        <v>0</v>
      </c>
      <c r="F215" s="3">
        <v>4.29</v>
      </c>
      <c r="G215" s="3">
        <v>6</v>
      </c>
      <c r="H215" s="3">
        <v>2</v>
      </c>
      <c r="I215" s="3">
        <v>2</v>
      </c>
      <c r="J215" s="3">
        <v>2</v>
      </c>
      <c r="K215" s="3">
        <v>2</v>
      </c>
      <c r="L215" s="3">
        <v>294</v>
      </c>
      <c r="M215" s="3">
        <v>33</v>
      </c>
      <c r="N215" s="3">
        <v>5.66</v>
      </c>
      <c r="O215" s="3">
        <v>4.08</v>
      </c>
      <c r="P215" s="3">
        <v>2</v>
      </c>
      <c r="Q215" s="3" t="s">
        <v>4333</v>
      </c>
      <c r="R215" s="3" t="s">
        <v>35</v>
      </c>
      <c r="S215" s="3" t="s">
        <v>1062</v>
      </c>
      <c r="T215" s="3" t="s">
        <v>2196</v>
      </c>
      <c r="U215" s="3" t="s">
        <v>4334</v>
      </c>
      <c r="V215" s="3" t="s">
        <v>4331</v>
      </c>
      <c r="W215" s="3" t="s">
        <v>4335</v>
      </c>
      <c r="X215" s="3" t="s">
        <v>4336</v>
      </c>
      <c r="Y215" s="3" t="s">
        <v>41</v>
      </c>
      <c r="Z215" s="3" t="s">
        <v>41</v>
      </c>
      <c r="AA215" s="3">
        <v>0</v>
      </c>
      <c r="AB215" s="3" t="s">
        <v>30</v>
      </c>
      <c r="AC215" s="3">
        <v>1</v>
      </c>
      <c r="AD215" s="3" t="s">
        <v>41</v>
      </c>
    </row>
    <row r="216" spans="1:30" x14ac:dyDescent="0.2">
      <c r="A216" s="3" t="s">
        <v>30</v>
      </c>
      <c r="B216" s="3" t="s">
        <v>31</v>
      </c>
      <c r="C216" s="3" t="s">
        <v>4341</v>
      </c>
      <c r="D216" s="3" t="s">
        <v>4342</v>
      </c>
      <c r="E216" s="3">
        <v>0</v>
      </c>
      <c r="F216" s="3">
        <v>4.2839999999999998</v>
      </c>
      <c r="G216" s="3">
        <v>14</v>
      </c>
      <c r="H216" s="3">
        <v>3</v>
      </c>
      <c r="I216" s="3">
        <v>3</v>
      </c>
      <c r="J216" s="3">
        <v>3</v>
      </c>
      <c r="K216" s="3">
        <v>3</v>
      </c>
      <c r="L216" s="3">
        <v>414</v>
      </c>
      <c r="M216" s="3">
        <v>44.5</v>
      </c>
      <c r="N216" s="3">
        <v>4.93</v>
      </c>
      <c r="O216" s="3">
        <v>2.89</v>
      </c>
      <c r="P216" s="3">
        <v>3</v>
      </c>
      <c r="Q216" s="3" t="s">
        <v>1765</v>
      </c>
      <c r="R216" s="3" t="s">
        <v>35</v>
      </c>
      <c r="S216" s="3" t="s">
        <v>1062</v>
      </c>
      <c r="T216" s="3" t="s">
        <v>2196</v>
      </c>
      <c r="U216" s="3" t="s">
        <v>4343</v>
      </c>
      <c r="V216" s="3" t="s">
        <v>4341</v>
      </c>
      <c r="W216" s="3" t="s">
        <v>4344</v>
      </c>
      <c r="X216" s="3" t="s">
        <v>4345</v>
      </c>
      <c r="Y216" s="3" t="s">
        <v>41</v>
      </c>
      <c r="Z216" s="3" t="s">
        <v>41</v>
      </c>
      <c r="AA216" s="3">
        <v>0</v>
      </c>
      <c r="AB216" s="3" t="s">
        <v>30</v>
      </c>
      <c r="AC216" s="3">
        <v>1</v>
      </c>
      <c r="AD216" s="3" t="s">
        <v>41</v>
      </c>
    </row>
    <row r="217" spans="1:30" x14ac:dyDescent="0.2">
      <c r="A217" s="3" t="s">
        <v>30</v>
      </c>
      <c r="B217" s="3" t="s">
        <v>31</v>
      </c>
      <c r="C217" s="3" t="s">
        <v>4353</v>
      </c>
      <c r="D217" s="3" t="s">
        <v>4354</v>
      </c>
      <c r="E217" s="3">
        <v>0</v>
      </c>
      <c r="F217" s="3">
        <v>4.2839999999999998</v>
      </c>
      <c r="G217" s="3">
        <v>8</v>
      </c>
      <c r="H217" s="3">
        <v>3</v>
      </c>
      <c r="I217" s="3">
        <v>3</v>
      </c>
      <c r="J217" s="3">
        <v>3</v>
      </c>
      <c r="K217" s="3">
        <v>3</v>
      </c>
      <c r="L217" s="3">
        <v>557</v>
      </c>
      <c r="M217" s="3">
        <v>63.1</v>
      </c>
      <c r="N217" s="3">
        <v>5.38</v>
      </c>
      <c r="O217" s="3">
        <v>2.5299999999999998</v>
      </c>
      <c r="P217" s="3">
        <v>3</v>
      </c>
      <c r="Q217" s="3" t="s">
        <v>2614</v>
      </c>
      <c r="R217" s="3" t="s">
        <v>35</v>
      </c>
      <c r="S217" s="3" t="s">
        <v>1062</v>
      </c>
      <c r="T217" s="3" t="s">
        <v>4355</v>
      </c>
      <c r="U217" s="3" t="s">
        <v>4356</v>
      </c>
      <c r="V217" s="3" t="s">
        <v>4353</v>
      </c>
      <c r="W217" s="3" t="s">
        <v>4357</v>
      </c>
      <c r="X217" s="3" t="s">
        <v>4358</v>
      </c>
      <c r="Y217" s="3" t="s">
        <v>41</v>
      </c>
      <c r="Z217" s="3" t="s">
        <v>41</v>
      </c>
      <c r="AA217" s="3">
        <v>0</v>
      </c>
      <c r="AB217" s="3" t="s">
        <v>30</v>
      </c>
      <c r="AC217" s="3">
        <v>1</v>
      </c>
      <c r="AD217" s="3" t="s">
        <v>41</v>
      </c>
    </row>
    <row r="218" spans="1:30" x14ac:dyDescent="0.2">
      <c r="A218" s="3" t="s">
        <v>30</v>
      </c>
      <c r="B218" s="3" t="s">
        <v>31</v>
      </c>
      <c r="C218" s="3" t="s">
        <v>4365</v>
      </c>
      <c r="D218" s="3" t="s">
        <v>4366</v>
      </c>
      <c r="E218" s="3">
        <v>0</v>
      </c>
      <c r="F218" s="3">
        <v>4.2380000000000004</v>
      </c>
      <c r="G218" s="3">
        <v>5</v>
      </c>
      <c r="H218" s="3">
        <v>2</v>
      </c>
      <c r="I218" s="3">
        <v>2</v>
      </c>
      <c r="J218" s="3">
        <v>2</v>
      </c>
      <c r="K218" s="3">
        <v>2</v>
      </c>
      <c r="L218" s="3">
        <v>879</v>
      </c>
      <c r="M218" s="3">
        <v>98</v>
      </c>
      <c r="N218" s="3">
        <v>7.21</v>
      </c>
      <c r="O218" s="3">
        <v>5.32</v>
      </c>
      <c r="P218" s="3">
        <v>2</v>
      </c>
      <c r="Q218" s="3" t="s">
        <v>1512</v>
      </c>
      <c r="R218" s="3" t="s">
        <v>1564</v>
      </c>
      <c r="S218" s="3" t="s">
        <v>1766</v>
      </c>
      <c r="T218" s="3" t="s">
        <v>4367</v>
      </c>
      <c r="U218" s="3" t="s">
        <v>4368</v>
      </c>
      <c r="V218" s="3" t="s">
        <v>4365</v>
      </c>
      <c r="W218" s="3" t="s">
        <v>4369</v>
      </c>
      <c r="X218" s="3" t="s">
        <v>4370</v>
      </c>
      <c r="Y218" s="3" t="s">
        <v>41</v>
      </c>
      <c r="Z218" s="3" t="s">
        <v>41</v>
      </c>
      <c r="AA218" s="3">
        <v>0</v>
      </c>
      <c r="AB218" s="3" t="s">
        <v>30</v>
      </c>
      <c r="AC218" s="3">
        <v>1</v>
      </c>
      <c r="AD218" s="3" t="s">
        <v>41</v>
      </c>
    </row>
    <row r="219" spans="1:30" x14ac:dyDescent="0.2">
      <c r="A219" s="3" t="s">
        <v>30</v>
      </c>
      <c r="B219" s="3" t="s">
        <v>31</v>
      </c>
      <c r="C219" s="3" t="s">
        <v>4375</v>
      </c>
      <c r="D219" s="3" t="s">
        <v>4376</v>
      </c>
      <c r="E219" s="3">
        <v>0</v>
      </c>
      <c r="F219" s="3">
        <v>4.1909999999999998</v>
      </c>
      <c r="G219" s="3">
        <v>6</v>
      </c>
      <c r="H219" s="3">
        <v>2</v>
      </c>
      <c r="I219" s="3">
        <v>2</v>
      </c>
      <c r="J219" s="3">
        <v>2</v>
      </c>
      <c r="K219" s="3">
        <v>2</v>
      </c>
      <c r="L219" s="3">
        <v>361</v>
      </c>
      <c r="M219" s="3">
        <v>41.3</v>
      </c>
      <c r="N219" s="3">
        <v>4.72</v>
      </c>
      <c r="O219" s="3">
        <v>2.92</v>
      </c>
      <c r="P219" s="3">
        <v>2</v>
      </c>
      <c r="Q219" s="3" t="s">
        <v>913</v>
      </c>
      <c r="R219" s="3" t="s">
        <v>453</v>
      </c>
      <c r="S219" s="3" t="s">
        <v>1062</v>
      </c>
      <c r="T219" s="3" t="s">
        <v>41</v>
      </c>
      <c r="U219" s="3" t="s">
        <v>4377</v>
      </c>
      <c r="V219" s="3" t="s">
        <v>4375</v>
      </c>
      <c r="W219" s="3" t="s">
        <v>4378</v>
      </c>
      <c r="X219" s="3" t="s">
        <v>4379</v>
      </c>
      <c r="Y219" s="3" t="s">
        <v>41</v>
      </c>
      <c r="Z219" s="3" t="s">
        <v>41</v>
      </c>
      <c r="AA219" s="3">
        <v>0</v>
      </c>
      <c r="AB219" s="3" t="s">
        <v>30</v>
      </c>
      <c r="AC219" s="3">
        <v>1</v>
      </c>
      <c r="AD219" s="3" t="s">
        <v>41</v>
      </c>
    </row>
    <row r="220" spans="1:30" x14ac:dyDescent="0.2">
      <c r="A220" s="3" t="s">
        <v>30</v>
      </c>
      <c r="B220" s="3" t="s">
        <v>31</v>
      </c>
      <c r="C220" s="3" t="s">
        <v>4384</v>
      </c>
      <c r="D220" s="3" t="s">
        <v>4385</v>
      </c>
      <c r="E220" s="3">
        <v>0</v>
      </c>
      <c r="F220" s="3">
        <v>4.1890000000000001</v>
      </c>
      <c r="G220" s="3">
        <v>4</v>
      </c>
      <c r="H220" s="3">
        <v>2</v>
      </c>
      <c r="I220" s="3">
        <v>2</v>
      </c>
      <c r="J220" s="3">
        <v>2</v>
      </c>
      <c r="K220" s="3">
        <v>2</v>
      </c>
      <c r="L220" s="3">
        <v>778</v>
      </c>
      <c r="M220" s="3">
        <v>85.3</v>
      </c>
      <c r="N220" s="3">
        <v>8.07</v>
      </c>
      <c r="O220" s="3">
        <v>0</v>
      </c>
      <c r="P220" s="3">
        <v>2</v>
      </c>
      <c r="Q220" s="3" t="s">
        <v>4386</v>
      </c>
      <c r="R220" s="3" t="s">
        <v>4098</v>
      </c>
      <c r="S220" s="3" t="s">
        <v>1062</v>
      </c>
      <c r="T220" s="3" t="s">
        <v>4387</v>
      </c>
      <c r="U220" s="3" t="s">
        <v>4388</v>
      </c>
      <c r="V220" s="3" t="s">
        <v>4384</v>
      </c>
      <c r="W220" s="3" t="s">
        <v>4389</v>
      </c>
      <c r="X220" s="3" t="s">
        <v>4390</v>
      </c>
      <c r="Y220" s="3" t="s">
        <v>4391</v>
      </c>
      <c r="Z220" s="3" t="s">
        <v>4237</v>
      </c>
      <c r="AA220" s="3">
        <v>4</v>
      </c>
      <c r="AB220" s="3" t="s">
        <v>30</v>
      </c>
      <c r="AC220" s="3">
        <v>1</v>
      </c>
      <c r="AD220" s="3" t="s">
        <v>41</v>
      </c>
    </row>
    <row r="221" spans="1:30" x14ac:dyDescent="0.2">
      <c r="A221" s="3" t="s">
        <v>30</v>
      </c>
      <c r="B221" s="3" t="s">
        <v>31</v>
      </c>
      <c r="C221" s="3" t="s">
        <v>4396</v>
      </c>
      <c r="D221" s="3" t="s">
        <v>4397</v>
      </c>
      <c r="E221" s="3">
        <v>0</v>
      </c>
      <c r="F221" s="3">
        <v>4.1319999999999997</v>
      </c>
      <c r="G221" s="3">
        <v>11</v>
      </c>
      <c r="H221" s="3">
        <v>2</v>
      </c>
      <c r="I221" s="3">
        <v>2</v>
      </c>
      <c r="J221" s="3">
        <v>2</v>
      </c>
      <c r="K221" s="3">
        <v>2</v>
      </c>
      <c r="L221" s="3">
        <v>132</v>
      </c>
      <c r="M221" s="3">
        <v>14</v>
      </c>
      <c r="N221" s="3">
        <v>10.67</v>
      </c>
      <c r="O221" s="3">
        <v>0</v>
      </c>
      <c r="P221" s="3">
        <v>2</v>
      </c>
      <c r="Q221" s="3" t="s">
        <v>2872</v>
      </c>
      <c r="R221" s="3" t="s">
        <v>35</v>
      </c>
      <c r="S221" s="3" t="s">
        <v>1062</v>
      </c>
      <c r="T221" s="3" t="s">
        <v>4398</v>
      </c>
      <c r="U221" s="3" t="s">
        <v>4399</v>
      </c>
      <c r="V221" s="3" t="s">
        <v>4396</v>
      </c>
      <c r="W221" s="3" t="s">
        <v>4400</v>
      </c>
      <c r="X221" s="3" t="s">
        <v>4401</v>
      </c>
      <c r="Y221" s="3" t="s">
        <v>4402</v>
      </c>
      <c r="Z221" s="3" t="s">
        <v>4403</v>
      </c>
      <c r="AA221" s="3">
        <v>12</v>
      </c>
      <c r="AB221" s="3" t="s">
        <v>30</v>
      </c>
      <c r="AC221" s="3">
        <v>1</v>
      </c>
      <c r="AD221" s="3" t="s">
        <v>41</v>
      </c>
    </row>
    <row r="222" spans="1:30" x14ac:dyDescent="0.2">
      <c r="A222" s="3" t="s">
        <v>30</v>
      </c>
      <c r="B222" s="3" t="s">
        <v>31</v>
      </c>
      <c r="C222" s="3" t="s">
        <v>4408</v>
      </c>
      <c r="D222" s="3" t="s">
        <v>4409</v>
      </c>
      <c r="E222" s="3">
        <v>0</v>
      </c>
      <c r="F222" s="3">
        <v>4.1180000000000003</v>
      </c>
      <c r="G222" s="3">
        <v>7</v>
      </c>
      <c r="H222" s="3">
        <v>1</v>
      </c>
      <c r="I222" s="3">
        <v>1</v>
      </c>
      <c r="J222" s="3">
        <v>1</v>
      </c>
      <c r="K222" s="3">
        <v>1</v>
      </c>
      <c r="L222" s="3">
        <v>244</v>
      </c>
      <c r="M222" s="3">
        <v>27.4</v>
      </c>
      <c r="N222" s="3">
        <v>5.29</v>
      </c>
      <c r="O222" s="3">
        <v>2.94</v>
      </c>
      <c r="P222" s="3">
        <v>1</v>
      </c>
      <c r="Q222" s="3" t="s">
        <v>2614</v>
      </c>
      <c r="R222" s="3" t="s">
        <v>35</v>
      </c>
      <c r="S222" s="3" t="s">
        <v>36</v>
      </c>
      <c r="T222" s="3" t="s">
        <v>4410</v>
      </c>
      <c r="U222" s="3" t="s">
        <v>4411</v>
      </c>
      <c r="V222" s="3" t="s">
        <v>4408</v>
      </c>
      <c r="W222" s="3" t="s">
        <v>4412</v>
      </c>
      <c r="X222" s="3" t="s">
        <v>4413</v>
      </c>
      <c r="Y222" s="3" t="s">
        <v>41</v>
      </c>
      <c r="Z222" s="3" t="s">
        <v>41</v>
      </c>
      <c r="AA222" s="3">
        <v>0</v>
      </c>
      <c r="AB222" s="3" t="s">
        <v>30</v>
      </c>
      <c r="AC222" s="3">
        <v>1</v>
      </c>
      <c r="AD222" s="3" t="s">
        <v>41</v>
      </c>
    </row>
    <row r="223" spans="1:30" x14ac:dyDescent="0.2">
      <c r="A223" s="3" t="s">
        <v>30</v>
      </c>
      <c r="B223" s="3" t="s">
        <v>31</v>
      </c>
      <c r="C223" s="3" t="s">
        <v>4416</v>
      </c>
      <c r="D223" s="3" t="s">
        <v>4417</v>
      </c>
      <c r="E223" s="3">
        <v>0</v>
      </c>
      <c r="F223" s="3">
        <v>4.1109999999999998</v>
      </c>
      <c r="G223" s="3">
        <v>8</v>
      </c>
      <c r="H223" s="3">
        <v>2</v>
      </c>
      <c r="I223" s="3">
        <v>2</v>
      </c>
      <c r="J223" s="3">
        <v>2</v>
      </c>
      <c r="K223" s="3">
        <v>2</v>
      </c>
      <c r="L223" s="3">
        <v>420</v>
      </c>
      <c r="M223" s="3">
        <v>46.3</v>
      </c>
      <c r="N223" s="3">
        <v>8.1</v>
      </c>
      <c r="O223" s="3">
        <v>4.96</v>
      </c>
      <c r="P223" s="3">
        <v>2</v>
      </c>
      <c r="Q223" s="3" t="s">
        <v>4014</v>
      </c>
      <c r="R223" s="3" t="s">
        <v>1423</v>
      </c>
      <c r="S223" s="3" t="s">
        <v>36</v>
      </c>
      <c r="T223" s="3" t="s">
        <v>4418</v>
      </c>
      <c r="U223" s="3" t="s">
        <v>4419</v>
      </c>
      <c r="V223" s="3" t="s">
        <v>4416</v>
      </c>
      <c r="W223" s="3" t="s">
        <v>4420</v>
      </c>
      <c r="X223" s="3" t="s">
        <v>4421</v>
      </c>
      <c r="Y223" s="3" t="s">
        <v>4422</v>
      </c>
      <c r="Z223" s="3" t="s">
        <v>4423</v>
      </c>
      <c r="AA223" s="3">
        <v>5</v>
      </c>
      <c r="AB223" s="3" t="s">
        <v>30</v>
      </c>
      <c r="AC223" s="3">
        <v>1</v>
      </c>
      <c r="AD223" s="3" t="s">
        <v>41</v>
      </c>
    </row>
    <row r="224" spans="1:30" x14ac:dyDescent="0.2">
      <c r="A224" s="3" t="s">
        <v>30</v>
      </c>
      <c r="B224" s="3" t="s">
        <v>31</v>
      </c>
      <c r="C224" s="3" t="s">
        <v>4428</v>
      </c>
      <c r="D224" s="3" t="s">
        <v>4429</v>
      </c>
      <c r="E224" s="3">
        <v>0</v>
      </c>
      <c r="F224" s="3">
        <v>4.0940000000000003</v>
      </c>
      <c r="G224" s="3">
        <v>6</v>
      </c>
      <c r="H224" s="3">
        <v>1</v>
      </c>
      <c r="I224" s="3">
        <v>1</v>
      </c>
      <c r="J224" s="3">
        <v>1</v>
      </c>
      <c r="K224" s="3">
        <v>1</v>
      </c>
      <c r="L224" s="3">
        <v>352</v>
      </c>
      <c r="M224" s="3">
        <v>37.6</v>
      </c>
      <c r="N224" s="3">
        <v>9.0299999999999994</v>
      </c>
      <c r="O224" s="3">
        <v>2.92</v>
      </c>
      <c r="P224" s="3">
        <v>1</v>
      </c>
      <c r="Q224" s="3" t="s">
        <v>4430</v>
      </c>
      <c r="R224" s="3" t="s">
        <v>2538</v>
      </c>
      <c r="S224" s="3" t="s">
        <v>1062</v>
      </c>
      <c r="T224" s="3" t="s">
        <v>4431</v>
      </c>
      <c r="U224" s="3" t="s">
        <v>4432</v>
      </c>
      <c r="V224" s="3" t="s">
        <v>4428</v>
      </c>
      <c r="W224" s="3" t="s">
        <v>4433</v>
      </c>
      <c r="X224" s="3" t="s">
        <v>4434</v>
      </c>
      <c r="Y224" s="3" t="s">
        <v>41</v>
      </c>
      <c r="Z224" s="3" t="s">
        <v>41</v>
      </c>
      <c r="AA224" s="3">
        <v>0</v>
      </c>
      <c r="AB224" s="3" t="s">
        <v>30</v>
      </c>
      <c r="AC224" s="3">
        <v>1</v>
      </c>
      <c r="AD224" s="3" t="s">
        <v>41</v>
      </c>
    </row>
    <row r="225" spans="1:30" x14ac:dyDescent="0.2">
      <c r="A225" s="3" t="s">
        <v>30</v>
      </c>
      <c r="B225" s="3" t="s">
        <v>31</v>
      </c>
      <c r="C225" s="3" t="s">
        <v>4437</v>
      </c>
      <c r="D225" s="3" t="s">
        <v>4438</v>
      </c>
      <c r="E225" s="3">
        <v>0</v>
      </c>
      <c r="F225" s="3">
        <v>4.085</v>
      </c>
      <c r="G225" s="3">
        <v>5</v>
      </c>
      <c r="H225" s="3">
        <v>2</v>
      </c>
      <c r="I225" s="3">
        <v>2</v>
      </c>
      <c r="J225" s="3">
        <v>2</v>
      </c>
      <c r="K225" s="3">
        <v>2</v>
      </c>
      <c r="L225" s="3">
        <v>403</v>
      </c>
      <c r="M225" s="3">
        <v>45.6</v>
      </c>
      <c r="N225" s="3">
        <v>9.25</v>
      </c>
      <c r="O225" s="3">
        <v>2.09</v>
      </c>
      <c r="P225" s="3">
        <v>2</v>
      </c>
      <c r="Q225" s="3" t="s">
        <v>41</v>
      </c>
      <c r="R225" s="3" t="s">
        <v>41</v>
      </c>
      <c r="S225" s="3" t="s">
        <v>41</v>
      </c>
      <c r="T225" s="3" t="s">
        <v>41</v>
      </c>
      <c r="U225" s="3" t="s">
        <v>41</v>
      </c>
      <c r="V225" s="3" t="s">
        <v>4437</v>
      </c>
      <c r="W225" s="3" t="s">
        <v>41</v>
      </c>
      <c r="X225" s="3" t="s">
        <v>41</v>
      </c>
      <c r="Y225" s="3" t="s">
        <v>41</v>
      </c>
      <c r="Z225" s="3" t="s">
        <v>41</v>
      </c>
      <c r="AA225" s="3">
        <v>0</v>
      </c>
      <c r="AB225" s="3" t="s">
        <v>30</v>
      </c>
      <c r="AC225" s="3">
        <v>1</v>
      </c>
      <c r="AD225" s="3" t="s">
        <v>41</v>
      </c>
    </row>
    <row r="226" spans="1:30" x14ac:dyDescent="0.2">
      <c r="A226" s="3" t="s">
        <v>30</v>
      </c>
      <c r="B226" s="3" t="s">
        <v>31</v>
      </c>
      <c r="C226" s="3" t="s">
        <v>4443</v>
      </c>
      <c r="D226" s="3" t="s">
        <v>4444</v>
      </c>
      <c r="E226" s="3">
        <v>0</v>
      </c>
      <c r="F226" s="3">
        <v>4.0629999999999997</v>
      </c>
      <c r="G226" s="3">
        <v>12</v>
      </c>
      <c r="H226" s="3">
        <v>3</v>
      </c>
      <c r="I226" s="3">
        <v>3</v>
      </c>
      <c r="J226" s="3">
        <v>3</v>
      </c>
      <c r="K226" s="3">
        <v>3</v>
      </c>
      <c r="L226" s="3">
        <v>295</v>
      </c>
      <c r="M226" s="3">
        <v>34.1</v>
      </c>
      <c r="N226" s="3">
        <v>8.2899999999999991</v>
      </c>
      <c r="O226" s="3">
        <v>0</v>
      </c>
      <c r="P226" s="3">
        <v>3</v>
      </c>
      <c r="Q226" s="3" t="s">
        <v>2740</v>
      </c>
      <c r="R226" s="3" t="s">
        <v>520</v>
      </c>
      <c r="S226" s="3" t="s">
        <v>41</v>
      </c>
      <c r="T226" s="3" t="s">
        <v>4445</v>
      </c>
      <c r="U226" s="3" t="s">
        <v>4446</v>
      </c>
      <c r="V226" s="3" t="s">
        <v>4443</v>
      </c>
      <c r="W226" s="3" t="s">
        <v>4447</v>
      </c>
      <c r="X226" s="3" t="s">
        <v>4448</v>
      </c>
      <c r="Y226" s="3" t="s">
        <v>41</v>
      </c>
      <c r="Z226" s="3" t="s">
        <v>41</v>
      </c>
      <c r="AA226" s="3">
        <v>0</v>
      </c>
      <c r="AB226" s="3" t="s">
        <v>30</v>
      </c>
      <c r="AC226" s="3">
        <v>1</v>
      </c>
      <c r="AD226" s="3" t="s">
        <v>41</v>
      </c>
    </row>
    <row r="227" spans="1:30" x14ac:dyDescent="0.2">
      <c r="A227" s="3" t="s">
        <v>30</v>
      </c>
      <c r="B227" s="3" t="s">
        <v>31</v>
      </c>
      <c r="C227" s="3" t="s">
        <v>4455</v>
      </c>
      <c r="D227" s="3" t="s">
        <v>4456</v>
      </c>
      <c r="E227" s="3">
        <v>0</v>
      </c>
      <c r="F227" s="3">
        <v>4.0209999999999999</v>
      </c>
      <c r="G227" s="3">
        <v>6</v>
      </c>
      <c r="H227" s="3">
        <v>2</v>
      </c>
      <c r="I227" s="3">
        <v>2</v>
      </c>
      <c r="J227" s="3">
        <v>2</v>
      </c>
      <c r="K227" s="3">
        <v>2</v>
      </c>
      <c r="L227" s="3">
        <v>511</v>
      </c>
      <c r="M227" s="3">
        <v>54.8</v>
      </c>
      <c r="N227" s="3">
        <v>5.71</v>
      </c>
      <c r="O227" s="3">
        <v>1.89</v>
      </c>
      <c r="P227" s="3">
        <v>2</v>
      </c>
      <c r="Q227" s="3" t="s">
        <v>2633</v>
      </c>
      <c r="R227" s="3" t="s">
        <v>4457</v>
      </c>
      <c r="S227" s="3" t="s">
        <v>1491</v>
      </c>
      <c r="T227" s="3" t="s">
        <v>2519</v>
      </c>
      <c r="U227" s="3" t="s">
        <v>4458</v>
      </c>
      <c r="V227" s="3" t="s">
        <v>4455</v>
      </c>
      <c r="W227" s="3" t="s">
        <v>4459</v>
      </c>
      <c r="X227" s="3" t="s">
        <v>4460</v>
      </c>
      <c r="Y227" s="3" t="s">
        <v>4058</v>
      </c>
      <c r="Z227" s="3" t="s">
        <v>41</v>
      </c>
      <c r="AA227" s="3">
        <v>3</v>
      </c>
      <c r="AB227" s="3" t="s">
        <v>30</v>
      </c>
      <c r="AC227" s="3">
        <v>1</v>
      </c>
      <c r="AD227" s="3" t="s">
        <v>41</v>
      </c>
    </row>
    <row r="228" spans="1:30" x14ac:dyDescent="0.2">
      <c r="A228" s="3" t="s">
        <v>30</v>
      </c>
      <c r="B228" s="3" t="s">
        <v>31</v>
      </c>
      <c r="C228" s="3" t="s">
        <v>4465</v>
      </c>
      <c r="D228" s="3" t="s">
        <v>4466</v>
      </c>
      <c r="E228" s="3">
        <v>0</v>
      </c>
      <c r="F228" s="3">
        <v>4.008</v>
      </c>
      <c r="G228" s="3">
        <v>1</v>
      </c>
      <c r="H228" s="3">
        <v>2</v>
      </c>
      <c r="I228" s="3">
        <v>2</v>
      </c>
      <c r="J228" s="3">
        <v>2</v>
      </c>
      <c r="K228" s="3">
        <v>2</v>
      </c>
      <c r="L228" s="3">
        <v>2195</v>
      </c>
      <c r="M228" s="3">
        <v>241.5</v>
      </c>
      <c r="N228" s="3">
        <v>5.38</v>
      </c>
      <c r="O228" s="3">
        <v>2.93</v>
      </c>
      <c r="P228" s="3">
        <v>2</v>
      </c>
      <c r="Q228" s="3" t="s">
        <v>1861</v>
      </c>
      <c r="R228" s="3" t="s">
        <v>4467</v>
      </c>
      <c r="S228" s="3" t="s">
        <v>36</v>
      </c>
      <c r="T228" s="3" t="s">
        <v>4468</v>
      </c>
      <c r="U228" s="3" t="s">
        <v>4469</v>
      </c>
      <c r="V228" s="3" t="s">
        <v>4465</v>
      </c>
      <c r="W228" s="3" t="s">
        <v>4470</v>
      </c>
      <c r="X228" s="3" t="s">
        <v>4471</v>
      </c>
      <c r="Y228" s="3" t="s">
        <v>4472</v>
      </c>
      <c r="Z228" s="3" t="s">
        <v>41</v>
      </c>
      <c r="AA228" s="3">
        <v>1</v>
      </c>
      <c r="AB228" s="3" t="s">
        <v>30</v>
      </c>
      <c r="AC228" s="3">
        <v>1</v>
      </c>
      <c r="AD228" s="3" t="s">
        <v>41</v>
      </c>
    </row>
    <row r="229" spans="1:30" x14ac:dyDescent="0.2">
      <c r="A229" s="3" t="s">
        <v>30</v>
      </c>
      <c r="B229" s="3" t="s">
        <v>31</v>
      </c>
      <c r="C229" s="3" t="s">
        <v>4477</v>
      </c>
      <c r="D229" s="3" t="s">
        <v>4478</v>
      </c>
      <c r="E229" s="3">
        <v>0</v>
      </c>
      <c r="F229" s="3">
        <v>4.0049999999999999</v>
      </c>
      <c r="G229" s="3">
        <v>5</v>
      </c>
      <c r="H229" s="3">
        <v>3</v>
      </c>
      <c r="I229" s="3">
        <v>3</v>
      </c>
      <c r="J229" s="3">
        <v>3</v>
      </c>
      <c r="K229" s="3">
        <v>3</v>
      </c>
      <c r="L229" s="3">
        <v>511</v>
      </c>
      <c r="M229" s="3">
        <v>56.9</v>
      </c>
      <c r="N229" s="3">
        <v>8.94</v>
      </c>
      <c r="O229" s="3">
        <v>1.64</v>
      </c>
      <c r="P229" s="3">
        <v>3</v>
      </c>
      <c r="Q229" s="3" t="s">
        <v>1422</v>
      </c>
      <c r="R229" s="3" t="s">
        <v>35</v>
      </c>
      <c r="S229" s="3" t="s">
        <v>1766</v>
      </c>
      <c r="T229" s="3" t="s">
        <v>2888</v>
      </c>
      <c r="U229" s="3" t="s">
        <v>4479</v>
      </c>
      <c r="V229" s="3" t="s">
        <v>4477</v>
      </c>
      <c r="W229" s="3" t="s">
        <v>4480</v>
      </c>
      <c r="X229" s="3" t="s">
        <v>4481</v>
      </c>
      <c r="Y229" s="3" t="s">
        <v>4482</v>
      </c>
      <c r="Z229" s="3" t="s">
        <v>41</v>
      </c>
      <c r="AA229" s="3">
        <v>2</v>
      </c>
      <c r="AB229" s="3" t="s">
        <v>30</v>
      </c>
      <c r="AC229" s="3">
        <v>1</v>
      </c>
      <c r="AD229" s="3" t="s">
        <v>41</v>
      </c>
    </row>
    <row r="230" spans="1:30" x14ac:dyDescent="0.2">
      <c r="A230" s="3" t="s">
        <v>30</v>
      </c>
      <c r="B230" s="3" t="s">
        <v>31</v>
      </c>
      <c r="C230" s="3" t="s">
        <v>4489</v>
      </c>
      <c r="D230" s="3" t="s">
        <v>4490</v>
      </c>
      <c r="E230" s="3">
        <v>0</v>
      </c>
      <c r="F230" s="3">
        <v>3.9569999999999999</v>
      </c>
      <c r="G230" s="3">
        <v>2</v>
      </c>
      <c r="H230" s="3">
        <v>2</v>
      </c>
      <c r="I230" s="3">
        <v>2</v>
      </c>
      <c r="J230" s="3">
        <v>3</v>
      </c>
      <c r="K230" s="3">
        <v>2</v>
      </c>
      <c r="L230" s="3">
        <v>1359</v>
      </c>
      <c r="M230" s="3">
        <v>156.6</v>
      </c>
      <c r="N230" s="3">
        <v>6.71</v>
      </c>
      <c r="O230" s="3">
        <v>2.35</v>
      </c>
      <c r="P230" s="3">
        <v>2</v>
      </c>
      <c r="Q230" s="3" t="s">
        <v>4491</v>
      </c>
      <c r="R230" s="3" t="s">
        <v>35</v>
      </c>
      <c r="S230" s="3" t="s">
        <v>1062</v>
      </c>
      <c r="T230" s="3" t="s">
        <v>4492</v>
      </c>
      <c r="U230" s="3" t="s">
        <v>4493</v>
      </c>
      <c r="V230" s="3" t="s">
        <v>4489</v>
      </c>
      <c r="W230" s="3" t="s">
        <v>4494</v>
      </c>
      <c r="X230" s="3" t="s">
        <v>4495</v>
      </c>
      <c r="Y230" s="3" t="s">
        <v>41</v>
      </c>
      <c r="Z230" s="3" t="s">
        <v>41</v>
      </c>
      <c r="AA230" s="3">
        <v>0</v>
      </c>
      <c r="AB230" s="3" t="s">
        <v>30</v>
      </c>
      <c r="AC230" s="3">
        <v>1</v>
      </c>
      <c r="AD230" s="3" t="s">
        <v>41</v>
      </c>
    </row>
    <row r="231" spans="1:30" x14ac:dyDescent="0.2">
      <c r="A231" s="3" t="s">
        <v>30</v>
      </c>
      <c r="B231" s="3" t="s">
        <v>31</v>
      </c>
      <c r="C231" s="3" t="s">
        <v>4500</v>
      </c>
      <c r="D231" s="3" t="s">
        <v>4501</v>
      </c>
      <c r="E231" s="3">
        <v>0</v>
      </c>
      <c r="F231" s="3">
        <v>3.9449999999999998</v>
      </c>
      <c r="G231" s="3">
        <v>3</v>
      </c>
      <c r="H231" s="3">
        <v>1</v>
      </c>
      <c r="I231" s="3">
        <v>1</v>
      </c>
      <c r="J231" s="3">
        <v>1</v>
      </c>
      <c r="K231" s="3">
        <v>1</v>
      </c>
      <c r="L231" s="3">
        <v>405</v>
      </c>
      <c r="M231" s="3">
        <v>45.2</v>
      </c>
      <c r="N231" s="3">
        <v>9.01</v>
      </c>
      <c r="O231" s="3">
        <v>2.63</v>
      </c>
      <c r="P231" s="3">
        <v>1</v>
      </c>
      <c r="Q231" s="3" t="s">
        <v>4502</v>
      </c>
      <c r="R231" s="3" t="s">
        <v>35</v>
      </c>
      <c r="S231" s="3" t="s">
        <v>36</v>
      </c>
      <c r="T231" s="3" t="s">
        <v>4503</v>
      </c>
      <c r="U231" s="3" t="s">
        <v>4504</v>
      </c>
      <c r="V231" s="3" t="s">
        <v>4500</v>
      </c>
      <c r="W231" s="3" t="s">
        <v>4505</v>
      </c>
      <c r="X231" s="3" t="s">
        <v>4506</v>
      </c>
      <c r="Y231" s="3" t="s">
        <v>4507</v>
      </c>
      <c r="Z231" s="3" t="s">
        <v>4403</v>
      </c>
      <c r="AA231" s="3">
        <v>13</v>
      </c>
      <c r="AB231" s="3" t="s">
        <v>30</v>
      </c>
      <c r="AC231" s="3">
        <v>1</v>
      </c>
      <c r="AD231" s="3" t="s">
        <v>41</v>
      </c>
    </row>
    <row r="232" spans="1:30" x14ac:dyDescent="0.2">
      <c r="A232" s="3" t="s">
        <v>30</v>
      </c>
      <c r="B232" s="3" t="s">
        <v>31</v>
      </c>
      <c r="C232" s="3" t="s">
        <v>4510</v>
      </c>
      <c r="D232" s="3" t="s">
        <v>4511</v>
      </c>
      <c r="E232" s="3">
        <v>0</v>
      </c>
      <c r="F232" s="3">
        <v>3.8929999999999998</v>
      </c>
      <c r="G232" s="3">
        <v>8</v>
      </c>
      <c r="H232" s="3">
        <v>2</v>
      </c>
      <c r="I232" s="3">
        <v>2</v>
      </c>
      <c r="J232" s="3">
        <v>2</v>
      </c>
      <c r="K232" s="3">
        <v>2</v>
      </c>
      <c r="L232" s="3">
        <v>411</v>
      </c>
      <c r="M232" s="3">
        <v>46.5</v>
      </c>
      <c r="N232" s="3">
        <v>4.46</v>
      </c>
      <c r="O232" s="3">
        <v>2.4900000000000002</v>
      </c>
      <c r="P232" s="3">
        <v>2</v>
      </c>
      <c r="Q232" s="3" t="s">
        <v>4512</v>
      </c>
      <c r="R232" s="3" t="s">
        <v>35</v>
      </c>
      <c r="S232" s="3" t="s">
        <v>36</v>
      </c>
      <c r="T232" s="3" t="s">
        <v>4212</v>
      </c>
      <c r="U232" s="3" t="s">
        <v>4513</v>
      </c>
      <c r="V232" s="3" t="s">
        <v>4510</v>
      </c>
      <c r="W232" s="3" t="s">
        <v>4514</v>
      </c>
      <c r="X232" s="3" t="s">
        <v>4515</v>
      </c>
      <c r="Y232" s="3" t="s">
        <v>41</v>
      </c>
      <c r="Z232" s="3" t="s">
        <v>41</v>
      </c>
      <c r="AA232" s="3">
        <v>0</v>
      </c>
      <c r="AB232" s="3" t="s">
        <v>30</v>
      </c>
      <c r="AC232" s="3">
        <v>1</v>
      </c>
      <c r="AD232" s="3" t="s">
        <v>41</v>
      </c>
    </row>
    <row r="233" spans="1:30" x14ac:dyDescent="0.2">
      <c r="A233" s="3" t="s">
        <v>30</v>
      </c>
      <c r="B233" s="3" t="s">
        <v>31</v>
      </c>
      <c r="C233" s="3" t="s">
        <v>4520</v>
      </c>
      <c r="D233" s="3" t="s">
        <v>4521</v>
      </c>
      <c r="E233" s="3">
        <v>0</v>
      </c>
      <c r="F233" s="3">
        <v>3.8849999999999998</v>
      </c>
      <c r="G233" s="3">
        <v>5</v>
      </c>
      <c r="H233" s="3">
        <v>2</v>
      </c>
      <c r="I233" s="3">
        <v>2</v>
      </c>
      <c r="J233" s="3">
        <v>2</v>
      </c>
      <c r="K233" s="3">
        <v>2</v>
      </c>
      <c r="L233" s="3">
        <v>568</v>
      </c>
      <c r="M233" s="3">
        <v>61.6</v>
      </c>
      <c r="N233" s="3">
        <v>5.72</v>
      </c>
      <c r="O233" s="3">
        <v>2.79</v>
      </c>
      <c r="P233" s="3">
        <v>2</v>
      </c>
      <c r="Q233" s="3" t="s">
        <v>1592</v>
      </c>
      <c r="R233" s="3" t="s">
        <v>4065</v>
      </c>
      <c r="S233" s="3" t="s">
        <v>36</v>
      </c>
      <c r="T233" s="3" t="s">
        <v>4066</v>
      </c>
      <c r="U233" s="3" t="s">
        <v>4522</v>
      </c>
      <c r="V233" s="3" t="s">
        <v>4520</v>
      </c>
      <c r="W233" s="3" t="s">
        <v>4523</v>
      </c>
      <c r="X233" s="3" t="s">
        <v>4524</v>
      </c>
      <c r="Y233" s="3" t="s">
        <v>4525</v>
      </c>
      <c r="Z233" s="3" t="s">
        <v>41</v>
      </c>
      <c r="AA233" s="3">
        <v>3</v>
      </c>
      <c r="AB233" s="3" t="s">
        <v>30</v>
      </c>
      <c r="AC233" s="3">
        <v>1</v>
      </c>
      <c r="AD233" s="3" t="s">
        <v>41</v>
      </c>
    </row>
    <row r="234" spans="1:30" x14ac:dyDescent="0.2">
      <c r="A234" s="3" t="s">
        <v>30</v>
      </c>
      <c r="B234" s="3" t="s">
        <v>31</v>
      </c>
      <c r="C234" s="3" t="s">
        <v>4530</v>
      </c>
      <c r="D234" s="3" t="s">
        <v>4531</v>
      </c>
      <c r="E234" s="3">
        <v>0</v>
      </c>
      <c r="F234" s="3">
        <v>3.8610000000000002</v>
      </c>
      <c r="G234" s="3">
        <v>3</v>
      </c>
      <c r="H234" s="3">
        <v>2</v>
      </c>
      <c r="I234" s="3">
        <v>2</v>
      </c>
      <c r="J234" s="3">
        <v>2</v>
      </c>
      <c r="K234" s="3">
        <v>2</v>
      </c>
      <c r="L234" s="3">
        <v>995</v>
      </c>
      <c r="M234" s="3">
        <v>113.1</v>
      </c>
      <c r="N234" s="3">
        <v>9.2899999999999991</v>
      </c>
      <c r="O234" s="3">
        <v>0</v>
      </c>
      <c r="P234" s="3">
        <v>2</v>
      </c>
      <c r="Q234" s="3" t="s">
        <v>41</v>
      </c>
      <c r="R234" s="3" t="s">
        <v>41</v>
      </c>
      <c r="S234" s="3" t="s">
        <v>41</v>
      </c>
      <c r="T234" s="3" t="s">
        <v>41</v>
      </c>
      <c r="U234" s="3" t="s">
        <v>41</v>
      </c>
      <c r="V234" s="3" t="s">
        <v>4530</v>
      </c>
      <c r="W234" s="3" t="s">
        <v>41</v>
      </c>
      <c r="X234" s="3" t="s">
        <v>41</v>
      </c>
      <c r="Y234" s="3" t="s">
        <v>41</v>
      </c>
      <c r="Z234" s="3" t="s">
        <v>41</v>
      </c>
      <c r="AA234" s="3">
        <v>0</v>
      </c>
      <c r="AB234" s="3" t="s">
        <v>30</v>
      </c>
      <c r="AC234" s="3">
        <v>1</v>
      </c>
      <c r="AD234" s="3" t="s">
        <v>41</v>
      </c>
    </row>
    <row r="235" spans="1:30" x14ac:dyDescent="0.2">
      <c r="A235" s="3" t="s">
        <v>30</v>
      </c>
      <c r="B235" s="3" t="s">
        <v>31</v>
      </c>
      <c r="C235" s="3" t="s">
        <v>4536</v>
      </c>
      <c r="D235" s="3" t="s">
        <v>4537</v>
      </c>
      <c r="E235" s="3">
        <v>0</v>
      </c>
      <c r="F235" s="3">
        <v>3.8410000000000002</v>
      </c>
      <c r="G235" s="3">
        <v>3</v>
      </c>
      <c r="H235" s="3">
        <v>1</v>
      </c>
      <c r="I235" s="3">
        <v>1</v>
      </c>
      <c r="J235" s="3">
        <v>1</v>
      </c>
      <c r="K235" s="3">
        <v>1</v>
      </c>
      <c r="L235" s="3">
        <v>583</v>
      </c>
      <c r="M235" s="3">
        <v>67.3</v>
      </c>
      <c r="N235" s="3">
        <v>7.97</v>
      </c>
      <c r="O235" s="3">
        <v>2.2000000000000002</v>
      </c>
      <c r="P235" s="3">
        <v>1</v>
      </c>
      <c r="Q235" s="3" t="s">
        <v>1592</v>
      </c>
      <c r="R235" s="3" t="s">
        <v>41</v>
      </c>
      <c r="S235" s="3" t="s">
        <v>36</v>
      </c>
      <c r="T235" s="3" t="s">
        <v>4538</v>
      </c>
      <c r="U235" s="3" t="s">
        <v>4539</v>
      </c>
      <c r="V235" s="3" t="s">
        <v>4536</v>
      </c>
      <c r="W235" s="3" t="s">
        <v>4540</v>
      </c>
      <c r="X235" s="3" t="s">
        <v>4541</v>
      </c>
      <c r="Y235" s="3" t="s">
        <v>41</v>
      </c>
      <c r="Z235" s="3" t="s">
        <v>41</v>
      </c>
      <c r="AA235" s="3">
        <v>0</v>
      </c>
      <c r="AB235" s="3" t="s">
        <v>30</v>
      </c>
      <c r="AC235" s="3">
        <v>1</v>
      </c>
      <c r="AD235" s="3" t="s">
        <v>41</v>
      </c>
    </row>
    <row r="236" spans="1:30" x14ac:dyDescent="0.2">
      <c r="A236" s="3" t="s">
        <v>30</v>
      </c>
      <c r="B236" s="3" t="s">
        <v>31</v>
      </c>
      <c r="C236" s="3" t="s">
        <v>4544</v>
      </c>
      <c r="D236" s="3" t="s">
        <v>4545</v>
      </c>
      <c r="E236" s="3">
        <v>0</v>
      </c>
      <c r="F236" s="3">
        <v>3.778</v>
      </c>
      <c r="G236" s="3">
        <v>12</v>
      </c>
      <c r="H236" s="3">
        <v>2</v>
      </c>
      <c r="I236" s="3">
        <v>2</v>
      </c>
      <c r="J236" s="3">
        <v>2</v>
      </c>
      <c r="K236" s="3">
        <v>2</v>
      </c>
      <c r="L236" s="3">
        <v>218</v>
      </c>
      <c r="M236" s="3">
        <v>25.3</v>
      </c>
      <c r="N236" s="3">
        <v>5.77</v>
      </c>
      <c r="O236" s="3">
        <v>0</v>
      </c>
      <c r="P236" s="3">
        <v>2</v>
      </c>
      <c r="Q236" s="3" t="s">
        <v>2887</v>
      </c>
      <c r="R236" s="3" t="s">
        <v>41</v>
      </c>
      <c r="S236" s="3" t="s">
        <v>41</v>
      </c>
      <c r="T236" s="3" t="s">
        <v>41</v>
      </c>
      <c r="U236" s="3" t="s">
        <v>4546</v>
      </c>
      <c r="V236" s="3" t="s">
        <v>4544</v>
      </c>
      <c r="W236" s="3" t="s">
        <v>4547</v>
      </c>
      <c r="X236" s="3" t="s">
        <v>4548</v>
      </c>
      <c r="Y236" s="3" t="s">
        <v>41</v>
      </c>
      <c r="Z236" s="3" t="s">
        <v>41</v>
      </c>
      <c r="AA236" s="3">
        <v>0</v>
      </c>
      <c r="AB236" s="3" t="s">
        <v>30</v>
      </c>
      <c r="AC236" s="3">
        <v>1</v>
      </c>
      <c r="AD236" s="3" t="s">
        <v>41</v>
      </c>
    </row>
    <row r="237" spans="1:30" x14ac:dyDescent="0.2">
      <c r="A237" s="3" t="s">
        <v>30</v>
      </c>
      <c r="B237" s="3" t="s">
        <v>31</v>
      </c>
      <c r="C237" s="3" t="s">
        <v>4553</v>
      </c>
      <c r="D237" s="3" t="s">
        <v>4554</v>
      </c>
      <c r="E237" s="3">
        <v>0</v>
      </c>
      <c r="F237" s="3">
        <v>3.625</v>
      </c>
      <c r="G237" s="3">
        <v>2</v>
      </c>
      <c r="H237" s="3">
        <v>1</v>
      </c>
      <c r="I237" s="3">
        <v>1</v>
      </c>
      <c r="J237" s="3">
        <v>1</v>
      </c>
      <c r="K237" s="3">
        <v>1</v>
      </c>
      <c r="L237" s="3">
        <v>519</v>
      </c>
      <c r="M237" s="3">
        <v>56.7</v>
      </c>
      <c r="N237" s="3">
        <v>6.74</v>
      </c>
      <c r="O237" s="3">
        <v>2.2599999999999998</v>
      </c>
      <c r="P237" s="3">
        <v>1</v>
      </c>
      <c r="Q237" s="3" t="s">
        <v>1377</v>
      </c>
      <c r="R237" s="3" t="s">
        <v>1423</v>
      </c>
      <c r="S237" s="3" t="s">
        <v>36</v>
      </c>
      <c r="T237" s="3" t="s">
        <v>4099</v>
      </c>
      <c r="U237" s="3" t="s">
        <v>4555</v>
      </c>
      <c r="V237" s="3" t="s">
        <v>4553</v>
      </c>
      <c r="W237" s="3" t="s">
        <v>4556</v>
      </c>
      <c r="X237" s="3" t="s">
        <v>4557</v>
      </c>
      <c r="Y237" s="3" t="s">
        <v>4103</v>
      </c>
      <c r="Z237" s="3" t="s">
        <v>4104</v>
      </c>
      <c r="AA237" s="3">
        <v>8</v>
      </c>
      <c r="AB237" s="3" t="s">
        <v>30</v>
      </c>
      <c r="AC237" s="3">
        <v>1</v>
      </c>
      <c r="AD237" s="3" t="s">
        <v>41</v>
      </c>
    </row>
    <row r="238" spans="1:30" x14ac:dyDescent="0.2">
      <c r="A238" s="3" t="s">
        <v>30</v>
      </c>
      <c r="B238" s="3" t="s">
        <v>31</v>
      </c>
      <c r="C238" s="3" t="s">
        <v>4560</v>
      </c>
      <c r="D238" s="3" t="s">
        <v>4561</v>
      </c>
      <c r="E238" s="3">
        <v>0</v>
      </c>
      <c r="F238" s="3">
        <v>3.6179999999999999</v>
      </c>
      <c r="G238" s="3">
        <v>4</v>
      </c>
      <c r="H238" s="3">
        <v>2</v>
      </c>
      <c r="I238" s="3">
        <v>2</v>
      </c>
      <c r="J238" s="3">
        <v>2</v>
      </c>
      <c r="K238" s="3">
        <v>2</v>
      </c>
      <c r="L238" s="3">
        <v>767</v>
      </c>
      <c r="M238" s="3">
        <v>85.8</v>
      </c>
      <c r="N238" s="3">
        <v>6.47</v>
      </c>
      <c r="O238" s="3">
        <v>0</v>
      </c>
      <c r="P238" s="3">
        <v>2</v>
      </c>
      <c r="Q238" s="3" t="s">
        <v>1377</v>
      </c>
      <c r="R238" s="3" t="s">
        <v>41</v>
      </c>
      <c r="S238" s="3" t="s">
        <v>36</v>
      </c>
      <c r="T238" s="3" t="s">
        <v>4562</v>
      </c>
      <c r="U238" s="3" t="s">
        <v>4563</v>
      </c>
      <c r="V238" s="3" t="s">
        <v>4560</v>
      </c>
      <c r="W238" s="3" t="s">
        <v>4564</v>
      </c>
      <c r="X238" s="3" t="s">
        <v>4565</v>
      </c>
      <c r="Y238" s="3" t="s">
        <v>41</v>
      </c>
      <c r="Z238" s="3" t="s">
        <v>41</v>
      </c>
      <c r="AA238" s="3">
        <v>0</v>
      </c>
      <c r="AB238" s="3" t="s">
        <v>30</v>
      </c>
      <c r="AC238" s="3">
        <v>1</v>
      </c>
      <c r="AD238" s="3" t="s">
        <v>41</v>
      </c>
    </row>
    <row r="239" spans="1:30" x14ac:dyDescent="0.2">
      <c r="A239" s="3" t="s">
        <v>30</v>
      </c>
      <c r="B239" s="3" t="s">
        <v>31</v>
      </c>
      <c r="C239" s="3" t="s">
        <v>4570</v>
      </c>
      <c r="D239" s="3" t="s">
        <v>4571</v>
      </c>
      <c r="E239" s="3">
        <v>0</v>
      </c>
      <c r="F239" s="3">
        <v>3.597</v>
      </c>
      <c r="G239" s="3">
        <v>4</v>
      </c>
      <c r="H239" s="3">
        <v>2</v>
      </c>
      <c r="I239" s="3">
        <v>2</v>
      </c>
      <c r="J239" s="3">
        <v>2</v>
      </c>
      <c r="K239" s="3">
        <v>2</v>
      </c>
      <c r="L239" s="3">
        <v>702</v>
      </c>
      <c r="M239" s="3">
        <v>79.2</v>
      </c>
      <c r="N239" s="3">
        <v>5.14</v>
      </c>
      <c r="O239" s="3">
        <v>2.36</v>
      </c>
      <c r="P239" s="3">
        <v>2</v>
      </c>
      <c r="Q239" s="3" t="s">
        <v>1919</v>
      </c>
      <c r="R239" s="3" t="s">
        <v>35</v>
      </c>
      <c r="S239" s="3" t="s">
        <v>36</v>
      </c>
      <c r="T239" s="3" t="s">
        <v>4572</v>
      </c>
      <c r="U239" s="3" t="s">
        <v>4573</v>
      </c>
      <c r="V239" s="3" t="s">
        <v>4570</v>
      </c>
      <c r="W239" s="3" t="s">
        <v>4574</v>
      </c>
      <c r="X239" s="3" t="s">
        <v>4575</v>
      </c>
      <c r="Y239" s="3" t="s">
        <v>4576</v>
      </c>
      <c r="Z239" s="3" t="s">
        <v>41</v>
      </c>
      <c r="AA239" s="3">
        <v>1</v>
      </c>
      <c r="AB239" s="3" t="s">
        <v>30</v>
      </c>
      <c r="AC239" s="3">
        <v>1</v>
      </c>
      <c r="AD239" s="3" t="s">
        <v>41</v>
      </c>
    </row>
    <row r="240" spans="1:30" x14ac:dyDescent="0.2">
      <c r="A240" s="3" t="s">
        <v>30</v>
      </c>
      <c r="B240" s="3" t="s">
        <v>31</v>
      </c>
      <c r="C240" s="3" t="s">
        <v>4581</v>
      </c>
      <c r="D240" s="3" t="s">
        <v>4582</v>
      </c>
      <c r="E240" s="3">
        <v>0</v>
      </c>
      <c r="F240" s="3">
        <v>3.5950000000000002</v>
      </c>
      <c r="G240" s="3">
        <v>4</v>
      </c>
      <c r="H240" s="3">
        <v>2</v>
      </c>
      <c r="I240" s="3">
        <v>2</v>
      </c>
      <c r="J240" s="3">
        <v>2</v>
      </c>
      <c r="K240" s="3">
        <v>2</v>
      </c>
      <c r="L240" s="3">
        <v>635</v>
      </c>
      <c r="M240" s="3">
        <v>70.900000000000006</v>
      </c>
      <c r="N240" s="3">
        <v>4.72</v>
      </c>
      <c r="O240" s="3">
        <v>1.7</v>
      </c>
      <c r="P240" s="3">
        <v>2</v>
      </c>
      <c r="Q240" s="3" t="s">
        <v>1669</v>
      </c>
      <c r="R240" s="3" t="s">
        <v>520</v>
      </c>
      <c r="S240" s="3" t="s">
        <v>2843</v>
      </c>
      <c r="T240" s="3" t="s">
        <v>4583</v>
      </c>
      <c r="U240" s="3" t="s">
        <v>4584</v>
      </c>
      <c r="V240" s="3" t="s">
        <v>4581</v>
      </c>
      <c r="W240" s="3" t="s">
        <v>4585</v>
      </c>
      <c r="X240" s="3" t="s">
        <v>4586</v>
      </c>
      <c r="Y240" s="3" t="s">
        <v>4587</v>
      </c>
      <c r="Z240" s="3" t="s">
        <v>41</v>
      </c>
      <c r="AA240" s="3">
        <v>6</v>
      </c>
      <c r="AB240" s="3" t="s">
        <v>30</v>
      </c>
      <c r="AC240" s="3">
        <v>1</v>
      </c>
      <c r="AD240" s="3" t="s">
        <v>41</v>
      </c>
    </row>
    <row r="241" spans="1:30" x14ac:dyDescent="0.2">
      <c r="A241" s="3" t="s">
        <v>30</v>
      </c>
      <c r="B241" s="3" t="s">
        <v>31</v>
      </c>
      <c r="C241" s="3" t="s">
        <v>4592</v>
      </c>
      <c r="D241" s="3" t="s">
        <v>4593</v>
      </c>
      <c r="E241" s="3">
        <v>0</v>
      </c>
      <c r="F241" s="3">
        <v>3.5739999999999998</v>
      </c>
      <c r="G241" s="3">
        <v>11</v>
      </c>
      <c r="H241" s="3">
        <v>2</v>
      </c>
      <c r="I241" s="3">
        <v>2</v>
      </c>
      <c r="J241" s="3">
        <v>2</v>
      </c>
      <c r="K241" s="3">
        <v>2</v>
      </c>
      <c r="L241" s="3">
        <v>243</v>
      </c>
      <c r="M241" s="3">
        <v>27.1</v>
      </c>
      <c r="N241" s="3">
        <v>10.48</v>
      </c>
      <c r="O241" s="3">
        <v>4.55</v>
      </c>
      <c r="P241" s="3">
        <v>2</v>
      </c>
      <c r="Q241" s="3" t="s">
        <v>1304</v>
      </c>
      <c r="R241" s="3" t="s">
        <v>1739</v>
      </c>
      <c r="S241" s="3" t="s">
        <v>1766</v>
      </c>
      <c r="T241" s="3" t="s">
        <v>41</v>
      </c>
      <c r="U241" s="3" t="s">
        <v>4594</v>
      </c>
      <c r="V241" s="3" t="s">
        <v>4592</v>
      </c>
      <c r="W241" s="3" t="s">
        <v>41</v>
      </c>
      <c r="X241" s="3" t="s">
        <v>4595</v>
      </c>
      <c r="Y241" s="3" t="s">
        <v>41</v>
      </c>
      <c r="Z241" s="3" t="s">
        <v>41</v>
      </c>
      <c r="AA241" s="3">
        <v>0</v>
      </c>
      <c r="AB241" s="3" t="s">
        <v>30</v>
      </c>
      <c r="AC241" s="3">
        <v>1</v>
      </c>
      <c r="AD241" s="3" t="s">
        <v>41</v>
      </c>
    </row>
    <row r="242" spans="1:30" x14ac:dyDescent="0.2">
      <c r="A242" s="3" t="s">
        <v>30</v>
      </c>
      <c r="B242" s="3" t="s">
        <v>31</v>
      </c>
      <c r="C242" s="3" t="s">
        <v>4600</v>
      </c>
      <c r="D242" s="3" t="s">
        <v>4601</v>
      </c>
      <c r="E242" s="3">
        <v>0</v>
      </c>
      <c r="F242" s="3">
        <v>3.5590000000000002</v>
      </c>
      <c r="G242" s="3">
        <v>3</v>
      </c>
      <c r="H242" s="3">
        <v>1</v>
      </c>
      <c r="I242" s="3">
        <v>1</v>
      </c>
      <c r="J242" s="3">
        <v>1</v>
      </c>
      <c r="K242" s="3">
        <v>1</v>
      </c>
      <c r="L242" s="3">
        <v>545</v>
      </c>
      <c r="M242" s="3">
        <v>61.3</v>
      </c>
      <c r="N242" s="3">
        <v>8.7899999999999991</v>
      </c>
      <c r="O242" s="3">
        <v>0</v>
      </c>
      <c r="P242" s="3">
        <v>1</v>
      </c>
      <c r="Q242" s="3" t="s">
        <v>41</v>
      </c>
      <c r="R242" s="3" t="s">
        <v>41</v>
      </c>
      <c r="S242" s="3" t="s">
        <v>41</v>
      </c>
      <c r="T242" s="3" t="s">
        <v>41</v>
      </c>
      <c r="U242" s="3" t="s">
        <v>41</v>
      </c>
      <c r="V242" s="3" t="s">
        <v>4600</v>
      </c>
      <c r="W242" s="3" t="s">
        <v>41</v>
      </c>
      <c r="X242" s="3" t="s">
        <v>41</v>
      </c>
      <c r="Y242" s="3" t="s">
        <v>41</v>
      </c>
      <c r="Z242" s="3" t="s">
        <v>41</v>
      </c>
      <c r="AA242" s="3">
        <v>0</v>
      </c>
      <c r="AB242" s="3" t="s">
        <v>30</v>
      </c>
      <c r="AC242" s="3">
        <v>1</v>
      </c>
      <c r="AD242" s="3" t="s">
        <v>41</v>
      </c>
    </row>
    <row r="243" spans="1:30" x14ac:dyDescent="0.2">
      <c r="A243" s="3" t="s">
        <v>30</v>
      </c>
      <c r="B243" s="3" t="s">
        <v>31</v>
      </c>
      <c r="C243" s="3" t="s">
        <v>4604</v>
      </c>
      <c r="D243" s="3" t="s">
        <v>4605</v>
      </c>
      <c r="E243" s="3">
        <v>0</v>
      </c>
      <c r="F243" s="3">
        <v>3.5529999999999999</v>
      </c>
      <c r="G243" s="3">
        <v>10</v>
      </c>
      <c r="H243" s="3">
        <v>1</v>
      </c>
      <c r="I243" s="3">
        <v>1</v>
      </c>
      <c r="J243" s="3">
        <v>1</v>
      </c>
      <c r="K243" s="3">
        <v>1</v>
      </c>
      <c r="L243" s="3">
        <v>136</v>
      </c>
      <c r="M243" s="3">
        <v>15.3</v>
      </c>
      <c r="N243" s="3">
        <v>11.43</v>
      </c>
      <c r="O243" s="3">
        <v>2.66</v>
      </c>
      <c r="P243" s="3">
        <v>1</v>
      </c>
      <c r="Q243" s="3" t="s">
        <v>4491</v>
      </c>
      <c r="R243" s="3" t="s">
        <v>35</v>
      </c>
      <c r="S243" s="3" t="s">
        <v>1062</v>
      </c>
      <c r="T243" s="3" t="s">
        <v>2033</v>
      </c>
      <c r="U243" s="3" t="s">
        <v>4606</v>
      </c>
      <c r="V243" s="3" t="s">
        <v>4607</v>
      </c>
      <c r="W243" s="3" t="s">
        <v>4608</v>
      </c>
      <c r="X243" s="3" t="s">
        <v>4609</v>
      </c>
      <c r="Y243" s="3" t="s">
        <v>4610</v>
      </c>
      <c r="Z243" s="3" t="s">
        <v>41</v>
      </c>
      <c r="AA243" s="3">
        <v>7</v>
      </c>
      <c r="AB243" s="3" t="s">
        <v>30</v>
      </c>
      <c r="AC243" s="3">
        <v>1</v>
      </c>
      <c r="AD243" s="3" t="s">
        <v>41</v>
      </c>
    </row>
    <row r="244" spans="1:30" x14ac:dyDescent="0.2">
      <c r="A244" s="3" t="s">
        <v>30</v>
      </c>
      <c r="B244" s="3" t="s">
        <v>31</v>
      </c>
      <c r="C244" s="3" t="s">
        <v>4613</v>
      </c>
      <c r="D244" s="3" t="s">
        <v>4614</v>
      </c>
      <c r="E244" s="3">
        <v>0</v>
      </c>
      <c r="F244" s="3">
        <v>3.5449999999999999</v>
      </c>
      <c r="G244" s="3">
        <v>3</v>
      </c>
      <c r="H244" s="3">
        <v>2</v>
      </c>
      <c r="I244" s="3">
        <v>2</v>
      </c>
      <c r="J244" s="3">
        <v>2</v>
      </c>
      <c r="K244" s="3">
        <v>2</v>
      </c>
      <c r="L244" s="3">
        <v>740</v>
      </c>
      <c r="M244" s="3">
        <v>81.3</v>
      </c>
      <c r="N244" s="3">
        <v>8.7899999999999991</v>
      </c>
      <c r="O244" s="3">
        <v>0</v>
      </c>
      <c r="P244" s="3">
        <v>2</v>
      </c>
      <c r="Q244" s="3" t="s">
        <v>3173</v>
      </c>
      <c r="R244" s="3" t="s">
        <v>4467</v>
      </c>
      <c r="S244" s="3" t="s">
        <v>41</v>
      </c>
      <c r="T244" s="3" t="s">
        <v>4615</v>
      </c>
      <c r="U244" s="3" t="s">
        <v>4616</v>
      </c>
      <c r="V244" s="3" t="s">
        <v>4613</v>
      </c>
      <c r="W244" s="3" t="s">
        <v>4617</v>
      </c>
      <c r="X244" s="3" t="s">
        <v>4618</v>
      </c>
      <c r="Y244" s="3" t="s">
        <v>41</v>
      </c>
      <c r="Z244" s="3" t="s">
        <v>41</v>
      </c>
      <c r="AA244" s="3">
        <v>0</v>
      </c>
      <c r="AB244" s="3" t="s">
        <v>30</v>
      </c>
      <c r="AC244" s="3">
        <v>1</v>
      </c>
      <c r="AD244" s="3" t="s">
        <v>41</v>
      </c>
    </row>
    <row r="245" spans="1:30" x14ac:dyDescent="0.2">
      <c r="A245" s="3" t="s">
        <v>30</v>
      </c>
      <c r="B245" s="3" t="s">
        <v>31</v>
      </c>
      <c r="C245" s="3" t="s">
        <v>4623</v>
      </c>
      <c r="D245" s="3" t="s">
        <v>4624</v>
      </c>
      <c r="E245" s="3">
        <v>0</v>
      </c>
      <c r="F245" s="3">
        <v>3.528</v>
      </c>
      <c r="G245" s="3">
        <v>2</v>
      </c>
      <c r="H245" s="3">
        <v>2</v>
      </c>
      <c r="I245" s="3">
        <v>2</v>
      </c>
      <c r="J245" s="3">
        <v>2</v>
      </c>
      <c r="K245" s="3">
        <v>2</v>
      </c>
      <c r="L245" s="3">
        <v>1379</v>
      </c>
      <c r="M245" s="3">
        <v>157.30000000000001</v>
      </c>
      <c r="N245" s="3">
        <v>5.19</v>
      </c>
      <c r="O245" s="3">
        <v>2.36</v>
      </c>
      <c r="P245" s="3">
        <v>2</v>
      </c>
      <c r="Q245" s="3" t="s">
        <v>1919</v>
      </c>
      <c r="R245" s="3" t="s">
        <v>978</v>
      </c>
      <c r="S245" s="3" t="s">
        <v>36</v>
      </c>
      <c r="T245" s="3" t="s">
        <v>4625</v>
      </c>
      <c r="U245" s="3" t="s">
        <v>4626</v>
      </c>
      <c r="V245" s="3" t="s">
        <v>4623</v>
      </c>
      <c r="W245" s="3" t="s">
        <v>4627</v>
      </c>
      <c r="X245" s="3" t="s">
        <v>4628</v>
      </c>
      <c r="Y245" s="3" t="s">
        <v>41</v>
      </c>
      <c r="Z245" s="3" t="s">
        <v>41</v>
      </c>
      <c r="AA245" s="3">
        <v>0</v>
      </c>
      <c r="AB245" s="3" t="s">
        <v>30</v>
      </c>
      <c r="AC245" s="3">
        <v>1</v>
      </c>
      <c r="AD245" s="3" t="s">
        <v>41</v>
      </c>
    </row>
    <row r="246" spans="1:30" x14ac:dyDescent="0.2">
      <c r="A246" s="3" t="s">
        <v>30</v>
      </c>
      <c r="B246" s="3" t="s">
        <v>31</v>
      </c>
      <c r="C246" s="3" t="s">
        <v>4633</v>
      </c>
      <c r="D246" s="3" t="s">
        <v>4634</v>
      </c>
      <c r="E246" s="3">
        <v>0</v>
      </c>
      <c r="F246" s="3">
        <v>3.5230000000000001</v>
      </c>
      <c r="G246" s="3">
        <v>4</v>
      </c>
      <c r="H246" s="3">
        <v>2</v>
      </c>
      <c r="I246" s="3">
        <v>2</v>
      </c>
      <c r="J246" s="3">
        <v>2</v>
      </c>
      <c r="K246" s="3">
        <v>2</v>
      </c>
      <c r="L246" s="3">
        <v>821</v>
      </c>
      <c r="M246" s="3">
        <v>95.3</v>
      </c>
      <c r="N246" s="3">
        <v>4.91</v>
      </c>
      <c r="O246" s="3">
        <v>4.67</v>
      </c>
      <c r="P246" s="3">
        <v>2</v>
      </c>
      <c r="Q246" s="3" t="s">
        <v>2740</v>
      </c>
      <c r="R246" s="3" t="s">
        <v>1305</v>
      </c>
      <c r="S246" s="3" t="s">
        <v>41</v>
      </c>
      <c r="T246" s="3" t="s">
        <v>4635</v>
      </c>
      <c r="U246" s="3" t="s">
        <v>4636</v>
      </c>
      <c r="V246" s="3" t="s">
        <v>4633</v>
      </c>
      <c r="W246" s="3" t="s">
        <v>4637</v>
      </c>
      <c r="X246" s="3" t="s">
        <v>4638</v>
      </c>
      <c r="Y246" s="3" t="s">
        <v>41</v>
      </c>
      <c r="Z246" s="3" t="s">
        <v>41</v>
      </c>
      <c r="AA246" s="3">
        <v>0</v>
      </c>
      <c r="AB246" s="3" t="s">
        <v>30</v>
      </c>
      <c r="AC246" s="3">
        <v>1</v>
      </c>
      <c r="AD246" s="3" t="s">
        <v>41</v>
      </c>
    </row>
    <row r="247" spans="1:30" x14ac:dyDescent="0.2">
      <c r="A247" s="3" t="s">
        <v>30</v>
      </c>
      <c r="B247" s="3" t="s">
        <v>31</v>
      </c>
      <c r="C247" s="3" t="s">
        <v>4643</v>
      </c>
      <c r="D247" s="3" t="s">
        <v>4644</v>
      </c>
      <c r="E247" s="3">
        <v>0</v>
      </c>
      <c r="F247" s="3">
        <v>3.5049999999999999</v>
      </c>
      <c r="G247" s="3">
        <v>6</v>
      </c>
      <c r="H247" s="3">
        <v>2</v>
      </c>
      <c r="I247" s="3">
        <v>2</v>
      </c>
      <c r="J247" s="3">
        <v>2</v>
      </c>
      <c r="K247" s="3">
        <v>2</v>
      </c>
      <c r="L247" s="3">
        <v>630</v>
      </c>
      <c r="M247" s="3">
        <v>73.8</v>
      </c>
      <c r="N247" s="3">
        <v>9</v>
      </c>
      <c r="O247" s="3">
        <v>0</v>
      </c>
      <c r="P247" s="3">
        <v>2</v>
      </c>
      <c r="Q247" s="3" t="s">
        <v>2887</v>
      </c>
      <c r="R247" s="3" t="s">
        <v>1423</v>
      </c>
      <c r="S247" s="3" t="s">
        <v>1766</v>
      </c>
      <c r="T247" s="3" t="s">
        <v>41</v>
      </c>
      <c r="U247" s="3" t="s">
        <v>4645</v>
      </c>
      <c r="V247" s="3" t="s">
        <v>4643</v>
      </c>
      <c r="W247" s="3" t="s">
        <v>4646</v>
      </c>
      <c r="X247" s="3" t="s">
        <v>4647</v>
      </c>
      <c r="Y247" s="3" t="s">
        <v>41</v>
      </c>
      <c r="Z247" s="3" t="s">
        <v>41</v>
      </c>
      <c r="AA247" s="3">
        <v>0</v>
      </c>
      <c r="AB247" s="3" t="s">
        <v>30</v>
      </c>
      <c r="AC247" s="3">
        <v>1</v>
      </c>
      <c r="AD247" s="3" t="s">
        <v>41</v>
      </c>
    </row>
    <row r="248" spans="1:30" x14ac:dyDescent="0.2">
      <c r="A248" s="3" t="s">
        <v>30</v>
      </c>
      <c r="B248" s="3" t="s">
        <v>31</v>
      </c>
      <c r="C248" s="3" t="s">
        <v>4652</v>
      </c>
      <c r="D248" s="3" t="s">
        <v>4653</v>
      </c>
      <c r="E248" s="3">
        <v>0</v>
      </c>
      <c r="F248" s="3">
        <v>3.496</v>
      </c>
      <c r="G248" s="3">
        <v>4</v>
      </c>
      <c r="H248" s="3">
        <v>2</v>
      </c>
      <c r="I248" s="3">
        <v>2</v>
      </c>
      <c r="J248" s="3">
        <v>2</v>
      </c>
      <c r="K248" s="3">
        <v>2</v>
      </c>
      <c r="L248" s="3">
        <v>943</v>
      </c>
      <c r="M248" s="3">
        <v>105.8</v>
      </c>
      <c r="N248" s="3">
        <v>6.89</v>
      </c>
      <c r="O248" s="3">
        <v>0</v>
      </c>
      <c r="P248" s="3">
        <v>2</v>
      </c>
      <c r="Q248" s="3" t="s">
        <v>2970</v>
      </c>
      <c r="R248" s="3" t="s">
        <v>453</v>
      </c>
      <c r="S248" s="3" t="s">
        <v>41</v>
      </c>
      <c r="T248" s="3" t="s">
        <v>41</v>
      </c>
      <c r="U248" s="3" t="s">
        <v>4654</v>
      </c>
      <c r="V248" s="3" t="s">
        <v>4652</v>
      </c>
      <c r="W248" s="3" t="s">
        <v>41</v>
      </c>
      <c r="X248" s="3" t="s">
        <v>4655</v>
      </c>
      <c r="Y248" s="3" t="s">
        <v>41</v>
      </c>
      <c r="Z248" s="3" t="s">
        <v>41</v>
      </c>
      <c r="AA248" s="3">
        <v>0</v>
      </c>
      <c r="AB248" s="3" t="s">
        <v>30</v>
      </c>
      <c r="AC248" s="3">
        <v>1</v>
      </c>
      <c r="AD248" s="3" t="s">
        <v>41</v>
      </c>
    </row>
    <row r="249" spans="1:30" x14ac:dyDescent="0.2">
      <c r="A249" s="3" t="s">
        <v>30</v>
      </c>
      <c r="B249" s="3" t="s">
        <v>31</v>
      </c>
      <c r="C249" s="3" t="s">
        <v>4660</v>
      </c>
      <c r="D249" s="3" t="s">
        <v>4661</v>
      </c>
      <c r="E249" s="3">
        <v>0</v>
      </c>
      <c r="F249" s="3">
        <v>3.476</v>
      </c>
      <c r="G249" s="3">
        <v>2</v>
      </c>
      <c r="H249" s="3">
        <v>2</v>
      </c>
      <c r="I249" s="3">
        <v>2</v>
      </c>
      <c r="J249" s="3">
        <v>2</v>
      </c>
      <c r="K249" s="3">
        <v>2</v>
      </c>
      <c r="L249" s="3">
        <v>1358</v>
      </c>
      <c r="M249" s="3">
        <v>152</v>
      </c>
      <c r="N249" s="3">
        <v>9</v>
      </c>
      <c r="O249" s="3">
        <v>0</v>
      </c>
      <c r="P249" s="3">
        <v>2</v>
      </c>
      <c r="Q249" s="3" t="s">
        <v>3505</v>
      </c>
      <c r="R249" s="3" t="s">
        <v>35</v>
      </c>
      <c r="S249" s="3" t="s">
        <v>1062</v>
      </c>
      <c r="T249" s="3" t="s">
        <v>4662</v>
      </c>
      <c r="U249" s="3" t="s">
        <v>4663</v>
      </c>
      <c r="V249" s="3" t="s">
        <v>4660</v>
      </c>
      <c r="W249" s="3" t="s">
        <v>4664</v>
      </c>
      <c r="X249" s="3" t="s">
        <v>4665</v>
      </c>
      <c r="Y249" s="3" t="s">
        <v>41</v>
      </c>
      <c r="Z249" s="3" t="s">
        <v>41</v>
      </c>
      <c r="AA249" s="3">
        <v>0</v>
      </c>
      <c r="AB249" s="3" t="s">
        <v>30</v>
      </c>
      <c r="AC249" s="3">
        <v>1</v>
      </c>
      <c r="AD249" s="3" t="s">
        <v>41</v>
      </c>
    </row>
    <row r="250" spans="1:30" x14ac:dyDescent="0.2">
      <c r="A250" s="3" t="s">
        <v>30</v>
      </c>
      <c r="B250" s="3" t="s">
        <v>31</v>
      </c>
      <c r="C250" s="3" t="s">
        <v>4670</v>
      </c>
      <c r="D250" s="3" t="s">
        <v>4671</v>
      </c>
      <c r="E250" s="3">
        <v>0</v>
      </c>
      <c r="F250" s="3">
        <v>3.4660000000000002</v>
      </c>
      <c r="G250" s="3">
        <v>4</v>
      </c>
      <c r="H250" s="3">
        <v>1</v>
      </c>
      <c r="I250" s="3">
        <v>1</v>
      </c>
      <c r="J250" s="3">
        <v>1</v>
      </c>
      <c r="K250" s="3">
        <v>1</v>
      </c>
      <c r="L250" s="3">
        <v>371</v>
      </c>
      <c r="M250" s="3">
        <v>43.2</v>
      </c>
      <c r="N250" s="3">
        <v>9.82</v>
      </c>
      <c r="O250" s="3">
        <v>2.5499999999999998</v>
      </c>
      <c r="P250" s="3">
        <v>1</v>
      </c>
      <c r="Q250" s="3" t="s">
        <v>1592</v>
      </c>
      <c r="R250" s="3" t="s">
        <v>4672</v>
      </c>
      <c r="S250" s="3" t="s">
        <v>36</v>
      </c>
      <c r="T250" s="3" t="s">
        <v>4673</v>
      </c>
      <c r="U250" s="3" t="s">
        <v>4674</v>
      </c>
      <c r="V250" s="3" t="s">
        <v>4670</v>
      </c>
      <c r="W250" s="3" t="s">
        <v>4675</v>
      </c>
      <c r="X250" s="3" t="s">
        <v>4676</v>
      </c>
      <c r="Y250" s="3" t="s">
        <v>41</v>
      </c>
      <c r="Z250" s="3" t="s">
        <v>41</v>
      </c>
      <c r="AA250" s="3">
        <v>0</v>
      </c>
      <c r="AB250" s="3" t="s">
        <v>30</v>
      </c>
      <c r="AC250" s="3">
        <v>1</v>
      </c>
      <c r="AD250" s="3" t="s">
        <v>41</v>
      </c>
    </row>
    <row r="251" spans="1:30" x14ac:dyDescent="0.2">
      <c r="A251" s="3" t="s">
        <v>30</v>
      </c>
      <c r="B251" s="3" t="s">
        <v>31</v>
      </c>
      <c r="C251" s="3" t="s">
        <v>4679</v>
      </c>
      <c r="D251" s="3" t="s">
        <v>4680</v>
      </c>
      <c r="E251" s="3">
        <v>0</v>
      </c>
      <c r="F251" s="3">
        <v>3.4569999999999999</v>
      </c>
      <c r="G251" s="3">
        <v>3</v>
      </c>
      <c r="H251" s="3">
        <v>2</v>
      </c>
      <c r="I251" s="3">
        <v>2</v>
      </c>
      <c r="J251" s="3">
        <v>2</v>
      </c>
      <c r="K251" s="3">
        <v>2</v>
      </c>
      <c r="L251" s="3">
        <v>787</v>
      </c>
      <c r="M251" s="3">
        <v>86.4</v>
      </c>
      <c r="N251" s="3">
        <v>6.57</v>
      </c>
      <c r="O251" s="3">
        <v>1.77</v>
      </c>
      <c r="P251" s="3">
        <v>2</v>
      </c>
      <c r="Q251" s="3" t="s">
        <v>41</v>
      </c>
      <c r="R251" s="3" t="s">
        <v>41</v>
      </c>
      <c r="S251" s="3" t="s">
        <v>41</v>
      </c>
      <c r="T251" s="3" t="s">
        <v>41</v>
      </c>
      <c r="U251" s="3" t="s">
        <v>4681</v>
      </c>
      <c r="V251" s="3" t="s">
        <v>4679</v>
      </c>
      <c r="W251" s="3" t="s">
        <v>41</v>
      </c>
      <c r="X251" s="3" t="s">
        <v>4682</v>
      </c>
      <c r="Y251" s="3" t="s">
        <v>41</v>
      </c>
      <c r="Z251" s="3" t="s">
        <v>41</v>
      </c>
      <c r="AA251" s="3">
        <v>0</v>
      </c>
      <c r="AB251" s="3" t="s">
        <v>30</v>
      </c>
      <c r="AC251" s="3">
        <v>1</v>
      </c>
      <c r="AD251" s="3" t="s">
        <v>41</v>
      </c>
    </row>
    <row r="252" spans="1:30" x14ac:dyDescent="0.2">
      <c r="A252" s="3" t="s">
        <v>30</v>
      </c>
      <c r="B252" s="3" t="s">
        <v>31</v>
      </c>
      <c r="C252" s="3" t="s">
        <v>4687</v>
      </c>
      <c r="D252" s="3" t="s">
        <v>4688</v>
      </c>
      <c r="E252" s="3">
        <v>0</v>
      </c>
      <c r="F252" s="3">
        <v>3.456</v>
      </c>
      <c r="G252" s="3">
        <v>6</v>
      </c>
      <c r="H252" s="3">
        <v>3</v>
      </c>
      <c r="I252" s="3">
        <v>3</v>
      </c>
      <c r="J252" s="3">
        <v>3</v>
      </c>
      <c r="K252" s="3">
        <v>3</v>
      </c>
      <c r="L252" s="3">
        <v>528</v>
      </c>
      <c r="M252" s="3">
        <v>57.6</v>
      </c>
      <c r="N252" s="3">
        <v>7.93</v>
      </c>
      <c r="O252" s="3">
        <v>0</v>
      </c>
      <c r="P252" s="3">
        <v>3</v>
      </c>
      <c r="Q252" s="3" t="s">
        <v>1592</v>
      </c>
      <c r="R252" s="3" t="s">
        <v>4065</v>
      </c>
      <c r="S252" s="3" t="s">
        <v>36</v>
      </c>
      <c r="T252" s="3" t="s">
        <v>4066</v>
      </c>
      <c r="U252" s="3" t="s">
        <v>4689</v>
      </c>
      <c r="V252" s="3" t="s">
        <v>4687</v>
      </c>
      <c r="W252" s="3" t="s">
        <v>4690</v>
      </c>
      <c r="X252" s="3" t="s">
        <v>4691</v>
      </c>
      <c r="Y252" s="3" t="s">
        <v>4692</v>
      </c>
      <c r="Z252" s="3" t="s">
        <v>41</v>
      </c>
      <c r="AA252" s="3">
        <v>2</v>
      </c>
      <c r="AB252" s="3" t="s">
        <v>30</v>
      </c>
      <c r="AC252" s="3">
        <v>1</v>
      </c>
      <c r="AD252" s="3" t="s">
        <v>41</v>
      </c>
    </row>
    <row r="253" spans="1:30" x14ac:dyDescent="0.2">
      <c r="A253" s="3" t="s">
        <v>30</v>
      </c>
      <c r="B253" s="3" t="s">
        <v>31</v>
      </c>
      <c r="C253" s="3" t="s">
        <v>4699</v>
      </c>
      <c r="D253" s="3" t="s">
        <v>4700</v>
      </c>
      <c r="E253" s="3">
        <v>0</v>
      </c>
      <c r="F253" s="3">
        <v>3.4510000000000001</v>
      </c>
      <c r="G253" s="3">
        <v>6</v>
      </c>
      <c r="H253" s="3">
        <v>1</v>
      </c>
      <c r="I253" s="3">
        <v>1</v>
      </c>
      <c r="J253" s="3">
        <v>2</v>
      </c>
      <c r="K253" s="3">
        <v>1</v>
      </c>
      <c r="L253" s="3">
        <v>309</v>
      </c>
      <c r="M253" s="3">
        <v>35.5</v>
      </c>
      <c r="N253" s="3">
        <v>8.6</v>
      </c>
      <c r="O253" s="3">
        <v>1.95</v>
      </c>
      <c r="P253" s="3">
        <v>1</v>
      </c>
      <c r="Q253" s="3" t="s">
        <v>41</v>
      </c>
      <c r="R253" s="3" t="s">
        <v>41</v>
      </c>
      <c r="S253" s="3" t="s">
        <v>41</v>
      </c>
      <c r="T253" s="3" t="s">
        <v>41</v>
      </c>
      <c r="U253" s="3" t="s">
        <v>4701</v>
      </c>
      <c r="V253" s="3" t="s">
        <v>4699</v>
      </c>
      <c r="W253" s="3" t="s">
        <v>4702</v>
      </c>
      <c r="X253" s="3" t="s">
        <v>4703</v>
      </c>
      <c r="Y253" s="3" t="s">
        <v>41</v>
      </c>
      <c r="Z253" s="3" t="s">
        <v>41</v>
      </c>
      <c r="AA253" s="3">
        <v>0</v>
      </c>
      <c r="AB253" s="3" t="s">
        <v>30</v>
      </c>
      <c r="AC253" s="3">
        <v>1</v>
      </c>
      <c r="AD253" s="3" t="s">
        <v>41</v>
      </c>
    </row>
    <row r="254" spans="1:30" x14ac:dyDescent="0.2">
      <c r="A254" s="3" t="s">
        <v>30</v>
      </c>
      <c r="B254" s="3" t="s">
        <v>31</v>
      </c>
      <c r="C254" s="3" t="s">
        <v>4706</v>
      </c>
      <c r="D254" s="3" t="s">
        <v>4707</v>
      </c>
      <c r="E254" s="3">
        <v>0</v>
      </c>
      <c r="F254" s="3">
        <v>3.4380000000000002</v>
      </c>
      <c r="G254" s="3">
        <v>3</v>
      </c>
      <c r="H254" s="3">
        <v>1</v>
      </c>
      <c r="I254" s="3">
        <v>1</v>
      </c>
      <c r="J254" s="3">
        <v>1</v>
      </c>
      <c r="K254" s="3">
        <v>1</v>
      </c>
      <c r="L254" s="3">
        <v>484</v>
      </c>
      <c r="M254" s="3">
        <v>56.9</v>
      </c>
      <c r="N254" s="3">
        <v>5.96</v>
      </c>
      <c r="O254" s="3">
        <v>3.14</v>
      </c>
      <c r="P254" s="3">
        <v>1</v>
      </c>
      <c r="Q254" s="3" t="s">
        <v>1422</v>
      </c>
      <c r="R254" s="3" t="s">
        <v>1739</v>
      </c>
      <c r="S254" s="3" t="s">
        <v>1766</v>
      </c>
      <c r="T254" s="3" t="s">
        <v>41</v>
      </c>
      <c r="U254" s="3" t="s">
        <v>4708</v>
      </c>
      <c r="V254" s="3" t="s">
        <v>4706</v>
      </c>
      <c r="W254" s="3" t="s">
        <v>4709</v>
      </c>
      <c r="X254" s="3" t="s">
        <v>4710</v>
      </c>
      <c r="Y254" s="3" t="s">
        <v>41</v>
      </c>
      <c r="Z254" s="3" t="s">
        <v>41</v>
      </c>
      <c r="AA254" s="3">
        <v>0</v>
      </c>
      <c r="AB254" s="3" t="s">
        <v>30</v>
      </c>
      <c r="AC254" s="3">
        <v>1</v>
      </c>
      <c r="AD254" s="3" t="s">
        <v>41</v>
      </c>
    </row>
    <row r="255" spans="1:30" x14ac:dyDescent="0.2">
      <c r="A255" s="3" t="s">
        <v>30</v>
      </c>
      <c r="B255" s="3" t="s">
        <v>31</v>
      </c>
      <c r="C255" s="3" t="s">
        <v>4713</v>
      </c>
      <c r="D255" s="3" t="s">
        <v>4714</v>
      </c>
      <c r="E255" s="3">
        <v>0</v>
      </c>
      <c r="F255" s="3">
        <v>3.4049999999999998</v>
      </c>
      <c r="G255" s="3">
        <v>4</v>
      </c>
      <c r="H255" s="3">
        <v>2</v>
      </c>
      <c r="I255" s="3">
        <v>2</v>
      </c>
      <c r="J255" s="3">
        <v>2</v>
      </c>
      <c r="K255" s="3">
        <v>2</v>
      </c>
      <c r="L255" s="3">
        <v>770</v>
      </c>
      <c r="M255" s="3">
        <v>86.6</v>
      </c>
      <c r="N255" s="3">
        <v>8.31</v>
      </c>
      <c r="O255" s="3">
        <v>4.45</v>
      </c>
      <c r="P255" s="3">
        <v>2</v>
      </c>
      <c r="Q255" s="3" t="s">
        <v>1200</v>
      </c>
      <c r="R255" s="3" t="s">
        <v>4715</v>
      </c>
      <c r="S255" s="3" t="s">
        <v>1062</v>
      </c>
      <c r="T255" s="3" t="s">
        <v>1201</v>
      </c>
      <c r="U255" s="3" t="s">
        <v>4716</v>
      </c>
      <c r="V255" s="3" t="s">
        <v>4713</v>
      </c>
      <c r="W255" s="3" t="s">
        <v>4717</v>
      </c>
      <c r="X255" s="3" t="s">
        <v>4718</v>
      </c>
      <c r="Y255" s="3" t="s">
        <v>41</v>
      </c>
      <c r="Z255" s="3" t="s">
        <v>41</v>
      </c>
      <c r="AA255" s="3">
        <v>0</v>
      </c>
      <c r="AB255" s="3" t="s">
        <v>30</v>
      </c>
      <c r="AC255" s="3">
        <v>1</v>
      </c>
      <c r="AD255" s="3" t="s">
        <v>41</v>
      </c>
    </row>
    <row r="256" spans="1:30" x14ac:dyDescent="0.2">
      <c r="A256" s="3" t="s">
        <v>30</v>
      </c>
      <c r="B256" s="3" t="s">
        <v>31</v>
      </c>
      <c r="C256" s="3" t="s">
        <v>4723</v>
      </c>
      <c r="D256" s="3" t="s">
        <v>4724</v>
      </c>
      <c r="E256" s="3">
        <v>0</v>
      </c>
      <c r="F256" s="3">
        <v>3.383</v>
      </c>
      <c r="G256" s="3">
        <v>2</v>
      </c>
      <c r="H256" s="3">
        <v>2</v>
      </c>
      <c r="I256" s="3">
        <v>2</v>
      </c>
      <c r="J256" s="3">
        <v>3</v>
      </c>
      <c r="K256" s="3">
        <v>2</v>
      </c>
      <c r="L256" s="3">
        <v>2051</v>
      </c>
      <c r="M256" s="3">
        <v>228.5</v>
      </c>
      <c r="N256" s="3">
        <v>5.92</v>
      </c>
      <c r="O256" s="3">
        <v>4.88</v>
      </c>
      <c r="P256" s="3">
        <v>2</v>
      </c>
      <c r="Q256" s="3" t="s">
        <v>1377</v>
      </c>
      <c r="R256" s="3" t="s">
        <v>3421</v>
      </c>
      <c r="S256" s="3" t="s">
        <v>36</v>
      </c>
      <c r="T256" s="3" t="s">
        <v>4725</v>
      </c>
      <c r="U256" s="3" t="s">
        <v>4726</v>
      </c>
      <c r="V256" s="3" t="s">
        <v>4723</v>
      </c>
      <c r="W256" s="3" t="s">
        <v>4727</v>
      </c>
      <c r="X256" s="3" t="s">
        <v>4728</v>
      </c>
      <c r="Y256" s="3" t="s">
        <v>41</v>
      </c>
      <c r="Z256" s="3" t="s">
        <v>41</v>
      </c>
      <c r="AA256" s="3">
        <v>0</v>
      </c>
      <c r="AB256" s="3" t="s">
        <v>30</v>
      </c>
      <c r="AC256" s="3">
        <v>1</v>
      </c>
      <c r="AD256" s="3" t="s">
        <v>41</v>
      </c>
    </row>
    <row r="257" spans="1:30" x14ac:dyDescent="0.2">
      <c r="A257" s="3" t="s">
        <v>30</v>
      </c>
      <c r="B257" s="3" t="s">
        <v>31</v>
      </c>
      <c r="C257" s="3" t="s">
        <v>4733</v>
      </c>
      <c r="D257" s="3" t="s">
        <v>4734</v>
      </c>
      <c r="E257" s="3">
        <v>0</v>
      </c>
      <c r="F257" s="3">
        <v>3.3809999999999998</v>
      </c>
      <c r="G257" s="3">
        <v>2</v>
      </c>
      <c r="H257" s="3">
        <v>1</v>
      </c>
      <c r="I257" s="3">
        <v>1</v>
      </c>
      <c r="J257" s="3">
        <v>1</v>
      </c>
      <c r="K257" s="3">
        <v>1</v>
      </c>
      <c r="L257" s="3">
        <v>628</v>
      </c>
      <c r="M257" s="3">
        <v>72.400000000000006</v>
      </c>
      <c r="N257" s="3">
        <v>5.26</v>
      </c>
      <c r="O257" s="3">
        <v>3.06</v>
      </c>
      <c r="P257" s="3">
        <v>1</v>
      </c>
      <c r="Q257" s="3" t="s">
        <v>2887</v>
      </c>
      <c r="R257" s="3" t="s">
        <v>35</v>
      </c>
      <c r="S257" s="3" t="s">
        <v>1766</v>
      </c>
      <c r="T257" s="3" t="s">
        <v>4735</v>
      </c>
      <c r="U257" s="3" t="s">
        <v>4736</v>
      </c>
      <c r="V257" s="3" t="s">
        <v>4733</v>
      </c>
      <c r="W257" s="3" t="s">
        <v>4737</v>
      </c>
      <c r="X257" s="3" t="s">
        <v>4738</v>
      </c>
      <c r="Y257" s="3" t="s">
        <v>41</v>
      </c>
      <c r="Z257" s="3" t="s">
        <v>41</v>
      </c>
      <c r="AA257" s="3">
        <v>0</v>
      </c>
      <c r="AB257" s="3" t="s">
        <v>30</v>
      </c>
      <c r="AC257" s="3">
        <v>1</v>
      </c>
      <c r="AD257" s="3" t="s">
        <v>41</v>
      </c>
    </row>
    <row r="258" spans="1:30" x14ac:dyDescent="0.2">
      <c r="A258" s="3" t="s">
        <v>30</v>
      </c>
      <c r="B258" s="3" t="s">
        <v>31</v>
      </c>
      <c r="C258" s="3" t="s">
        <v>4741</v>
      </c>
      <c r="D258" s="3" t="s">
        <v>4742</v>
      </c>
      <c r="E258" s="3">
        <v>0</v>
      </c>
      <c r="F258" s="3">
        <v>3.38</v>
      </c>
      <c r="G258" s="3">
        <v>3</v>
      </c>
      <c r="H258" s="3">
        <v>1</v>
      </c>
      <c r="I258" s="3">
        <v>1</v>
      </c>
      <c r="J258" s="3">
        <v>1</v>
      </c>
      <c r="K258" s="3">
        <v>1</v>
      </c>
      <c r="L258" s="3">
        <v>445</v>
      </c>
      <c r="M258" s="3">
        <v>52.6</v>
      </c>
      <c r="N258" s="3">
        <v>7.71</v>
      </c>
      <c r="O258" s="3">
        <v>2.0099999999999998</v>
      </c>
      <c r="P258" s="3">
        <v>1</v>
      </c>
      <c r="Q258" s="3" t="s">
        <v>2614</v>
      </c>
      <c r="R258" s="3" t="s">
        <v>35</v>
      </c>
      <c r="S258" s="3" t="s">
        <v>36</v>
      </c>
      <c r="T258" s="3" t="s">
        <v>4743</v>
      </c>
      <c r="U258" s="3" t="s">
        <v>4744</v>
      </c>
      <c r="V258" s="3" t="s">
        <v>4741</v>
      </c>
      <c r="W258" s="3" t="s">
        <v>4745</v>
      </c>
      <c r="X258" s="3" t="s">
        <v>4746</v>
      </c>
      <c r="Y258" s="3" t="s">
        <v>4747</v>
      </c>
      <c r="Z258" s="3" t="s">
        <v>41</v>
      </c>
      <c r="AA258" s="3">
        <v>4</v>
      </c>
      <c r="AB258" s="3" t="s">
        <v>30</v>
      </c>
      <c r="AC258" s="3">
        <v>1</v>
      </c>
      <c r="AD258" s="3" t="s">
        <v>41</v>
      </c>
    </row>
    <row r="259" spans="1:30" x14ac:dyDescent="0.2">
      <c r="A259" s="3" t="s">
        <v>30</v>
      </c>
      <c r="B259" s="3" t="s">
        <v>31</v>
      </c>
      <c r="C259" s="3" t="s">
        <v>4750</v>
      </c>
      <c r="D259" s="3" t="s">
        <v>4751</v>
      </c>
      <c r="E259" s="3">
        <v>0</v>
      </c>
      <c r="F259" s="3">
        <v>3.3559999999999999</v>
      </c>
      <c r="G259" s="3">
        <v>2</v>
      </c>
      <c r="H259" s="3">
        <v>1</v>
      </c>
      <c r="I259" s="3">
        <v>1</v>
      </c>
      <c r="J259" s="3">
        <v>1</v>
      </c>
      <c r="K259" s="3">
        <v>1</v>
      </c>
      <c r="L259" s="3">
        <v>993</v>
      </c>
      <c r="M259" s="3">
        <v>109.4</v>
      </c>
      <c r="N259" s="3">
        <v>4.63</v>
      </c>
      <c r="O259" s="3">
        <v>2.94</v>
      </c>
      <c r="P259" s="3">
        <v>1</v>
      </c>
      <c r="Q259" s="3" t="s">
        <v>1343</v>
      </c>
      <c r="R259" s="3" t="s">
        <v>35</v>
      </c>
      <c r="S259" s="3" t="s">
        <v>2985</v>
      </c>
      <c r="T259" s="3" t="s">
        <v>4752</v>
      </c>
      <c r="U259" s="3" t="s">
        <v>4753</v>
      </c>
      <c r="V259" s="3" t="s">
        <v>4750</v>
      </c>
      <c r="W259" s="3" t="s">
        <v>4754</v>
      </c>
      <c r="X259" s="3" t="s">
        <v>4755</v>
      </c>
      <c r="Y259" s="3" t="s">
        <v>4756</v>
      </c>
      <c r="Z259" s="3" t="s">
        <v>4403</v>
      </c>
      <c r="AA259" s="3">
        <v>14</v>
      </c>
      <c r="AB259" s="3" t="s">
        <v>30</v>
      </c>
      <c r="AC259" s="3">
        <v>1</v>
      </c>
      <c r="AD259" s="3" t="s">
        <v>41</v>
      </c>
    </row>
    <row r="260" spans="1:30" x14ac:dyDescent="0.2">
      <c r="A260" s="3" t="s">
        <v>30</v>
      </c>
      <c r="B260" s="3" t="s">
        <v>31</v>
      </c>
      <c r="C260" s="3" t="s">
        <v>4759</v>
      </c>
      <c r="D260" s="3" t="s">
        <v>4760</v>
      </c>
      <c r="E260" s="3">
        <v>0</v>
      </c>
      <c r="F260" s="3">
        <v>3.3519999999999999</v>
      </c>
      <c r="G260" s="3">
        <v>16</v>
      </c>
      <c r="H260" s="3">
        <v>1</v>
      </c>
      <c r="I260" s="3">
        <v>1</v>
      </c>
      <c r="J260" s="3">
        <v>2</v>
      </c>
      <c r="K260" s="3">
        <v>1</v>
      </c>
      <c r="L260" s="3">
        <v>87</v>
      </c>
      <c r="M260" s="3">
        <v>10.199999999999999</v>
      </c>
      <c r="N260" s="3">
        <v>8.18</v>
      </c>
      <c r="O260" s="3">
        <v>0</v>
      </c>
      <c r="P260" s="3">
        <v>1</v>
      </c>
      <c r="Q260" s="3" t="s">
        <v>2684</v>
      </c>
      <c r="R260" s="3" t="s">
        <v>3581</v>
      </c>
      <c r="S260" s="3" t="s">
        <v>1491</v>
      </c>
      <c r="T260" s="3" t="s">
        <v>4761</v>
      </c>
      <c r="U260" s="3" t="s">
        <v>4762</v>
      </c>
      <c r="V260" s="3" t="s">
        <v>4759</v>
      </c>
      <c r="W260" s="3" t="s">
        <v>4763</v>
      </c>
      <c r="X260" s="3" t="s">
        <v>4764</v>
      </c>
      <c r="Y260" s="3" t="s">
        <v>4765</v>
      </c>
      <c r="Z260" s="3" t="s">
        <v>41</v>
      </c>
      <c r="AA260" s="3">
        <v>1</v>
      </c>
      <c r="AB260" s="3" t="s">
        <v>30</v>
      </c>
      <c r="AC260" s="3">
        <v>1</v>
      </c>
      <c r="AD260" s="3" t="s">
        <v>41</v>
      </c>
    </row>
    <row r="261" spans="1:30" x14ac:dyDescent="0.2">
      <c r="A261" s="3" t="s">
        <v>30</v>
      </c>
      <c r="B261" s="3" t="s">
        <v>31</v>
      </c>
      <c r="C261" s="3" t="s">
        <v>4768</v>
      </c>
      <c r="D261" s="3" t="s">
        <v>4769</v>
      </c>
      <c r="E261" s="3">
        <v>0</v>
      </c>
      <c r="F261" s="3">
        <v>3.2919999999999998</v>
      </c>
      <c r="G261" s="3">
        <v>11</v>
      </c>
      <c r="H261" s="3">
        <v>1</v>
      </c>
      <c r="I261" s="3">
        <v>1</v>
      </c>
      <c r="J261" s="3">
        <v>1</v>
      </c>
      <c r="K261" s="3">
        <v>1</v>
      </c>
      <c r="L261" s="3">
        <v>125</v>
      </c>
      <c r="M261" s="3">
        <v>14.3</v>
      </c>
      <c r="N261" s="3">
        <v>4.53</v>
      </c>
      <c r="O261" s="3">
        <v>2.11</v>
      </c>
      <c r="P261" s="3">
        <v>1</v>
      </c>
      <c r="Q261" s="3" t="s">
        <v>3505</v>
      </c>
      <c r="R261" s="3" t="s">
        <v>1739</v>
      </c>
      <c r="S261" s="3" t="s">
        <v>41</v>
      </c>
      <c r="T261" s="3" t="s">
        <v>4770</v>
      </c>
      <c r="U261" s="3" t="s">
        <v>4771</v>
      </c>
      <c r="V261" s="3" t="s">
        <v>4768</v>
      </c>
      <c r="W261" s="3" t="s">
        <v>4772</v>
      </c>
      <c r="X261" s="3" t="s">
        <v>4773</v>
      </c>
      <c r="Y261" s="3" t="s">
        <v>41</v>
      </c>
      <c r="Z261" s="3" t="s">
        <v>41</v>
      </c>
      <c r="AA261" s="3">
        <v>0</v>
      </c>
      <c r="AB261" s="3" t="s">
        <v>30</v>
      </c>
      <c r="AC261" s="3">
        <v>1</v>
      </c>
      <c r="AD261" s="3" t="s">
        <v>41</v>
      </c>
    </row>
    <row r="262" spans="1:30" x14ac:dyDescent="0.2">
      <c r="A262" s="3" t="s">
        <v>30</v>
      </c>
      <c r="B262" s="3" t="s">
        <v>31</v>
      </c>
      <c r="C262" s="3" t="s">
        <v>4776</v>
      </c>
      <c r="D262" s="3" t="s">
        <v>4777</v>
      </c>
      <c r="E262" s="3">
        <v>0</v>
      </c>
      <c r="F262" s="3">
        <v>3.2570000000000001</v>
      </c>
      <c r="G262" s="3">
        <v>4</v>
      </c>
      <c r="H262" s="3">
        <v>2</v>
      </c>
      <c r="I262" s="3">
        <v>2</v>
      </c>
      <c r="J262" s="3">
        <v>2</v>
      </c>
      <c r="K262" s="3">
        <v>2</v>
      </c>
      <c r="L262" s="3">
        <v>693</v>
      </c>
      <c r="M262" s="3">
        <v>77.3</v>
      </c>
      <c r="N262" s="3">
        <v>5.22</v>
      </c>
      <c r="O262" s="3">
        <v>0</v>
      </c>
      <c r="P262" s="3">
        <v>2</v>
      </c>
      <c r="Q262" s="3" t="s">
        <v>1592</v>
      </c>
      <c r="R262" s="3" t="s">
        <v>4715</v>
      </c>
      <c r="S262" s="3" t="s">
        <v>36</v>
      </c>
      <c r="T262" s="3" t="s">
        <v>979</v>
      </c>
      <c r="U262" s="3" t="s">
        <v>4778</v>
      </c>
      <c r="V262" s="3" t="s">
        <v>4776</v>
      </c>
      <c r="W262" s="3" t="s">
        <v>4779</v>
      </c>
      <c r="X262" s="3" t="s">
        <v>4780</v>
      </c>
      <c r="Y262" s="3" t="s">
        <v>1495</v>
      </c>
      <c r="Z262" s="3" t="s">
        <v>41</v>
      </c>
      <c r="AA262" s="3">
        <v>1</v>
      </c>
      <c r="AB262" s="3" t="s">
        <v>30</v>
      </c>
      <c r="AC262" s="3">
        <v>1</v>
      </c>
      <c r="AD262" s="3" t="s">
        <v>41</v>
      </c>
    </row>
    <row r="263" spans="1:30" x14ac:dyDescent="0.2">
      <c r="A263" s="3" t="s">
        <v>30</v>
      </c>
      <c r="B263" s="3" t="s">
        <v>31</v>
      </c>
      <c r="C263" s="3" t="s">
        <v>4785</v>
      </c>
      <c r="D263" s="3" t="s">
        <v>4786</v>
      </c>
      <c r="E263" s="3">
        <v>0</v>
      </c>
      <c r="F263" s="3">
        <v>3.23</v>
      </c>
      <c r="G263" s="3">
        <v>3</v>
      </c>
      <c r="H263" s="3">
        <v>2</v>
      </c>
      <c r="I263" s="3">
        <v>2</v>
      </c>
      <c r="J263" s="3">
        <v>2</v>
      </c>
      <c r="K263" s="3">
        <v>2</v>
      </c>
      <c r="L263" s="3">
        <v>776</v>
      </c>
      <c r="M263" s="3">
        <v>87.7</v>
      </c>
      <c r="N263" s="3">
        <v>6.57</v>
      </c>
      <c r="O263" s="3">
        <v>0</v>
      </c>
      <c r="P263" s="3">
        <v>2</v>
      </c>
      <c r="Q263" s="3" t="s">
        <v>1422</v>
      </c>
      <c r="R263" s="3" t="s">
        <v>35</v>
      </c>
      <c r="S263" s="3" t="s">
        <v>41</v>
      </c>
      <c r="T263" s="3" t="s">
        <v>1670</v>
      </c>
      <c r="U263" s="3" t="s">
        <v>4787</v>
      </c>
      <c r="V263" s="3" t="s">
        <v>4785</v>
      </c>
      <c r="W263" s="3" t="s">
        <v>4788</v>
      </c>
      <c r="X263" s="3" t="s">
        <v>4789</v>
      </c>
      <c r="Y263" s="3" t="s">
        <v>1771</v>
      </c>
      <c r="Z263" s="3" t="s">
        <v>41</v>
      </c>
      <c r="AA263" s="3">
        <v>1</v>
      </c>
      <c r="AB263" s="3" t="s">
        <v>30</v>
      </c>
      <c r="AC263" s="3">
        <v>1</v>
      </c>
      <c r="AD263" s="3" t="s">
        <v>41</v>
      </c>
    </row>
    <row r="264" spans="1:30" x14ac:dyDescent="0.2">
      <c r="A264" s="3" t="s">
        <v>30</v>
      </c>
      <c r="B264" s="3" t="s">
        <v>31</v>
      </c>
      <c r="C264" s="3" t="s">
        <v>4794</v>
      </c>
      <c r="D264" s="3" t="s">
        <v>4795</v>
      </c>
      <c r="E264" s="3">
        <v>0</v>
      </c>
      <c r="F264" s="3">
        <v>3.222</v>
      </c>
      <c r="G264" s="3">
        <v>1</v>
      </c>
      <c r="H264" s="3">
        <v>2</v>
      </c>
      <c r="I264" s="3">
        <v>2</v>
      </c>
      <c r="J264" s="3">
        <v>2</v>
      </c>
      <c r="K264" s="3">
        <v>2</v>
      </c>
      <c r="L264" s="3">
        <v>1022</v>
      </c>
      <c r="M264" s="3">
        <v>115.8</v>
      </c>
      <c r="N264" s="3">
        <v>5.33</v>
      </c>
      <c r="O264" s="3">
        <v>2.1</v>
      </c>
      <c r="P264" s="3">
        <v>2</v>
      </c>
      <c r="Q264" s="3" t="s">
        <v>4796</v>
      </c>
      <c r="R264" s="3" t="s">
        <v>35</v>
      </c>
      <c r="S264" s="3" t="s">
        <v>1062</v>
      </c>
      <c r="T264" s="3" t="s">
        <v>4797</v>
      </c>
      <c r="U264" s="3" t="s">
        <v>4798</v>
      </c>
      <c r="V264" s="3" t="s">
        <v>4794</v>
      </c>
      <c r="W264" s="3" t="s">
        <v>4799</v>
      </c>
      <c r="X264" s="3" t="s">
        <v>4800</v>
      </c>
      <c r="Y264" s="3" t="s">
        <v>41</v>
      </c>
      <c r="Z264" s="3" t="s">
        <v>41</v>
      </c>
      <c r="AA264" s="3">
        <v>0</v>
      </c>
      <c r="AB264" s="3" t="s">
        <v>30</v>
      </c>
      <c r="AC264" s="3">
        <v>1</v>
      </c>
      <c r="AD264" s="3" t="s">
        <v>41</v>
      </c>
    </row>
    <row r="265" spans="1:30" x14ac:dyDescent="0.2">
      <c r="A265" s="3" t="s">
        <v>30</v>
      </c>
      <c r="B265" s="3" t="s">
        <v>31</v>
      </c>
      <c r="C265" s="3" t="s">
        <v>4805</v>
      </c>
      <c r="D265" s="3" t="s">
        <v>4806</v>
      </c>
      <c r="E265" s="3">
        <v>0</v>
      </c>
      <c r="F265" s="3">
        <v>3.222</v>
      </c>
      <c r="G265" s="3">
        <v>2</v>
      </c>
      <c r="H265" s="3">
        <v>1</v>
      </c>
      <c r="I265" s="3">
        <v>1</v>
      </c>
      <c r="J265" s="3">
        <v>1</v>
      </c>
      <c r="K265" s="3">
        <v>1</v>
      </c>
      <c r="L265" s="3">
        <v>626</v>
      </c>
      <c r="M265" s="3">
        <v>73.099999999999994</v>
      </c>
      <c r="N265" s="3">
        <v>5.43</v>
      </c>
      <c r="O265" s="3">
        <v>2.06</v>
      </c>
      <c r="P265" s="3">
        <v>1</v>
      </c>
      <c r="Q265" s="3" t="s">
        <v>3211</v>
      </c>
      <c r="R265" s="3" t="s">
        <v>35</v>
      </c>
      <c r="S265" s="3" t="s">
        <v>36</v>
      </c>
      <c r="T265" s="3" t="s">
        <v>4807</v>
      </c>
      <c r="U265" s="3" t="s">
        <v>4808</v>
      </c>
      <c r="V265" s="3" t="s">
        <v>4805</v>
      </c>
      <c r="W265" s="3" t="s">
        <v>4809</v>
      </c>
      <c r="X265" s="3" t="s">
        <v>4810</v>
      </c>
      <c r="Y265" s="3" t="s">
        <v>806</v>
      </c>
      <c r="Z265" s="3" t="s">
        <v>41</v>
      </c>
      <c r="AA265" s="3">
        <v>1</v>
      </c>
      <c r="AB265" s="3" t="s">
        <v>30</v>
      </c>
      <c r="AC265" s="3">
        <v>1</v>
      </c>
      <c r="AD265" s="3" t="s">
        <v>41</v>
      </c>
    </row>
    <row r="266" spans="1:30" x14ac:dyDescent="0.2">
      <c r="A266" s="3" t="s">
        <v>30</v>
      </c>
      <c r="B266" s="3" t="s">
        <v>31</v>
      </c>
      <c r="C266" s="3" t="s">
        <v>4813</v>
      </c>
      <c r="D266" s="3" t="s">
        <v>4814</v>
      </c>
      <c r="E266" s="3">
        <v>0</v>
      </c>
      <c r="F266" s="3">
        <v>3.1989999999999998</v>
      </c>
      <c r="G266" s="3">
        <v>3</v>
      </c>
      <c r="H266" s="3">
        <v>2</v>
      </c>
      <c r="I266" s="3">
        <v>2</v>
      </c>
      <c r="J266" s="3">
        <v>2</v>
      </c>
      <c r="K266" s="3">
        <v>2</v>
      </c>
      <c r="L266" s="3">
        <v>770</v>
      </c>
      <c r="M266" s="3">
        <v>87.1</v>
      </c>
      <c r="N266" s="3">
        <v>7.42</v>
      </c>
      <c r="O266" s="3">
        <v>0</v>
      </c>
      <c r="P266" s="3">
        <v>2</v>
      </c>
      <c r="Q266" s="3" t="s">
        <v>2887</v>
      </c>
      <c r="R266" s="3" t="s">
        <v>35</v>
      </c>
      <c r="S266" s="3" t="s">
        <v>1062</v>
      </c>
      <c r="T266" s="3" t="s">
        <v>4815</v>
      </c>
      <c r="U266" s="3" t="s">
        <v>4816</v>
      </c>
      <c r="V266" s="3" t="s">
        <v>4813</v>
      </c>
      <c r="W266" s="3" t="s">
        <v>4817</v>
      </c>
      <c r="X266" s="3" t="s">
        <v>4818</v>
      </c>
      <c r="Y266" s="3" t="s">
        <v>41</v>
      </c>
      <c r="Z266" s="3" t="s">
        <v>41</v>
      </c>
      <c r="AA266" s="3">
        <v>0</v>
      </c>
      <c r="AB266" s="3" t="s">
        <v>30</v>
      </c>
      <c r="AC266" s="3">
        <v>1</v>
      </c>
      <c r="AD266" s="3" t="s">
        <v>41</v>
      </c>
    </row>
    <row r="267" spans="1:30" x14ac:dyDescent="0.2">
      <c r="A267" s="3" t="s">
        <v>30</v>
      </c>
      <c r="B267" s="3" t="s">
        <v>31</v>
      </c>
      <c r="C267" s="3" t="s">
        <v>4823</v>
      </c>
      <c r="D267" s="3" t="s">
        <v>4824</v>
      </c>
      <c r="E267" s="3">
        <v>0</v>
      </c>
      <c r="F267" s="3">
        <v>3.1920000000000002</v>
      </c>
      <c r="G267" s="3">
        <v>4</v>
      </c>
      <c r="H267" s="3">
        <v>2</v>
      </c>
      <c r="I267" s="3">
        <v>2</v>
      </c>
      <c r="J267" s="3">
        <v>2</v>
      </c>
      <c r="K267" s="3">
        <v>2</v>
      </c>
      <c r="L267" s="3">
        <v>779</v>
      </c>
      <c r="M267" s="3">
        <v>85.7</v>
      </c>
      <c r="N267" s="3">
        <v>5.9</v>
      </c>
      <c r="O267" s="3">
        <v>5.58</v>
      </c>
      <c r="P267" s="3">
        <v>2</v>
      </c>
      <c r="Q267" s="3" t="s">
        <v>1377</v>
      </c>
      <c r="R267" s="3" t="s">
        <v>4065</v>
      </c>
      <c r="S267" s="3" t="s">
        <v>36</v>
      </c>
      <c r="T267" s="3" t="s">
        <v>4387</v>
      </c>
      <c r="U267" s="3" t="s">
        <v>4825</v>
      </c>
      <c r="V267" s="3" t="s">
        <v>4823</v>
      </c>
      <c r="W267" s="3" t="s">
        <v>4826</v>
      </c>
      <c r="X267" s="3" t="s">
        <v>4827</v>
      </c>
      <c r="Y267" s="3" t="s">
        <v>41</v>
      </c>
      <c r="Z267" s="3" t="s">
        <v>41</v>
      </c>
      <c r="AA267" s="3">
        <v>0</v>
      </c>
      <c r="AB267" s="3" t="s">
        <v>30</v>
      </c>
      <c r="AC267" s="3">
        <v>1</v>
      </c>
      <c r="AD267" s="3" t="s">
        <v>41</v>
      </c>
    </row>
    <row r="268" spans="1:30" x14ac:dyDescent="0.2">
      <c r="A268" s="3" t="s">
        <v>30</v>
      </c>
      <c r="B268" s="3" t="s">
        <v>31</v>
      </c>
      <c r="C268" s="3" t="s">
        <v>4832</v>
      </c>
      <c r="D268" s="3" t="s">
        <v>4833</v>
      </c>
      <c r="E268" s="3">
        <v>0</v>
      </c>
      <c r="F268" s="3">
        <v>3.1840000000000002</v>
      </c>
      <c r="G268" s="3">
        <v>20</v>
      </c>
      <c r="H268" s="3">
        <v>2</v>
      </c>
      <c r="I268" s="3">
        <v>2</v>
      </c>
      <c r="J268" s="3">
        <v>2</v>
      </c>
      <c r="K268" s="3">
        <v>2</v>
      </c>
      <c r="L268" s="3">
        <v>211</v>
      </c>
      <c r="M268" s="3">
        <v>22.6</v>
      </c>
      <c r="N268" s="3">
        <v>4.53</v>
      </c>
      <c r="O268" s="3">
        <v>5.28</v>
      </c>
      <c r="P268" s="3">
        <v>2</v>
      </c>
      <c r="Q268" s="3" t="s">
        <v>1200</v>
      </c>
      <c r="R268" s="3" t="s">
        <v>1739</v>
      </c>
      <c r="S268" s="3" t="s">
        <v>41</v>
      </c>
      <c r="T268" s="3" t="s">
        <v>4834</v>
      </c>
      <c r="U268" s="3" t="s">
        <v>4835</v>
      </c>
      <c r="V268" s="3" t="s">
        <v>4832</v>
      </c>
      <c r="W268" s="3" t="s">
        <v>4836</v>
      </c>
      <c r="X268" s="3" t="s">
        <v>4837</v>
      </c>
      <c r="Y268" s="3" t="s">
        <v>41</v>
      </c>
      <c r="Z268" s="3" t="s">
        <v>41</v>
      </c>
      <c r="AA268" s="3">
        <v>0</v>
      </c>
      <c r="AB268" s="3" t="s">
        <v>30</v>
      </c>
      <c r="AC268" s="3">
        <v>1</v>
      </c>
      <c r="AD268" s="3" t="s">
        <v>41</v>
      </c>
    </row>
    <row r="269" spans="1:30" x14ac:dyDescent="0.2">
      <c r="A269" s="3" t="s">
        <v>30</v>
      </c>
      <c r="B269" s="3" t="s">
        <v>31</v>
      </c>
      <c r="C269" s="3" t="s">
        <v>4842</v>
      </c>
      <c r="D269" s="3" t="s">
        <v>4843</v>
      </c>
      <c r="E269" s="3">
        <v>0</v>
      </c>
      <c r="F269" s="3">
        <v>3.17</v>
      </c>
      <c r="G269" s="3">
        <v>3</v>
      </c>
      <c r="H269" s="3">
        <v>2</v>
      </c>
      <c r="I269" s="3">
        <v>2</v>
      </c>
      <c r="J269" s="3">
        <v>2</v>
      </c>
      <c r="K269" s="3">
        <v>2</v>
      </c>
      <c r="L269" s="3">
        <v>1038</v>
      </c>
      <c r="M269" s="3">
        <v>117.6</v>
      </c>
      <c r="N269" s="3">
        <v>6.11</v>
      </c>
      <c r="O269" s="3">
        <v>2.2400000000000002</v>
      </c>
      <c r="P269" s="3">
        <v>2</v>
      </c>
      <c r="Q269" s="3" t="s">
        <v>2010</v>
      </c>
      <c r="R269" s="3" t="s">
        <v>4844</v>
      </c>
      <c r="S269" s="3" t="s">
        <v>41</v>
      </c>
      <c r="T269" s="3" t="s">
        <v>4845</v>
      </c>
      <c r="U269" s="3" t="s">
        <v>4846</v>
      </c>
      <c r="V269" s="3" t="s">
        <v>4842</v>
      </c>
      <c r="W269" s="3" t="s">
        <v>4847</v>
      </c>
      <c r="X269" s="3" t="s">
        <v>4848</v>
      </c>
      <c r="Y269" s="3" t="s">
        <v>41</v>
      </c>
      <c r="Z269" s="3" t="s">
        <v>41</v>
      </c>
      <c r="AA269" s="3">
        <v>0</v>
      </c>
      <c r="AB269" s="3" t="s">
        <v>30</v>
      </c>
      <c r="AC269" s="3">
        <v>1</v>
      </c>
      <c r="AD269" s="3" t="s">
        <v>41</v>
      </c>
    </row>
    <row r="270" spans="1:30" x14ac:dyDescent="0.2">
      <c r="A270" s="3" t="s">
        <v>30</v>
      </c>
      <c r="B270" s="3" t="s">
        <v>31</v>
      </c>
      <c r="C270" s="3" t="s">
        <v>4853</v>
      </c>
      <c r="D270" s="3" t="s">
        <v>4854</v>
      </c>
      <c r="E270" s="3">
        <v>0</v>
      </c>
      <c r="F270" s="3">
        <v>3.1520000000000001</v>
      </c>
      <c r="G270" s="3">
        <v>4</v>
      </c>
      <c r="H270" s="3">
        <v>2</v>
      </c>
      <c r="I270" s="3">
        <v>2</v>
      </c>
      <c r="J270" s="3">
        <v>2</v>
      </c>
      <c r="K270" s="3">
        <v>2</v>
      </c>
      <c r="L270" s="3">
        <v>625</v>
      </c>
      <c r="M270" s="3">
        <v>72.2</v>
      </c>
      <c r="N270" s="3">
        <v>5.24</v>
      </c>
      <c r="O270" s="3">
        <v>0</v>
      </c>
      <c r="P270" s="3">
        <v>2</v>
      </c>
      <c r="Q270" s="3" t="s">
        <v>41</v>
      </c>
      <c r="R270" s="3" t="s">
        <v>41</v>
      </c>
      <c r="S270" s="3" t="s">
        <v>41</v>
      </c>
      <c r="T270" s="3" t="s">
        <v>41</v>
      </c>
      <c r="U270" s="3" t="s">
        <v>41</v>
      </c>
      <c r="V270" s="3" t="s">
        <v>4853</v>
      </c>
      <c r="W270" s="3" t="s">
        <v>41</v>
      </c>
      <c r="X270" s="3" t="s">
        <v>41</v>
      </c>
      <c r="Y270" s="3" t="s">
        <v>41</v>
      </c>
      <c r="Z270" s="3" t="s">
        <v>41</v>
      </c>
      <c r="AA270" s="3">
        <v>0</v>
      </c>
      <c r="AB270" s="3" t="s">
        <v>30</v>
      </c>
      <c r="AC270" s="3">
        <v>1</v>
      </c>
      <c r="AD270" s="3" t="s">
        <v>41</v>
      </c>
    </row>
    <row r="271" spans="1:30" x14ac:dyDescent="0.2">
      <c r="A271" s="3" t="s">
        <v>30</v>
      </c>
      <c r="B271" s="3" t="s">
        <v>31</v>
      </c>
      <c r="C271" s="3" t="s">
        <v>4859</v>
      </c>
      <c r="D271" s="3" t="s">
        <v>4860</v>
      </c>
      <c r="E271" s="3">
        <v>0</v>
      </c>
      <c r="F271" s="3">
        <v>3.1379999999999999</v>
      </c>
      <c r="G271" s="3">
        <v>4</v>
      </c>
      <c r="H271" s="3">
        <v>2</v>
      </c>
      <c r="I271" s="3">
        <v>2</v>
      </c>
      <c r="J271" s="3">
        <v>2</v>
      </c>
      <c r="K271" s="3">
        <v>2</v>
      </c>
      <c r="L271" s="3">
        <v>970</v>
      </c>
      <c r="M271" s="3">
        <v>108.6</v>
      </c>
      <c r="N271" s="3">
        <v>5.88</v>
      </c>
      <c r="O271" s="3">
        <v>1.69</v>
      </c>
      <c r="P271" s="3">
        <v>2</v>
      </c>
      <c r="Q271" s="3" t="s">
        <v>1512</v>
      </c>
      <c r="R271" s="3" t="s">
        <v>4861</v>
      </c>
      <c r="S271" s="3" t="s">
        <v>1062</v>
      </c>
      <c r="T271" s="3" t="s">
        <v>4862</v>
      </c>
      <c r="U271" s="3" t="s">
        <v>4863</v>
      </c>
      <c r="V271" s="3" t="s">
        <v>4859</v>
      </c>
      <c r="W271" s="3" t="s">
        <v>4864</v>
      </c>
      <c r="X271" s="3" t="s">
        <v>4865</v>
      </c>
      <c r="Y271" s="3" t="s">
        <v>4866</v>
      </c>
      <c r="Z271" s="3" t="s">
        <v>41</v>
      </c>
      <c r="AA271" s="3">
        <v>3</v>
      </c>
      <c r="AB271" s="3" t="s">
        <v>30</v>
      </c>
      <c r="AC271" s="3">
        <v>1</v>
      </c>
      <c r="AD271" s="3" t="s">
        <v>41</v>
      </c>
    </row>
    <row r="272" spans="1:30" x14ac:dyDescent="0.2">
      <c r="A272" s="3" t="s">
        <v>30</v>
      </c>
      <c r="B272" s="3" t="s">
        <v>31</v>
      </c>
      <c r="C272" s="3" t="s">
        <v>4871</v>
      </c>
      <c r="D272" s="3" t="s">
        <v>4872</v>
      </c>
      <c r="E272" s="3">
        <v>0</v>
      </c>
      <c r="F272" s="3">
        <v>3.125</v>
      </c>
      <c r="G272" s="3">
        <v>10</v>
      </c>
      <c r="H272" s="3">
        <v>1</v>
      </c>
      <c r="I272" s="3">
        <v>1</v>
      </c>
      <c r="J272" s="3">
        <v>2</v>
      </c>
      <c r="K272" s="3">
        <v>1</v>
      </c>
      <c r="L272" s="3">
        <v>92</v>
      </c>
      <c r="M272" s="3">
        <v>10.1</v>
      </c>
      <c r="N272" s="3">
        <v>10.42</v>
      </c>
      <c r="O272" s="3">
        <v>1.72</v>
      </c>
      <c r="P272" s="3">
        <v>1</v>
      </c>
      <c r="Q272" s="3" t="s">
        <v>1592</v>
      </c>
      <c r="R272" s="3" t="s">
        <v>1593</v>
      </c>
      <c r="S272" s="3" t="s">
        <v>36</v>
      </c>
      <c r="T272" s="3" t="s">
        <v>4873</v>
      </c>
      <c r="U272" s="3" t="s">
        <v>4874</v>
      </c>
      <c r="V272" s="3" t="s">
        <v>4875</v>
      </c>
      <c r="W272" s="3" t="s">
        <v>4876</v>
      </c>
      <c r="X272" s="3" t="s">
        <v>4877</v>
      </c>
      <c r="Y272" s="3" t="s">
        <v>41</v>
      </c>
      <c r="Z272" s="3" t="s">
        <v>41</v>
      </c>
      <c r="AA272" s="3">
        <v>0</v>
      </c>
      <c r="AB272" s="3" t="s">
        <v>30</v>
      </c>
      <c r="AC272" s="3">
        <v>1</v>
      </c>
      <c r="AD272" s="3" t="s">
        <v>41</v>
      </c>
    </row>
    <row r="273" spans="1:30" x14ac:dyDescent="0.2">
      <c r="A273" s="3" t="s">
        <v>30</v>
      </c>
      <c r="B273" s="3" t="s">
        <v>31</v>
      </c>
      <c r="C273" s="3" t="s">
        <v>4881</v>
      </c>
      <c r="D273" s="3" t="s">
        <v>4882</v>
      </c>
      <c r="E273" s="3">
        <v>0</v>
      </c>
      <c r="F273" s="3">
        <v>3.1240000000000001</v>
      </c>
      <c r="G273" s="3">
        <v>2</v>
      </c>
      <c r="H273" s="3">
        <v>1</v>
      </c>
      <c r="I273" s="3">
        <v>1</v>
      </c>
      <c r="J273" s="3">
        <v>1</v>
      </c>
      <c r="K273" s="3">
        <v>1</v>
      </c>
      <c r="L273" s="3">
        <v>830</v>
      </c>
      <c r="M273" s="3">
        <v>94.5</v>
      </c>
      <c r="N273" s="3">
        <v>5.43</v>
      </c>
      <c r="O273" s="3">
        <v>2.56</v>
      </c>
      <c r="P273" s="3">
        <v>1</v>
      </c>
      <c r="Q273" s="3" t="s">
        <v>913</v>
      </c>
      <c r="R273" s="3" t="s">
        <v>35</v>
      </c>
      <c r="S273" s="3" t="s">
        <v>2985</v>
      </c>
      <c r="T273" s="3" t="s">
        <v>41</v>
      </c>
      <c r="U273" s="3" t="s">
        <v>4883</v>
      </c>
      <c r="V273" s="3" t="s">
        <v>4881</v>
      </c>
      <c r="W273" s="3" t="s">
        <v>4884</v>
      </c>
      <c r="X273" s="3" t="s">
        <v>4885</v>
      </c>
      <c r="Y273" s="3" t="s">
        <v>41</v>
      </c>
      <c r="Z273" s="3" t="s">
        <v>41</v>
      </c>
      <c r="AA273" s="3">
        <v>0</v>
      </c>
      <c r="AB273" s="3" t="s">
        <v>30</v>
      </c>
      <c r="AC273" s="3">
        <v>1</v>
      </c>
      <c r="AD273" s="3" t="s">
        <v>41</v>
      </c>
    </row>
    <row r="274" spans="1:30" x14ac:dyDescent="0.2">
      <c r="A274" s="3" t="s">
        <v>30</v>
      </c>
      <c r="B274" s="3" t="s">
        <v>31</v>
      </c>
      <c r="C274" s="3" t="s">
        <v>4888</v>
      </c>
      <c r="D274" s="3" t="s">
        <v>4889</v>
      </c>
      <c r="E274" s="3">
        <v>0</v>
      </c>
      <c r="F274" s="3">
        <v>3.1190000000000002</v>
      </c>
      <c r="G274" s="3">
        <v>4</v>
      </c>
      <c r="H274" s="3">
        <v>1</v>
      </c>
      <c r="I274" s="3">
        <v>1</v>
      </c>
      <c r="J274" s="3">
        <v>1</v>
      </c>
      <c r="K274" s="3">
        <v>1</v>
      </c>
      <c r="L274" s="3">
        <v>277</v>
      </c>
      <c r="M274" s="3">
        <v>32.299999999999997</v>
      </c>
      <c r="N274" s="3">
        <v>8.85</v>
      </c>
      <c r="O274" s="3">
        <v>2.5499999999999998</v>
      </c>
      <c r="P274" s="3">
        <v>1</v>
      </c>
      <c r="Q274" s="3" t="s">
        <v>41</v>
      </c>
      <c r="R274" s="3" t="s">
        <v>41</v>
      </c>
      <c r="S274" s="3" t="s">
        <v>41</v>
      </c>
      <c r="T274" s="3" t="s">
        <v>41</v>
      </c>
      <c r="U274" s="3" t="s">
        <v>41</v>
      </c>
      <c r="V274" s="3" t="s">
        <v>4888</v>
      </c>
      <c r="W274" s="3" t="s">
        <v>41</v>
      </c>
      <c r="X274" s="3" t="s">
        <v>41</v>
      </c>
      <c r="Y274" s="3" t="s">
        <v>41</v>
      </c>
      <c r="Z274" s="3" t="s">
        <v>41</v>
      </c>
      <c r="AA274" s="3">
        <v>0</v>
      </c>
      <c r="AB274" s="3" t="s">
        <v>30</v>
      </c>
      <c r="AC274" s="3">
        <v>1</v>
      </c>
      <c r="AD274" s="3" t="s">
        <v>41</v>
      </c>
    </row>
    <row r="275" spans="1:30" x14ac:dyDescent="0.2">
      <c r="A275" s="3" t="s">
        <v>30</v>
      </c>
      <c r="B275" s="3" t="s">
        <v>31</v>
      </c>
      <c r="C275" s="3" t="s">
        <v>4892</v>
      </c>
      <c r="D275" s="3" t="s">
        <v>4893</v>
      </c>
      <c r="E275" s="3">
        <v>0</v>
      </c>
      <c r="F275" s="3">
        <v>3.1190000000000002</v>
      </c>
      <c r="G275" s="3">
        <v>2</v>
      </c>
      <c r="H275" s="3">
        <v>2</v>
      </c>
      <c r="I275" s="3">
        <v>2</v>
      </c>
      <c r="J275" s="3">
        <v>2</v>
      </c>
      <c r="K275" s="3">
        <v>2</v>
      </c>
      <c r="L275" s="3">
        <v>973</v>
      </c>
      <c r="M275" s="3">
        <v>109</v>
      </c>
      <c r="N275" s="3">
        <v>5.64</v>
      </c>
      <c r="O275" s="3">
        <v>0</v>
      </c>
      <c r="P275" s="3">
        <v>2</v>
      </c>
      <c r="Q275" s="3" t="s">
        <v>2010</v>
      </c>
      <c r="R275" s="3" t="s">
        <v>4467</v>
      </c>
      <c r="S275" s="3" t="s">
        <v>36</v>
      </c>
      <c r="T275" s="3" t="s">
        <v>4894</v>
      </c>
      <c r="U275" s="3" t="s">
        <v>4895</v>
      </c>
      <c r="V275" s="3" t="s">
        <v>4892</v>
      </c>
      <c r="W275" s="3" t="s">
        <v>4896</v>
      </c>
      <c r="X275" s="3" t="s">
        <v>4897</v>
      </c>
      <c r="Y275" s="3" t="s">
        <v>4898</v>
      </c>
      <c r="Z275" s="3" t="s">
        <v>41</v>
      </c>
      <c r="AA275" s="3">
        <v>3</v>
      </c>
      <c r="AB275" s="3" t="s">
        <v>30</v>
      </c>
      <c r="AC275" s="3">
        <v>1</v>
      </c>
      <c r="AD275" s="3" t="s">
        <v>41</v>
      </c>
    </row>
    <row r="276" spans="1:30" x14ac:dyDescent="0.2">
      <c r="A276" s="3" t="s">
        <v>30</v>
      </c>
      <c r="B276" s="3" t="s">
        <v>31</v>
      </c>
      <c r="C276" s="3" t="s">
        <v>4903</v>
      </c>
      <c r="D276" s="3" t="s">
        <v>4904</v>
      </c>
      <c r="E276" s="3">
        <v>0</v>
      </c>
      <c r="F276" s="3">
        <v>3.1040000000000001</v>
      </c>
      <c r="G276" s="3">
        <v>7</v>
      </c>
      <c r="H276" s="3">
        <v>1</v>
      </c>
      <c r="I276" s="3">
        <v>1</v>
      </c>
      <c r="J276" s="3">
        <v>1</v>
      </c>
      <c r="K276" s="3">
        <v>1</v>
      </c>
      <c r="L276" s="3">
        <v>185</v>
      </c>
      <c r="M276" s="3">
        <v>19.899999999999999</v>
      </c>
      <c r="N276" s="3">
        <v>10.35</v>
      </c>
      <c r="O276" s="3">
        <v>2.4900000000000002</v>
      </c>
      <c r="P276" s="3">
        <v>1</v>
      </c>
      <c r="Q276" s="3" t="s">
        <v>41</v>
      </c>
      <c r="R276" s="3" t="s">
        <v>453</v>
      </c>
      <c r="S276" s="3" t="s">
        <v>41</v>
      </c>
      <c r="T276" s="3" t="s">
        <v>41</v>
      </c>
      <c r="U276" s="3" t="s">
        <v>4905</v>
      </c>
      <c r="V276" s="3" t="s">
        <v>4903</v>
      </c>
      <c r="W276" s="3" t="s">
        <v>4906</v>
      </c>
      <c r="X276" s="3" t="s">
        <v>4907</v>
      </c>
      <c r="Y276" s="3" t="s">
        <v>41</v>
      </c>
      <c r="Z276" s="3" t="s">
        <v>41</v>
      </c>
      <c r="AA276" s="3">
        <v>0</v>
      </c>
      <c r="AB276" s="3" t="s">
        <v>30</v>
      </c>
      <c r="AC276" s="3">
        <v>1</v>
      </c>
      <c r="AD276" s="3" t="s">
        <v>41</v>
      </c>
    </row>
    <row r="277" spans="1:30" x14ac:dyDescent="0.2">
      <c r="A277" s="3" t="s">
        <v>30</v>
      </c>
      <c r="B277" s="3" t="s">
        <v>31</v>
      </c>
      <c r="C277" s="3" t="s">
        <v>4910</v>
      </c>
      <c r="D277" s="3" t="s">
        <v>4911</v>
      </c>
      <c r="E277" s="3">
        <v>0</v>
      </c>
      <c r="F277" s="3">
        <v>3.101</v>
      </c>
      <c r="G277" s="3">
        <v>2</v>
      </c>
      <c r="H277" s="3">
        <v>1</v>
      </c>
      <c r="I277" s="3">
        <v>1</v>
      </c>
      <c r="J277" s="3">
        <v>1</v>
      </c>
      <c r="K277" s="3">
        <v>1</v>
      </c>
      <c r="L277" s="3">
        <v>735</v>
      </c>
      <c r="M277" s="3">
        <v>82.7</v>
      </c>
      <c r="N277" s="3">
        <v>8.9</v>
      </c>
      <c r="O277" s="3">
        <v>2.4300000000000002</v>
      </c>
      <c r="P277" s="3">
        <v>1</v>
      </c>
      <c r="Q277" s="3" t="s">
        <v>1422</v>
      </c>
      <c r="R277" s="3" t="s">
        <v>35</v>
      </c>
      <c r="S277" s="3" t="s">
        <v>1062</v>
      </c>
      <c r="T277" s="3" t="s">
        <v>4912</v>
      </c>
      <c r="U277" s="3" t="s">
        <v>4913</v>
      </c>
      <c r="V277" s="3" t="s">
        <v>4910</v>
      </c>
      <c r="W277" s="3" t="s">
        <v>4914</v>
      </c>
      <c r="X277" s="3" t="s">
        <v>4915</v>
      </c>
      <c r="Y277" s="3" t="s">
        <v>41</v>
      </c>
      <c r="Z277" s="3" t="s">
        <v>41</v>
      </c>
      <c r="AA277" s="3">
        <v>0</v>
      </c>
      <c r="AB277" s="3" t="s">
        <v>30</v>
      </c>
      <c r="AC277" s="3">
        <v>1</v>
      </c>
      <c r="AD277" s="3" t="s">
        <v>41</v>
      </c>
    </row>
    <row r="278" spans="1:30" x14ac:dyDescent="0.2">
      <c r="A278" s="3" t="s">
        <v>30</v>
      </c>
      <c r="B278" s="3" t="s">
        <v>31</v>
      </c>
      <c r="C278" s="3" t="s">
        <v>4918</v>
      </c>
      <c r="D278" s="3" t="s">
        <v>4919</v>
      </c>
      <c r="E278" s="3">
        <v>0</v>
      </c>
      <c r="F278" s="3">
        <v>3.0920000000000001</v>
      </c>
      <c r="G278" s="3">
        <v>4</v>
      </c>
      <c r="H278" s="3">
        <v>1</v>
      </c>
      <c r="I278" s="3">
        <v>1</v>
      </c>
      <c r="J278" s="3">
        <v>1</v>
      </c>
      <c r="K278" s="3">
        <v>1</v>
      </c>
      <c r="L278" s="3">
        <v>551</v>
      </c>
      <c r="M278" s="3">
        <v>61.3</v>
      </c>
      <c r="N278" s="3">
        <v>6.4</v>
      </c>
      <c r="O278" s="3">
        <v>4.0199999999999996</v>
      </c>
      <c r="P278" s="3">
        <v>1</v>
      </c>
      <c r="Q278" s="3" t="s">
        <v>1512</v>
      </c>
      <c r="R278" s="3" t="s">
        <v>35</v>
      </c>
      <c r="S278" s="3" t="s">
        <v>1766</v>
      </c>
      <c r="T278" s="3" t="s">
        <v>4920</v>
      </c>
      <c r="U278" s="3" t="s">
        <v>4921</v>
      </c>
      <c r="V278" s="3" t="s">
        <v>4918</v>
      </c>
      <c r="W278" s="3" t="s">
        <v>4922</v>
      </c>
      <c r="X278" s="3" t="s">
        <v>4923</v>
      </c>
      <c r="Y278" s="3" t="s">
        <v>4924</v>
      </c>
      <c r="Z278" s="3" t="s">
        <v>41</v>
      </c>
      <c r="AA278" s="3">
        <v>1</v>
      </c>
      <c r="AB278" s="3" t="s">
        <v>30</v>
      </c>
      <c r="AC278" s="3">
        <v>1</v>
      </c>
      <c r="AD278" s="3" t="s">
        <v>41</v>
      </c>
    </row>
    <row r="279" spans="1:30" x14ac:dyDescent="0.2">
      <c r="A279" s="3" t="s">
        <v>30</v>
      </c>
      <c r="B279" s="3" t="s">
        <v>31</v>
      </c>
      <c r="C279" s="3" t="s">
        <v>4927</v>
      </c>
      <c r="D279" s="3" t="s">
        <v>4928</v>
      </c>
      <c r="E279" s="3">
        <v>0</v>
      </c>
      <c r="F279" s="3">
        <v>3.09</v>
      </c>
      <c r="G279" s="3">
        <v>4</v>
      </c>
      <c r="H279" s="3">
        <v>2</v>
      </c>
      <c r="I279" s="3">
        <v>2</v>
      </c>
      <c r="J279" s="3">
        <v>2</v>
      </c>
      <c r="K279" s="3">
        <v>2</v>
      </c>
      <c r="L279" s="3">
        <v>710</v>
      </c>
      <c r="M279" s="3">
        <v>81.599999999999994</v>
      </c>
      <c r="N279" s="3">
        <v>8.48</v>
      </c>
      <c r="O279" s="3">
        <v>4.1500000000000004</v>
      </c>
      <c r="P279" s="3">
        <v>2</v>
      </c>
      <c r="Q279" s="3" t="s">
        <v>1919</v>
      </c>
      <c r="R279" s="3" t="s">
        <v>35</v>
      </c>
      <c r="S279" s="3" t="s">
        <v>41</v>
      </c>
      <c r="T279" s="3" t="s">
        <v>4929</v>
      </c>
      <c r="U279" s="3" t="s">
        <v>4930</v>
      </c>
      <c r="V279" s="3" t="s">
        <v>4927</v>
      </c>
      <c r="W279" s="3" t="s">
        <v>4931</v>
      </c>
      <c r="X279" s="3" t="s">
        <v>4932</v>
      </c>
      <c r="Y279" s="3" t="s">
        <v>41</v>
      </c>
      <c r="Z279" s="3" t="s">
        <v>41</v>
      </c>
      <c r="AA279" s="3">
        <v>0</v>
      </c>
      <c r="AB279" s="3" t="s">
        <v>30</v>
      </c>
      <c r="AC279" s="3">
        <v>1</v>
      </c>
      <c r="AD279" s="3" t="s">
        <v>41</v>
      </c>
    </row>
    <row r="280" spans="1:30" x14ac:dyDescent="0.2">
      <c r="A280" s="3" t="s">
        <v>30</v>
      </c>
      <c r="B280" s="3" t="s">
        <v>31</v>
      </c>
      <c r="C280" s="3" t="s">
        <v>4937</v>
      </c>
      <c r="D280" s="3" t="s">
        <v>4938</v>
      </c>
      <c r="E280" s="3">
        <v>0</v>
      </c>
      <c r="F280" s="3">
        <v>3.077</v>
      </c>
      <c r="G280" s="3">
        <v>5</v>
      </c>
      <c r="H280" s="3">
        <v>1</v>
      </c>
      <c r="I280" s="3">
        <v>1</v>
      </c>
      <c r="J280" s="3">
        <v>1</v>
      </c>
      <c r="K280" s="3">
        <v>1</v>
      </c>
      <c r="L280" s="3">
        <v>203</v>
      </c>
      <c r="M280" s="3">
        <v>23.8</v>
      </c>
      <c r="N280" s="3">
        <v>7.87</v>
      </c>
      <c r="O280" s="3">
        <v>2.94</v>
      </c>
      <c r="P280" s="3">
        <v>1</v>
      </c>
      <c r="Q280" s="3" t="s">
        <v>3505</v>
      </c>
      <c r="R280" s="3" t="s">
        <v>1739</v>
      </c>
      <c r="S280" s="3" t="s">
        <v>1766</v>
      </c>
      <c r="T280" s="3" t="s">
        <v>4939</v>
      </c>
      <c r="U280" s="3" t="s">
        <v>4940</v>
      </c>
      <c r="V280" s="3" t="s">
        <v>4937</v>
      </c>
      <c r="W280" s="3" t="s">
        <v>4941</v>
      </c>
      <c r="X280" s="3" t="s">
        <v>4942</v>
      </c>
      <c r="Y280" s="3" t="s">
        <v>4943</v>
      </c>
      <c r="Z280" s="3" t="s">
        <v>41</v>
      </c>
      <c r="AA280" s="3">
        <v>6</v>
      </c>
      <c r="AB280" s="3" t="s">
        <v>30</v>
      </c>
      <c r="AC280" s="3">
        <v>1</v>
      </c>
      <c r="AD280" s="3" t="s">
        <v>41</v>
      </c>
    </row>
    <row r="281" spans="1:30" x14ac:dyDescent="0.2">
      <c r="A281" s="3" t="s">
        <v>30</v>
      </c>
      <c r="B281" s="3" t="s">
        <v>31</v>
      </c>
      <c r="C281" s="3" t="s">
        <v>4946</v>
      </c>
      <c r="D281" s="3" t="s">
        <v>4947</v>
      </c>
      <c r="E281" s="3">
        <v>0</v>
      </c>
      <c r="F281" s="3">
        <v>3.069</v>
      </c>
      <c r="G281" s="3">
        <v>3</v>
      </c>
      <c r="H281" s="3">
        <v>2</v>
      </c>
      <c r="I281" s="3">
        <v>2</v>
      </c>
      <c r="J281" s="3">
        <v>2</v>
      </c>
      <c r="K281" s="3">
        <v>2</v>
      </c>
      <c r="L281" s="3">
        <v>859</v>
      </c>
      <c r="M281" s="3">
        <v>97.6</v>
      </c>
      <c r="N281" s="3">
        <v>9</v>
      </c>
      <c r="O281" s="3">
        <v>1.84</v>
      </c>
      <c r="P281" s="3">
        <v>2</v>
      </c>
      <c r="Q281" s="3" t="s">
        <v>3505</v>
      </c>
      <c r="R281" s="3" t="s">
        <v>4948</v>
      </c>
      <c r="S281" s="3" t="s">
        <v>1161</v>
      </c>
      <c r="T281" s="3" t="s">
        <v>4949</v>
      </c>
      <c r="U281" s="3" t="s">
        <v>4950</v>
      </c>
      <c r="V281" s="3" t="s">
        <v>4946</v>
      </c>
      <c r="W281" s="3" t="s">
        <v>4951</v>
      </c>
      <c r="X281" s="3" t="s">
        <v>4952</v>
      </c>
      <c r="Y281" s="3" t="s">
        <v>41</v>
      </c>
      <c r="Z281" s="3" t="s">
        <v>41</v>
      </c>
      <c r="AA281" s="3">
        <v>0</v>
      </c>
      <c r="AB281" s="3" t="s">
        <v>30</v>
      </c>
      <c r="AC281" s="3">
        <v>1</v>
      </c>
      <c r="AD281" s="3" t="s">
        <v>41</v>
      </c>
    </row>
    <row r="282" spans="1:30" x14ac:dyDescent="0.2">
      <c r="A282" s="3" t="s">
        <v>30</v>
      </c>
      <c r="B282" s="3" t="s">
        <v>31</v>
      </c>
      <c r="C282" s="3" t="s">
        <v>4957</v>
      </c>
      <c r="D282" s="3" t="s">
        <v>4958</v>
      </c>
      <c r="E282" s="3">
        <v>0</v>
      </c>
      <c r="F282" s="3">
        <v>3.0369999999999999</v>
      </c>
      <c r="G282" s="3">
        <v>4</v>
      </c>
      <c r="H282" s="3">
        <v>2</v>
      </c>
      <c r="I282" s="3">
        <v>2</v>
      </c>
      <c r="J282" s="3">
        <v>2</v>
      </c>
      <c r="K282" s="3">
        <v>2</v>
      </c>
      <c r="L282" s="3">
        <v>559</v>
      </c>
      <c r="M282" s="3">
        <v>60.4</v>
      </c>
      <c r="N282" s="3">
        <v>6.49</v>
      </c>
      <c r="O282" s="3">
        <v>1.78</v>
      </c>
      <c r="P282" s="3">
        <v>2</v>
      </c>
      <c r="Q282" s="3" t="s">
        <v>1592</v>
      </c>
      <c r="R282" s="3" t="s">
        <v>4065</v>
      </c>
      <c r="S282" s="3" t="s">
        <v>36</v>
      </c>
      <c r="T282" s="3" t="s">
        <v>4066</v>
      </c>
      <c r="U282" s="3" t="s">
        <v>4959</v>
      </c>
      <c r="V282" s="3" t="s">
        <v>4957</v>
      </c>
      <c r="W282" s="3" t="s">
        <v>4960</v>
      </c>
      <c r="X282" s="3" t="s">
        <v>4961</v>
      </c>
      <c r="Y282" s="3" t="s">
        <v>4692</v>
      </c>
      <c r="Z282" s="3" t="s">
        <v>41</v>
      </c>
      <c r="AA282" s="3">
        <v>2</v>
      </c>
      <c r="AB282" s="3" t="s">
        <v>30</v>
      </c>
      <c r="AC282" s="3">
        <v>1</v>
      </c>
      <c r="AD282" s="3" t="s">
        <v>41</v>
      </c>
    </row>
    <row r="283" spans="1:30" x14ac:dyDescent="0.2">
      <c r="A283" s="3" t="s">
        <v>30</v>
      </c>
      <c r="B283" s="3" t="s">
        <v>31</v>
      </c>
      <c r="C283" s="3" t="s">
        <v>4966</v>
      </c>
      <c r="D283" s="3" t="s">
        <v>4967</v>
      </c>
      <c r="E283" s="3">
        <v>0</v>
      </c>
      <c r="F283" s="3">
        <v>3.0270000000000001</v>
      </c>
      <c r="G283" s="3">
        <v>4</v>
      </c>
      <c r="H283" s="3">
        <v>2</v>
      </c>
      <c r="I283" s="3">
        <v>2</v>
      </c>
      <c r="J283" s="3">
        <v>2</v>
      </c>
      <c r="K283" s="3">
        <v>2</v>
      </c>
      <c r="L283" s="3">
        <v>825</v>
      </c>
      <c r="M283" s="3">
        <v>93.2</v>
      </c>
      <c r="N283" s="3">
        <v>7.56</v>
      </c>
      <c r="O283" s="3">
        <v>0</v>
      </c>
      <c r="P283" s="3">
        <v>2</v>
      </c>
      <c r="Q283" s="3" t="s">
        <v>2812</v>
      </c>
      <c r="R283" s="3" t="s">
        <v>3581</v>
      </c>
      <c r="S283" s="3" t="s">
        <v>36</v>
      </c>
      <c r="T283" s="3" t="s">
        <v>4968</v>
      </c>
      <c r="U283" s="3" t="s">
        <v>4969</v>
      </c>
      <c r="V283" s="3" t="s">
        <v>4966</v>
      </c>
      <c r="W283" s="3" t="s">
        <v>4970</v>
      </c>
      <c r="X283" s="3" t="s">
        <v>4971</v>
      </c>
      <c r="Y283" s="3" t="s">
        <v>3619</v>
      </c>
      <c r="Z283" s="3" t="s">
        <v>41</v>
      </c>
      <c r="AA283" s="3">
        <v>1</v>
      </c>
      <c r="AB283" s="3" t="s">
        <v>30</v>
      </c>
      <c r="AC283" s="3">
        <v>1</v>
      </c>
      <c r="AD283" s="3" t="s">
        <v>41</v>
      </c>
    </row>
    <row r="284" spans="1:30" x14ac:dyDescent="0.2">
      <c r="A284" s="3" t="s">
        <v>30</v>
      </c>
      <c r="B284" s="3" t="s">
        <v>31</v>
      </c>
      <c r="C284" s="3" t="s">
        <v>4976</v>
      </c>
      <c r="D284" s="3" t="s">
        <v>4977</v>
      </c>
      <c r="E284" s="3">
        <v>0</v>
      </c>
      <c r="F284" s="3">
        <v>3.0190000000000001</v>
      </c>
      <c r="G284" s="3">
        <v>3</v>
      </c>
      <c r="H284" s="3">
        <v>1</v>
      </c>
      <c r="I284" s="3">
        <v>1</v>
      </c>
      <c r="J284" s="3">
        <v>1</v>
      </c>
      <c r="K284" s="3">
        <v>1</v>
      </c>
      <c r="L284" s="3">
        <v>555</v>
      </c>
      <c r="M284" s="3">
        <v>62.8</v>
      </c>
      <c r="N284" s="3">
        <v>9.57</v>
      </c>
      <c r="O284" s="3">
        <v>0</v>
      </c>
      <c r="P284" s="3">
        <v>1</v>
      </c>
      <c r="Q284" s="3" t="s">
        <v>3518</v>
      </c>
      <c r="R284" s="3" t="s">
        <v>1739</v>
      </c>
      <c r="S284" s="3" t="s">
        <v>374</v>
      </c>
      <c r="T284" s="3" t="s">
        <v>2259</v>
      </c>
      <c r="U284" s="3" t="s">
        <v>4978</v>
      </c>
      <c r="V284" s="3" t="s">
        <v>4976</v>
      </c>
      <c r="W284" s="3" t="s">
        <v>4979</v>
      </c>
      <c r="X284" s="3" t="s">
        <v>4980</v>
      </c>
      <c r="Y284" s="3" t="s">
        <v>41</v>
      </c>
      <c r="Z284" s="3" t="s">
        <v>41</v>
      </c>
      <c r="AA284" s="3">
        <v>0</v>
      </c>
      <c r="AB284" s="3" t="s">
        <v>30</v>
      </c>
      <c r="AC284" s="3">
        <v>1</v>
      </c>
      <c r="AD284" s="3" t="s">
        <v>41</v>
      </c>
    </row>
    <row r="285" spans="1:30" x14ac:dyDescent="0.2">
      <c r="A285" s="3" t="s">
        <v>30</v>
      </c>
      <c r="B285" s="3" t="s">
        <v>31</v>
      </c>
      <c r="C285" s="3" t="s">
        <v>4983</v>
      </c>
      <c r="D285" s="3" t="s">
        <v>4984</v>
      </c>
      <c r="E285" s="3">
        <v>0</v>
      </c>
      <c r="F285" s="3">
        <v>2.97</v>
      </c>
      <c r="G285" s="3">
        <v>3</v>
      </c>
      <c r="H285" s="3">
        <v>1</v>
      </c>
      <c r="I285" s="3">
        <v>1</v>
      </c>
      <c r="J285" s="3">
        <v>2</v>
      </c>
      <c r="K285" s="3">
        <v>1</v>
      </c>
      <c r="L285" s="3">
        <v>416</v>
      </c>
      <c r="M285" s="3">
        <v>44.7</v>
      </c>
      <c r="N285" s="3">
        <v>7.61</v>
      </c>
      <c r="O285" s="3">
        <v>0</v>
      </c>
      <c r="P285" s="3">
        <v>1</v>
      </c>
      <c r="Q285" s="3" t="s">
        <v>1377</v>
      </c>
      <c r="R285" s="3" t="s">
        <v>1540</v>
      </c>
      <c r="S285" s="3" t="s">
        <v>374</v>
      </c>
      <c r="T285" s="3" t="s">
        <v>4985</v>
      </c>
      <c r="U285" s="3" t="s">
        <v>4986</v>
      </c>
      <c r="V285" s="3" t="s">
        <v>4983</v>
      </c>
      <c r="W285" s="3" t="s">
        <v>4987</v>
      </c>
      <c r="X285" s="3" t="s">
        <v>4988</v>
      </c>
      <c r="Y285" s="3" t="s">
        <v>1545</v>
      </c>
      <c r="Z285" s="3" t="s">
        <v>1546</v>
      </c>
      <c r="AA285" s="3">
        <v>5</v>
      </c>
      <c r="AB285" s="3" t="s">
        <v>30</v>
      </c>
      <c r="AC285" s="3">
        <v>1</v>
      </c>
      <c r="AD285" s="3" t="s">
        <v>41</v>
      </c>
    </row>
    <row r="286" spans="1:30" x14ac:dyDescent="0.2">
      <c r="A286" s="3" t="s">
        <v>30</v>
      </c>
      <c r="B286" s="3" t="s">
        <v>31</v>
      </c>
      <c r="C286" s="3" t="s">
        <v>4991</v>
      </c>
      <c r="D286" s="3" t="s">
        <v>4992</v>
      </c>
      <c r="E286" s="3">
        <v>0</v>
      </c>
      <c r="F286" s="3">
        <v>2.948</v>
      </c>
      <c r="G286" s="3">
        <v>6</v>
      </c>
      <c r="H286" s="3">
        <v>2</v>
      </c>
      <c r="I286" s="3">
        <v>2</v>
      </c>
      <c r="J286" s="3">
        <v>2</v>
      </c>
      <c r="K286" s="3">
        <v>2</v>
      </c>
      <c r="L286" s="3">
        <v>489</v>
      </c>
      <c r="M286" s="3">
        <v>56.8</v>
      </c>
      <c r="N286" s="3">
        <v>9.41</v>
      </c>
      <c r="O286" s="3">
        <v>2.2400000000000002</v>
      </c>
      <c r="P286" s="3">
        <v>2</v>
      </c>
      <c r="Q286" s="3" t="s">
        <v>2887</v>
      </c>
      <c r="R286" s="3" t="s">
        <v>35</v>
      </c>
      <c r="S286" s="3" t="s">
        <v>41</v>
      </c>
      <c r="T286" s="3" t="s">
        <v>4993</v>
      </c>
      <c r="U286" s="3" t="s">
        <v>4994</v>
      </c>
      <c r="V286" s="3" t="s">
        <v>4991</v>
      </c>
      <c r="W286" s="3" t="s">
        <v>4995</v>
      </c>
      <c r="X286" s="3" t="s">
        <v>4996</v>
      </c>
      <c r="Y286" s="3" t="s">
        <v>1771</v>
      </c>
      <c r="Z286" s="3" t="s">
        <v>41</v>
      </c>
      <c r="AA286" s="3">
        <v>1</v>
      </c>
      <c r="AB286" s="3" t="s">
        <v>30</v>
      </c>
      <c r="AC286" s="3">
        <v>1</v>
      </c>
      <c r="AD286" s="3" t="s">
        <v>41</v>
      </c>
    </row>
    <row r="287" spans="1:30" x14ac:dyDescent="0.2">
      <c r="A287" s="3" t="s">
        <v>30</v>
      </c>
      <c r="B287" s="3" t="s">
        <v>31</v>
      </c>
      <c r="C287" s="3" t="s">
        <v>5001</v>
      </c>
      <c r="D287" s="3" t="s">
        <v>5002</v>
      </c>
      <c r="E287" s="3">
        <v>0</v>
      </c>
      <c r="F287" s="3">
        <v>2.9340000000000002</v>
      </c>
      <c r="G287" s="3">
        <v>3</v>
      </c>
      <c r="H287" s="3">
        <v>2</v>
      </c>
      <c r="I287" s="3">
        <v>2</v>
      </c>
      <c r="J287" s="3">
        <v>2</v>
      </c>
      <c r="K287" s="3">
        <v>2</v>
      </c>
      <c r="L287" s="3">
        <v>704</v>
      </c>
      <c r="M287" s="3">
        <v>78.7</v>
      </c>
      <c r="N287" s="3">
        <v>7.91</v>
      </c>
      <c r="O287" s="3">
        <v>0</v>
      </c>
      <c r="P287" s="3">
        <v>2</v>
      </c>
      <c r="Q287" s="3" t="s">
        <v>2740</v>
      </c>
      <c r="R287" s="3" t="s">
        <v>5003</v>
      </c>
      <c r="S287" s="3" t="s">
        <v>1306</v>
      </c>
      <c r="T287" s="3" t="s">
        <v>5004</v>
      </c>
      <c r="U287" s="3" t="s">
        <v>5005</v>
      </c>
      <c r="V287" s="3" t="s">
        <v>5001</v>
      </c>
      <c r="W287" s="3" t="s">
        <v>5006</v>
      </c>
      <c r="X287" s="3" t="s">
        <v>5007</v>
      </c>
      <c r="Y287" s="3" t="s">
        <v>5008</v>
      </c>
      <c r="Z287" s="3" t="s">
        <v>41</v>
      </c>
      <c r="AA287" s="3">
        <v>1</v>
      </c>
      <c r="AB287" s="3" t="s">
        <v>30</v>
      </c>
      <c r="AC287" s="3">
        <v>1</v>
      </c>
      <c r="AD287" s="3" t="s">
        <v>41</v>
      </c>
    </row>
    <row r="288" spans="1:30" x14ac:dyDescent="0.2">
      <c r="A288" s="3" t="s">
        <v>30</v>
      </c>
      <c r="B288" s="3" t="s">
        <v>31</v>
      </c>
      <c r="C288" s="3" t="s">
        <v>5013</v>
      </c>
      <c r="D288" s="3" t="s">
        <v>5014</v>
      </c>
      <c r="E288" s="3">
        <v>0</v>
      </c>
      <c r="F288" s="3">
        <v>2.8929999999999998</v>
      </c>
      <c r="G288" s="3">
        <v>9</v>
      </c>
      <c r="H288" s="3">
        <v>2</v>
      </c>
      <c r="I288" s="3">
        <v>2</v>
      </c>
      <c r="J288" s="3">
        <v>2</v>
      </c>
      <c r="K288" s="3">
        <v>2</v>
      </c>
      <c r="L288" s="3">
        <v>267</v>
      </c>
      <c r="M288" s="3">
        <v>30.1</v>
      </c>
      <c r="N288" s="3">
        <v>4.88</v>
      </c>
      <c r="O288" s="3">
        <v>0</v>
      </c>
      <c r="P288" s="3">
        <v>2</v>
      </c>
      <c r="Q288" s="3" t="s">
        <v>5015</v>
      </c>
      <c r="R288" s="3" t="s">
        <v>35</v>
      </c>
      <c r="S288" s="3" t="s">
        <v>1161</v>
      </c>
      <c r="T288" s="3" t="s">
        <v>5016</v>
      </c>
      <c r="U288" s="3" t="s">
        <v>5017</v>
      </c>
      <c r="V288" s="3" t="s">
        <v>5013</v>
      </c>
      <c r="W288" s="3" t="s">
        <v>5018</v>
      </c>
      <c r="X288" s="3" t="s">
        <v>5019</v>
      </c>
      <c r="Y288" s="3" t="s">
        <v>41</v>
      </c>
      <c r="Z288" s="3" t="s">
        <v>41</v>
      </c>
      <c r="AA288" s="3">
        <v>0</v>
      </c>
      <c r="AB288" s="3" t="s">
        <v>30</v>
      </c>
      <c r="AC288" s="3">
        <v>1</v>
      </c>
      <c r="AD288" s="3" t="s">
        <v>41</v>
      </c>
    </row>
    <row r="289" spans="1:30" x14ac:dyDescent="0.2">
      <c r="A289" s="3" t="s">
        <v>30</v>
      </c>
      <c r="B289" s="3" t="s">
        <v>31</v>
      </c>
      <c r="C289" s="3" t="s">
        <v>5024</v>
      </c>
      <c r="D289" s="3" t="s">
        <v>5025</v>
      </c>
      <c r="E289" s="3">
        <v>0</v>
      </c>
      <c r="F289" s="3">
        <v>2.887</v>
      </c>
      <c r="G289" s="3">
        <v>2</v>
      </c>
      <c r="H289" s="3">
        <v>1</v>
      </c>
      <c r="I289" s="3">
        <v>1</v>
      </c>
      <c r="J289" s="3">
        <v>1</v>
      </c>
      <c r="K289" s="3">
        <v>1</v>
      </c>
      <c r="L289" s="3">
        <v>719</v>
      </c>
      <c r="M289" s="3">
        <v>79.3</v>
      </c>
      <c r="N289" s="3">
        <v>6.87</v>
      </c>
      <c r="O289" s="3">
        <v>2.16</v>
      </c>
      <c r="P289" s="3">
        <v>1</v>
      </c>
      <c r="Q289" s="3" t="s">
        <v>41</v>
      </c>
      <c r="R289" s="3" t="s">
        <v>35</v>
      </c>
      <c r="S289" s="3" t="s">
        <v>1062</v>
      </c>
      <c r="T289" s="3" t="s">
        <v>5026</v>
      </c>
      <c r="U289" s="3" t="s">
        <v>5027</v>
      </c>
      <c r="V289" s="3" t="s">
        <v>5024</v>
      </c>
      <c r="W289" s="3" t="s">
        <v>5028</v>
      </c>
      <c r="X289" s="3" t="s">
        <v>5029</v>
      </c>
      <c r="Y289" s="3" t="s">
        <v>41</v>
      </c>
      <c r="Z289" s="3" t="s">
        <v>41</v>
      </c>
      <c r="AA289" s="3">
        <v>0</v>
      </c>
      <c r="AB289" s="3" t="s">
        <v>30</v>
      </c>
      <c r="AC289" s="3">
        <v>1</v>
      </c>
      <c r="AD289" s="3" t="s">
        <v>41</v>
      </c>
    </row>
    <row r="290" spans="1:30" x14ac:dyDescent="0.2">
      <c r="A290" s="3" t="s">
        <v>30</v>
      </c>
      <c r="B290" s="3" t="s">
        <v>31</v>
      </c>
      <c r="C290" s="3" t="s">
        <v>5032</v>
      </c>
      <c r="D290" s="3" t="s">
        <v>5033</v>
      </c>
      <c r="E290" s="3">
        <v>0</v>
      </c>
      <c r="F290" s="3">
        <v>2.863</v>
      </c>
      <c r="G290" s="3">
        <v>14</v>
      </c>
      <c r="H290" s="3">
        <v>2</v>
      </c>
      <c r="I290" s="3">
        <v>2</v>
      </c>
      <c r="J290" s="3">
        <v>2</v>
      </c>
      <c r="K290" s="3">
        <v>2</v>
      </c>
      <c r="L290" s="3">
        <v>200</v>
      </c>
      <c r="M290" s="3">
        <v>22.5</v>
      </c>
      <c r="N290" s="3">
        <v>10.67</v>
      </c>
      <c r="O290" s="3">
        <v>4.0199999999999996</v>
      </c>
      <c r="P290" s="3">
        <v>2</v>
      </c>
      <c r="Q290" s="3" t="s">
        <v>2118</v>
      </c>
      <c r="R290" s="3" t="s">
        <v>1593</v>
      </c>
      <c r="S290" s="3" t="s">
        <v>36</v>
      </c>
      <c r="T290" s="3" t="s">
        <v>5034</v>
      </c>
      <c r="U290" s="3" t="s">
        <v>5035</v>
      </c>
      <c r="V290" s="3" t="s">
        <v>5036</v>
      </c>
      <c r="W290" s="3" t="s">
        <v>5037</v>
      </c>
      <c r="X290" s="3" t="s">
        <v>5038</v>
      </c>
      <c r="Y290" s="3" t="s">
        <v>1824</v>
      </c>
      <c r="Z290" s="3" t="s">
        <v>41</v>
      </c>
      <c r="AA290" s="3">
        <v>9</v>
      </c>
      <c r="AB290" s="3" t="s">
        <v>30</v>
      </c>
      <c r="AC290" s="3">
        <v>1</v>
      </c>
      <c r="AD290" s="3" t="s">
        <v>41</v>
      </c>
    </row>
    <row r="291" spans="1:30" x14ac:dyDescent="0.2">
      <c r="A291" s="3" t="s">
        <v>30</v>
      </c>
      <c r="B291" s="3" t="s">
        <v>31</v>
      </c>
      <c r="C291" s="3" t="s">
        <v>5043</v>
      </c>
      <c r="D291" s="3" t="s">
        <v>5044</v>
      </c>
      <c r="E291" s="3">
        <v>0</v>
      </c>
      <c r="F291" s="3">
        <v>2.8620000000000001</v>
      </c>
      <c r="G291" s="3">
        <v>8</v>
      </c>
      <c r="H291" s="3">
        <v>2</v>
      </c>
      <c r="I291" s="3">
        <v>2</v>
      </c>
      <c r="J291" s="3">
        <v>2</v>
      </c>
      <c r="K291" s="3">
        <v>2</v>
      </c>
      <c r="L291" s="3">
        <v>365</v>
      </c>
      <c r="M291" s="3">
        <v>39.5</v>
      </c>
      <c r="N291" s="3">
        <v>6.73</v>
      </c>
      <c r="O291" s="3">
        <v>0</v>
      </c>
      <c r="P291" s="3">
        <v>2</v>
      </c>
      <c r="Q291" s="3" t="s">
        <v>1377</v>
      </c>
      <c r="R291" s="3" t="s">
        <v>41</v>
      </c>
      <c r="S291" s="3" t="s">
        <v>36</v>
      </c>
      <c r="T291" s="3" t="s">
        <v>5045</v>
      </c>
      <c r="U291" s="3" t="s">
        <v>5046</v>
      </c>
      <c r="V291" s="3" t="s">
        <v>5043</v>
      </c>
      <c r="W291" s="3" t="s">
        <v>5047</v>
      </c>
      <c r="X291" s="3" t="s">
        <v>5048</v>
      </c>
      <c r="Y291" s="3" t="s">
        <v>41</v>
      </c>
      <c r="Z291" s="3" t="s">
        <v>41</v>
      </c>
      <c r="AA291" s="3">
        <v>0</v>
      </c>
      <c r="AB291" s="3" t="s">
        <v>30</v>
      </c>
      <c r="AC291" s="3">
        <v>1</v>
      </c>
      <c r="AD291" s="3" t="s">
        <v>41</v>
      </c>
    </row>
    <row r="292" spans="1:30" x14ac:dyDescent="0.2">
      <c r="A292" s="3" t="s">
        <v>30</v>
      </c>
      <c r="B292" s="3" t="s">
        <v>31</v>
      </c>
      <c r="C292" s="3" t="s">
        <v>5053</v>
      </c>
      <c r="D292" s="3" t="s">
        <v>5054</v>
      </c>
      <c r="E292" s="3">
        <v>0</v>
      </c>
      <c r="F292" s="3">
        <v>2.859</v>
      </c>
      <c r="G292" s="3">
        <v>4</v>
      </c>
      <c r="H292" s="3">
        <v>2</v>
      </c>
      <c r="I292" s="3">
        <v>2</v>
      </c>
      <c r="J292" s="3">
        <v>2</v>
      </c>
      <c r="K292" s="3">
        <v>2</v>
      </c>
      <c r="L292" s="3">
        <v>523</v>
      </c>
      <c r="M292" s="3">
        <v>58.8</v>
      </c>
      <c r="N292" s="3">
        <v>9.1300000000000008</v>
      </c>
      <c r="O292" s="3">
        <v>0</v>
      </c>
      <c r="P292" s="3">
        <v>2</v>
      </c>
      <c r="Q292" s="3" t="s">
        <v>2887</v>
      </c>
      <c r="R292" s="3" t="s">
        <v>35</v>
      </c>
      <c r="S292" s="3" t="s">
        <v>1062</v>
      </c>
      <c r="T292" s="3" t="s">
        <v>1424</v>
      </c>
      <c r="U292" s="3" t="s">
        <v>5055</v>
      </c>
      <c r="V292" s="3" t="s">
        <v>5053</v>
      </c>
      <c r="W292" s="3" t="s">
        <v>5056</v>
      </c>
      <c r="X292" s="3" t="s">
        <v>5057</v>
      </c>
      <c r="Y292" s="3" t="s">
        <v>41</v>
      </c>
      <c r="Z292" s="3" t="s">
        <v>41</v>
      </c>
      <c r="AA292" s="3">
        <v>0</v>
      </c>
      <c r="AB292" s="3" t="s">
        <v>30</v>
      </c>
      <c r="AC292" s="3">
        <v>1</v>
      </c>
      <c r="AD292" s="3" t="s">
        <v>41</v>
      </c>
    </row>
    <row r="293" spans="1:30" x14ac:dyDescent="0.2">
      <c r="A293" s="3" t="s">
        <v>30</v>
      </c>
      <c r="B293" s="3" t="s">
        <v>31</v>
      </c>
      <c r="C293" s="3" t="s">
        <v>5062</v>
      </c>
      <c r="D293" s="3" t="s">
        <v>5063</v>
      </c>
      <c r="E293" s="3">
        <v>0</v>
      </c>
      <c r="F293" s="3">
        <v>2.8530000000000002</v>
      </c>
      <c r="G293" s="3">
        <v>7</v>
      </c>
      <c r="H293" s="3">
        <v>1</v>
      </c>
      <c r="I293" s="3">
        <v>1</v>
      </c>
      <c r="J293" s="3">
        <v>1</v>
      </c>
      <c r="K293" s="3">
        <v>1</v>
      </c>
      <c r="L293" s="3">
        <v>214</v>
      </c>
      <c r="M293" s="3">
        <v>25.3</v>
      </c>
      <c r="N293" s="3">
        <v>10.32</v>
      </c>
      <c r="O293" s="3">
        <v>2.2999999999999998</v>
      </c>
      <c r="P293" s="3">
        <v>1</v>
      </c>
      <c r="Q293" s="3" t="s">
        <v>2970</v>
      </c>
      <c r="R293" s="3" t="s">
        <v>1739</v>
      </c>
      <c r="S293" s="3" t="s">
        <v>41</v>
      </c>
      <c r="T293" s="3" t="s">
        <v>5064</v>
      </c>
      <c r="U293" s="3" t="s">
        <v>5065</v>
      </c>
      <c r="V293" s="3" t="s">
        <v>5062</v>
      </c>
      <c r="W293" s="3" t="s">
        <v>5066</v>
      </c>
      <c r="X293" s="3" t="s">
        <v>5067</v>
      </c>
      <c r="Y293" s="3" t="s">
        <v>41</v>
      </c>
      <c r="Z293" s="3" t="s">
        <v>41</v>
      </c>
      <c r="AA293" s="3">
        <v>0</v>
      </c>
      <c r="AB293" s="3" t="s">
        <v>30</v>
      </c>
      <c r="AC293" s="3">
        <v>1</v>
      </c>
      <c r="AD293" s="3" t="s">
        <v>41</v>
      </c>
    </row>
    <row r="294" spans="1:30" x14ac:dyDescent="0.2">
      <c r="A294" s="3" t="s">
        <v>30</v>
      </c>
      <c r="B294" s="3" t="s">
        <v>31</v>
      </c>
      <c r="C294" s="3" t="s">
        <v>5070</v>
      </c>
      <c r="D294" s="3" t="s">
        <v>5071</v>
      </c>
      <c r="E294" s="3">
        <v>0</v>
      </c>
      <c r="F294" s="3">
        <v>2.84</v>
      </c>
      <c r="G294" s="3">
        <v>5</v>
      </c>
      <c r="H294" s="3">
        <v>1</v>
      </c>
      <c r="I294" s="3">
        <v>1</v>
      </c>
      <c r="J294" s="3">
        <v>1</v>
      </c>
      <c r="K294" s="3">
        <v>1</v>
      </c>
      <c r="L294" s="3">
        <v>312</v>
      </c>
      <c r="M294" s="3">
        <v>35.9</v>
      </c>
      <c r="N294" s="3">
        <v>5.49</v>
      </c>
      <c r="O294" s="3">
        <v>2.3199999999999998</v>
      </c>
      <c r="P294" s="3">
        <v>1</v>
      </c>
      <c r="Q294" s="3" t="s">
        <v>5072</v>
      </c>
      <c r="R294" s="3" t="s">
        <v>520</v>
      </c>
      <c r="S294" s="3" t="s">
        <v>36</v>
      </c>
      <c r="T294" s="3" t="s">
        <v>3777</v>
      </c>
      <c r="U294" s="3" t="s">
        <v>5073</v>
      </c>
      <c r="V294" s="3" t="s">
        <v>5070</v>
      </c>
      <c r="W294" s="3" t="s">
        <v>5074</v>
      </c>
      <c r="X294" s="3" t="s">
        <v>5075</v>
      </c>
      <c r="Y294" s="3" t="s">
        <v>41</v>
      </c>
      <c r="Z294" s="3" t="s">
        <v>41</v>
      </c>
      <c r="AA294" s="3">
        <v>0</v>
      </c>
      <c r="AB294" s="3" t="s">
        <v>30</v>
      </c>
      <c r="AC294" s="3">
        <v>1</v>
      </c>
      <c r="AD294" s="3" t="s">
        <v>41</v>
      </c>
    </row>
    <row r="295" spans="1:30" x14ac:dyDescent="0.2">
      <c r="A295" s="3" t="s">
        <v>30</v>
      </c>
      <c r="B295" s="3" t="s">
        <v>31</v>
      </c>
      <c r="C295" s="3" t="s">
        <v>5078</v>
      </c>
      <c r="D295" s="3" t="s">
        <v>5079</v>
      </c>
      <c r="E295" s="3">
        <v>0</v>
      </c>
      <c r="F295" s="3">
        <v>2.8330000000000002</v>
      </c>
      <c r="G295" s="3">
        <v>2</v>
      </c>
      <c r="H295" s="3">
        <v>1</v>
      </c>
      <c r="I295" s="3">
        <v>1</v>
      </c>
      <c r="J295" s="3">
        <v>1</v>
      </c>
      <c r="K295" s="3">
        <v>1</v>
      </c>
      <c r="L295" s="3">
        <v>885</v>
      </c>
      <c r="M295" s="3">
        <v>101.7</v>
      </c>
      <c r="N295" s="3">
        <v>8.0299999999999994</v>
      </c>
      <c r="O295" s="3">
        <v>2.54</v>
      </c>
      <c r="P295" s="3">
        <v>1</v>
      </c>
      <c r="Q295" s="3" t="s">
        <v>1512</v>
      </c>
      <c r="R295" s="3" t="s">
        <v>35</v>
      </c>
      <c r="S295" s="3" t="s">
        <v>1062</v>
      </c>
      <c r="T295" s="3" t="s">
        <v>5080</v>
      </c>
      <c r="U295" s="3" t="s">
        <v>5081</v>
      </c>
      <c r="V295" s="3" t="s">
        <v>5078</v>
      </c>
      <c r="W295" s="3" t="s">
        <v>5082</v>
      </c>
      <c r="X295" s="3" t="s">
        <v>5083</v>
      </c>
      <c r="Y295" s="3" t="s">
        <v>41</v>
      </c>
      <c r="Z295" s="3" t="s">
        <v>41</v>
      </c>
      <c r="AA295" s="3">
        <v>0</v>
      </c>
      <c r="AB295" s="3" t="s">
        <v>30</v>
      </c>
      <c r="AC295" s="3">
        <v>1</v>
      </c>
      <c r="AD295" s="3" t="s">
        <v>41</v>
      </c>
    </row>
    <row r="296" spans="1:30" x14ac:dyDescent="0.2">
      <c r="A296" s="3" t="s">
        <v>30</v>
      </c>
      <c r="B296" s="3" t="s">
        <v>31</v>
      </c>
      <c r="C296" s="3" t="s">
        <v>5086</v>
      </c>
      <c r="D296" s="3" t="s">
        <v>5087</v>
      </c>
      <c r="E296" s="3">
        <v>0</v>
      </c>
      <c r="F296" s="3">
        <v>2.8279999999999998</v>
      </c>
      <c r="G296" s="3">
        <v>8</v>
      </c>
      <c r="H296" s="3">
        <v>2</v>
      </c>
      <c r="I296" s="3">
        <v>2</v>
      </c>
      <c r="J296" s="3">
        <v>2</v>
      </c>
      <c r="K296" s="3">
        <v>2</v>
      </c>
      <c r="L296" s="3">
        <v>255</v>
      </c>
      <c r="M296" s="3">
        <v>28.8</v>
      </c>
      <c r="N296" s="3">
        <v>10.02</v>
      </c>
      <c r="O296" s="3">
        <v>4.1399999999999997</v>
      </c>
      <c r="P296" s="3">
        <v>2</v>
      </c>
      <c r="Q296" s="3" t="s">
        <v>2118</v>
      </c>
      <c r="R296" s="3" t="s">
        <v>1593</v>
      </c>
      <c r="S296" s="3" t="s">
        <v>36</v>
      </c>
      <c r="T296" s="3" t="s">
        <v>5088</v>
      </c>
      <c r="U296" s="3" t="s">
        <v>5089</v>
      </c>
      <c r="V296" s="3" t="s">
        <v>5086</v>
      </c>
      <c r="W296" s="3" t="s">
        <v>5090</v>
      </c>
      <c r="X296" s="3" t="s">
        <v>5091</v>
      </c>
      <c r="Y296" s="3" t="s">
        <v>5092</v>
      </c>
      <c r="Z296" s="3" t="s">
        <v>41</v>
      </c>
      <c r="AA296" s="3">
        <v>11</v>
      </c>
      <c r="AB296" s="3" t="s">
        <v>30</v>
      </c>
      <c r="AC296" s="3">
        <v>1</v>
      </c>
      <c r="AD296" s="3" t="s">
        <v>41</v>
      </c>
    </row>
    <row r="297" spans="1:30" x14ac:dyDescent="0.2">
      <c r="A297" s="3" t="s">
        <v>30</v>
      </c>
      <c r="B297" s="3" t="s">
        <v>31</v>
      </c>
      <c r="C297" s="3" t="s">
        <v>5097</v>
      </c>
      <c r="D297" s="3" t="s">
        <v>5098</v>
      </c>
      <c r="E297" s="3">
        <v>0</v>
      </c>
      <c r="F297" s="3">
        <v>2.8050000000000002</v>
      </c>
      <c r="G297" s="3">
        <v>4</v>
      </c>
      <c r="H297" s="3">
        <v>2</v>
      </c>
      <c r="I297" s="3">
        <v>2</v>
      </c>
      <c r="J297" s="3">
        <v>2</v>
      </c>
      <c r="K297" s="3">
        <v>2</v>
      </c>
      <c r="L297" s="3">
        <v>942</v>
      </c>
      <c r="M297" s="3">
        <v>105.4</v>
      </c>
      <c r="N297" s="3">
        <v>5.39</v>
      </c>
      <c r="O297" s="3">
        <v>3.25</v>
      </c>
      <c r="P297" s="3">
        <v>2</v>
      </c>
      <c r="Q297" s="3" t="s">
        <v>1919</v>
      </c>
      <c r="R297" s="3" t="s">
        <v>453</v>
      </c>
      <c r="S297" s="3" t="s">
        <v>41</v>
      </c>
      <c r="T297" s="3" t="s">
        <v>5099</v>
      </c>
      <c r="U297" s="3" t="s">
        <v>5100</v>
      </c>
      <c r="V297" s="3" t="s">
        <v>5097</v>
      </c>
      <c r="W297" s="3" t="s">
        <v>5101</v>
      </c>
      <c r="X297" s="3" t="s">
        <v>5102</v>
      </c>
      <c r="Y297" s="3" t="s">
        <v>41</v>
      </c>
      <c r="Z297" s="3" t="s">
        <v>41</v>
      </c>
      <c r="AA297" s="3">
        <v>0</v>
      </c>
      <c r="AB297" s="3" t="s">
        <v>30</v>
      </c>
      <c r="AC297" s="3">
        <v>1</v>
      </c>
      <c r="AD297" s="3" t="s">
        <v>41</v>
      </c>
    </row>
    <row r="298" spans="1:30" x14ac:dyDescent="0.2">
      <c r="A298" s="3" t="s">
        <v>30</v>
      </c>
      <c r="B298" s="3" t="s">
        <v>31</v>
      </c>
      <c r="C298" s="3" t="s">
        <v>5107</v>
      </c>
      <c r="D298" s="3" t="s">
        <v>5108</v>
      </c>
      <c r="E298" s="3">
        <v>0</v>
      </c>
      <c r="F298" s="3">
        <v>2.8029999999999999</v>
      </c>
      <c r="G298" s="3">
        <v>3</v>
      </c>
      <c r="H298" s="3">
        <v>1</v>
      </c>
      <c r="I298" s="3">
        <v>1</v>
      </c>
      <c r="J298" s="3">
        <v>1</v>
      </c>
      <c r="K298" s="3">
        <v>1</v>
      </c>
      <c r="L298" s="3">
        <v>529</v>
      </c>
      <c r="M298" s="3">
        <v>60.7</v>
      </c>
      <c r="N298" s="3">
        <v>6.81</v>
      </c>
      <c r="O298" s="3">
        <v>0</v>
      </c>
      <c r="P298" s="3">
        <v>1</v>
      </c>
      <c r="Q298" s="3" t="s">
        <v>5109</v>
      </c>
      <c r="R298" s="3" t="s">
        <v>1739</v>
      </c>
      <c r="S298" s="3" t="s">
        <v>1766</v>
      </c>
      <c r="T298" s="3" t="s">
        <v>5110</v>
      </c>
      <c r="U298" s="3" t="s">
        <v>5111</v>
      </c>
      <c r="V298" s="3" t="s">
        <v>5107</v>
      </c>
      <c r="W298" s="3" t="s">
        <v>5112</v>
      </c>
      <c r="X298" s="3" t="s">
        <v>5113</v>
      </c>
      <c r="Y298" s="3" t="s">
        <v>5114</v>
      </c>
      <c r="Z298" s="3" t="s">
        <v>41</v>
      </c>
      <c r="AA298" s="3">
        <v>4</v>
      </c>
      <c r="AB298" s="3" t="s">
        <v>30</v>
      </c>
      <c r="AC298" s="3">
        <v>1</v>
      </c>
      <c r="AD298" s="3" t="s">
        <v>41</v>
      </c>
    </row>
    <row r="299" spans="1:30" x14ac:dyDescent="0.2">
      <c r="A299" s="3" t="s">
        <v>30</v>
      </c>
      <c r="B299" s="3" t="s">
        <v>31</v>
      </c>
      <c r="C299" s="3" t="s">
        <v>5117</v>
      </c>
      <c r="D299" s="3" t="s">
        <v>5118</v>
      </c>
      <c r="E299" s="3">
        <v>0</v>
      </c>
      <c r="F299" s="3">
        <v>2.7919999999999998</v>
      </c>
      <c r="G299" s="3">
        <v>7</v>
      </c>
      <c r="H299" s="3">
        <v>2</v>
      </c>
      <c r="I299" s="3">
        <v>2</v>
      </c>
      <c r="J299" s="3">
        <v>2</v>
      </c>
      <c r="K299" s="3">
        <v>2</v>
      </c>
      <c r="L299" s="3">
        <v>368</v>
      </c>
      <c r="M299" s="3">
        <v>40.5</v>
      </c>
      <c r="N299" s="3">
        <v>7.96</v>
      </c>
      <c r="O299" s="3">
        <v>2.2599999999999998</v>
      </c>
      <c r="P299" s="3">
        <v>2</v>
      </c>
      <c r="Q299" s="3" t="s">
        <v>1480</v>
      </c>
      <c r="R299" s="3" t="s">
        <v>3581</v>
      </c>
      <c r="S299" s="3" t="s">
        <v>36</v>
      </c>
      <c r="T299" s="3" t="s">
        <v>5119</v>
      </c>
      <c r="U299" s="3" t="s">
        <v>5120</v>
      </c>
      <c r="V299" s="3" t="s">
        <v>5117</v>
      </c>
      <c r="W299" s="3" t="s">
        <v>5121</v>
      </c>
      <c r="X299" s="3" t="s">
        <v>5122</v>
      </c>
      <c r="Y299" s="3" t="s">
        <v>41</v>
      </c>
      <c r="Z299" s="3" t="s">
        <v>41</v>
      </c>
      <c r="AA299" s="3">
        <v>0</v>
      </c>
      <c r="AB299" s="3" t="s">
        <v>30</v>
      </c>
      <c r="AC299" s="3">
        <v>1</v>
      </c>
      <c r="AD299" s="3" t="s">
        <v>41</v>
      </c>
    </row>
    <row r="300" spans="1:30" x14ac:dyDescent="0.2">
      <c r="A300" s="3" t="s">
        <v>30</v>
      </c>
      <c r="B300" s="3" t="s">
        <v>31</v>
      </c>
      <c r="C300" s="3" t="s">
        <v>5127</v>
      </c>
      <c r="D300" s="3" t="s">
        <v>5128</v>
      </c>
      <c r="E300" s="3">
        <v>0</v>
      </c>
      <c r="F300" s="3">
        <v>2.7639999999999998</v>
      </c>
      <c r="G300" s="3">
        <v>6</v>
      </c>
      <c r="H300" s="3">
        <v>2</v>
      </c>
      <c r="I300" s="3">
        <v>2</v>
      </c>
      <c r="J300" s="3">
        <v>2</v>
      </c>
      <c r="K300" s="3">
        <v>2</v>
      </c>
      <c r="L300" s="3">
        <v>427</v>
      </c>
      <c r="M300" s="3">
        <v>48.7</v>
      </c>
      <c r="N300" s="3">
        <v>6.28</v>
      </c>
      <c r="O300" s="3">
        <v>2.4900000000000002</v>
      </c>
      <c r="P300" s="3">
        <v>2</v>
      </c>
      <c r="Q300" s="3" t="s">
        <v>5129</v>
      </c>
      <c r="R300" s="3" t="s">
        <v>978</v>
      </c>
      <c r="S300" s="3" t="s">
        <v>1062</v>
      </c>
      <c r="T300" s="3" t="s">
        <v>2196</v>
      </c>
      <c r="U300" s="3" t="s">
        <v>5130</v>
      </c>
      <c r="V300" s="3" t="s">
        <v>5127</v>
      </c>
      <c r="W300" s="3" t="s">
        <v>5131</v>
      </c>
      <c r="X300" s="3" t="s">
        <v>5132</v>
      </c>
      <c r="Y300" s="3" t="s">
        <v>41</v>
      </c>
      <c r="Z300" s="3" t="s">
        <v>41</v>
      </c>
      <c r="AA300" s="3">
        <v>0</v>
      </c>
      <c r="AB300" s="3" t="s">
        <v>30</v>
      </c>
      <c r="AC300" s="3">
        <v>1</v>
      </c>
      <c r="AD300" s="3" t="s">
        <v>41</v>
      </c>
    </row>
    <row r="301" spans="1:30" x14ac:dyDescent="0.2">
      <c r="A301" s="3" t="s">
        <v>30</v>
      </c>
      <c r="B301" s="3" t="s">
        <v>31</v>
      </c>
      <c r="C301" s="3" t="s">
        <v>5137</v>
      </c>
      <c r="D301" s="3" t="s">
        <v>5138</v>
      </c>
      <c r="E301" s="3">
        <v>0</v>
      </c>
      <c r="F301" s="3">
        <v>2.72</v>
      </c>
      <c r="G301" s="3">
        <v>11</v>
      </c>
      <c r="H301" s="3">
        <v>2</v>
      </c>
      <c r="I301" s="3">
        <v>2</v>
      </c>
      <c r="J301" s="3">
        <v>2</v>
      </c>
      <c r="K301" s="3">
        <v>2</v>
      </c>
      <c r="L301" s="3">
        <v>291</v>
      </c>
      <c r="M301" s="3">
        <v>33.200000000000003</v>
      </c>
      <c r="N301" s="3">
        <v>9.82</v>
      </c>
      <c r="O301" s="3">
        <v>2.16</v>
      </c>
      <c r="P301" s="3">
        <v>2</v>
      </c>
      <c r="Q301" s="3" t="s">
        <v>34</v>
      </c>
      <c r="R301" s="3" t="s">
        <v>520</v>
      </c>
      <c r="S301" s="3" t="s">
        <v>281</v>
      </c>
      <c r="T301" s="3" t="s">
        <v>5139</v>
      </c>
      <c r="U301" s="3" t="s">
        <v>5140</v>
      </c>
      <c r="V301" s="3" t="s">
        <v>5137</v>
      </c>
      <c r="W301" s="3" t="s">
        <v>5141</v>
      </c>
      <c r="X301" s="3" t="s">
        <v>5142</v>
      </c>
      <c r="Y301" s="3" t="s">
        <v>41</v>
      </c>
      <c r="Z301" s="3" t="s">
        <v>41</v>
      </c>
      <c r="AA301" s="3">
        <v>0</v>
      </c>
      <c r="AB301" s="3" t="s">
        <v>30</v>
      </c>
      <c r="AC301" s="3">
        <v>1</v>
      </c>
      <c r="AD301" s="3" t="s">
        <v>41</v>
      </c>
    </row>
    <row r="302" spans="1:30" x14ac:dyDescent="0.2">
      <c r="A302" s="3" t="s">
        <v>30</v>
      </c>
      <c r="B302" s="3" t="s">
        <v>31</v>
      </c>
      <c r="C302" s="3" t="s">
        <v>5147</v>
      </c>
      <c r="D302" s="3" t="s">
        <v>5148</v>
      </c>
      <c r="E302" s="3">
        <v>0</v>
      </c>
      <c r="F302" s="3">
        <v>2.7189999999999999</v>
      </c>
      <c r="G302" s="3">
        <v>4</v>
      </c>
      <c r="H302" s="3">
        <v>1</v>
      </c>
      <c r="I302" s="3">
        <v>1</v>
      </c>
      <c r="J302" s="3">
        <v>1</v>
      </c>
      <c r="K302" s="3">
        <v>1</v>
      </c>
      <c r="L302" s="3">
        <v>278</v>
      </c>
      <c r="M302" s="3">
        <v>32.200000000000003</v>
      </c>
      <c r="N302" s="3">
        <v>4.6100000000000003</v>
      </c>
      <c r="O302" s="3">
        <v>2.13</v>
      </c>
      <c r="P302" s="3">
        <v>1</v>
      </c>
      <c r="Q302" s="3" t="s">
        <v>5149</v>
      </c>
      <c r="R302" s="3" t="s">
        <v>35</v>
      </c>
      <c r="S302" s="3" t="s">
        <v>2843</v>
      </c>
      <c r="T302" s="3" t="s">
        <v>5150</v>
      </c>
      <c r="U302" s="3" t="s">
        <v>5151</v>
      </c>
      <c r="V302" s="3" t="s">
        <v>5147</v>
      </c>
      <c r="W302" s="3" t="s">
        <v>5152</v>
      </c>
      <c r="X302" s="3" t="s">
        <v>5153</v>
      </c>
      <c r="Y302" s="3" t="s">
        <v>41</v>
      </c>
      <c r="Z302" s="3" t="s">
        <v>41</v>
      </c>
      <c r="AA302" s="3">
        <v>0</v>
      </c>
      <c r="AB302" s="3" t="s">
        <v>30</v>
      </c>
      <c r="AC302" s="3">
        <v>1</v>
      </c>
      <c r="AD302" s="3" t="s">
        <v>41</v>
      </c>
    </row>
    <row r="303" spans="1:30" x14ac:dyDescent="0.2">
      <c r="A303" s="3" t="s">
        <v>30</v>
      </c>
      <c r="B303" s="3" t="s">
        <v>31</v>
      </c>
      <c r="C303" s="3" t="s">
        <v>5156</v>
      </c>
      <c r="D303" s="3" t="s">
        <v>5157</v>
      </c>
      <c r="E303" s="3">
        <v>0</v>
      </c>
      <c r="F303" s="3">
        <v>2.7069999999999999</v>
      </c>
      <c r="G303" s="3">
        <v>2</v>
      </c>
      <c r="H303" s="3">
        <v>1</v>
      </c>
      <c r="I303" s="3">
        <v>1</v>
      </c>
      <c r="J303" s="3">
        <v>1</v>
      </c>
      <c r="K303" s="3">
        <v>1</v>
      </c>
      <c r="L303" s="3">
        <v>621</v>
      </c>
      <c r="M303" s="3">
        <v>70.3</v>
      </c>
      <c r="N303" s="3">
        <v>6.23</v>
      </c>
      <c r="O303" s="3">
        <v>2.08</v>
      </c>
      <c r="P303" s="3">
        <v>1</v>
      </c>
      <c r="Q303" s="3" t="s">
        <v>5158</v>
      </c>
      <c r="R303" s="3" t="s">
        <v>978</v>
      </c>
      <c r="S303" s="3" t="s">
        <v>1062</v>
      </c>
      <c r="T303" s="3" t="s">
        <v>5159</v>
      </c>
      <c r="U303" s="3" t="s">
        <v>5160</v>
      </c>
      <c r="V303" s="3" t="s">
        <v>5156</v>
      </c>
      <c r="W303" s="3" t="s">
        <v>5161</v>
      </c>
      <c r="X303" s="3" t="s">
        <v>5162</v>
      </c>
      <c r="Y303" s="3" t="s">
        <v>5163</v>
      </c>
      <c r="Z303" s="3" t="s">
        <v>5164</v>
      </c>
      <c r="AA303" s="3">
        <v>12</v>
      </c>
      <c r="AB303" s="3" t="s">
        <v>30</v>
      </c>
      <c r="AC303" s="3">
        <v>1</v>
      </c>
      <c r="AD303" s="3" t="s">
        <v>41</v>
      </c>
    </row>
    <row r="304" spans="1:30" x14ac:dyDescent="0.2">
      <c r="A304" s="3" t="s">
        <v>30</v>
      </c>
      <c r="B304" s="3" t="s">
        <v>31</v>
      </c>
      <c r="C304" s="3" t="s">
        <v>5167</v>
      </c>
      <c r="D304" s="3" t="s">
        <v>5168</v>
      </c>
      <c r="E304" s="3">
        <v>0</v>
      </c>
      <c r="F304" s="3">
        <v>2.7010000000000001</v>
      </c>
      <c r="G304" s="3">
        <v>2</v>
      </c>
      <c r="H304" s="3">
        <v>1</v>
      </c>
      <c r="I304" s="3">
        <v>1</v>
      </c>
      <c r="J304" s="3">
        <v>1</v>
      </c>
      <c r="K304" s="3">
        <v>1</v>
      </c>
      <c r="L304" s="3">
        <v>840</v>
      </c>
      <c r="M304" s="3">
        <v>93.8</v>
      </c>
      <c r="N304" s="3">
        <v>7.15</v>
      </c>
      <c r="O304" s="3">
        <v>2.71</v>
      </c>
      <c r="P304" s="3">
        <v>1</v>
      </c>
      <c r="Q304" s="3" t="s">
        <v>41</v>
      </c>
      <c r="R304" s="3" t="s">
        <v>41</v>
      </c>
      <c r="S304" s="3" t="s">
        <v>41</v>
      </c>
      <c r="T304" s="3" t="s">
        <v>41</v>
      </c>
      <c r="U304" s="3" t="s">
        <v>41</v>
      </c>
      <c r="V304" s="3" t="s">
        <v>5167</v>
      </c>
      <c r="W304" s="3" t="s">
        <v>41</v>
      </c>
      <c r="X304" s="3" t="s">
        <v>41</v>
      </c>
      <c r="Y304" s="3" t="s">
        <v>41</v>
      </c>
      <c r="Z304" s="3" t="s">
        <v>41</v>
      </c>
      <c r="AA304" s="3">
        <v>0</v>
      </c>
      <c r="AB304" s="3" t="s">
        <v>30</v>
      </c>
      <c r="AC304" s="3">
        <v>1</v>
      </c>
      <c r="AD304" s="3" t="s">
        <v>41</v>
      </c>
    </row>
    <row r="305" spans="1:30" x14ac:dyDescent="0.2">
      <c r="A305" s="3" t="s">
        <v>30</v>
      </c>
      <c r="B305" s="3" t="s">
        <v>31</v>
      </c>
      <c r="C305" s="3" t="s">
        <v>5171</v>
      </c>
      <c r="D305" s="3" t="s">
        <v>5172</v>
      </c>
      <c r="E305" s="3">
        <v>0</v>
      </c>
      <c r="F305" s="3">
        <v>2.694</v>
      </c>
      <c r="G305" s="3">
        <v>13</v>
      </c>
      <c r="H305" s="3">
        <v>1</v>
      </c>
      <c r="I305" s="3">
        <v>1</v>
      </c>
      <c r="J305" s="3">
        <v>1</v>
      </c>
      <c r="K305" s="3">
        <v>1</v>
      </c>
      <c r="L305" s="3">
        <v>155</v>
      </c>
      <c r="M305" s="3">
        <v>17.899999999999999</v>
      </c>
      <c r="N305" s="3">
        <v>4.63</v>
      </c>
      <c r="O305" s="3">
        <v>0</v>
      </c>
      <c r="P305" s="3">
        <v>1</v>
      </c>
      <c r="Q305" s="3" t="s">
        <v>1422</v>
      </c>
      <c r="R305" s="3" t="s">
        <v>35</v>
      </c>
      <c r="S305" s="3" t="s">
        <v>1062</v>
      </c>
      <c r="T305" s="3" t="s">
        <v>5173</v>
      </c>
      <c r="U305" s="3" t="s">
        <v>5174</v>
      </c>
      <c r="V305" s="3" t="s">
        <v>5171</v>
      </c>
      <c r="W305" s="3" t="s">
        <v>5175</v>
      </c>
      <c r="X305" s="3" t="s">
        <v>5176</v>
      </c>
      <c r="Y305" s="3" t="s">
        <v>3925</v>
      </c>
      <c r="Z305" s="3" t="s">
        <v>1745</v>
      </c>
      <c r="AA305" s="3">
        <v>19</v>
      </c>
      <c r="AB305" s="3" t="s">
        <v>30</v>
      </c>
      <c r="AC305" s="3">
        <v>1</v>
      </c>
      <c r="AD305" s="3" t="s">
        <v>41</v>
      </c>
    </row>
    <row r="306" spans="1:30" x14ac:dyDescent="0.2">
      <c r="A306" s="3" t="s">
        <v>30</v>
      </c>
      <c r="B306" s="3" t="s">
        <v>31</v>
      </c>
      <c r="C306" s="3" t="s">
        <v>5179</v>
      </c>
      <c r="D306" s="3" t="s">
        <v>5180</v>
      </c>
      <c r="E306" s="3">
        <v>0</v>
      </c>
      <c r="F306" s="3">
        <v>2.6880000000000002</v>
      </c>
      <c r="G306" s="3">
        <v>25</v>
      </c>
      <c r="H306" s="3">
        <v>2</v>
      </c>
      <c r="I306" s="3">
        <v>2</v>
      </c>
      <c r="J306" s="3">
        <v>2</v>
      </c>
      <c r="K306" s="3">
        <v>2</v>
      </c>
      <c r="L306" s="3">
        <v>63</v>
      </c>
      <c r="M306" s="3">
        <v>7.1</v>
      </c>
      <c r="N306" s="3">
        <v>11.68</v>
      </c>
      <c r="O306" s="3">
        <v>0</v>
      </c>
      <c r="P306" s="3">
        <v>2</v>
      </c>
      <c r="Q306" s="3" t="s">
        <v>1592</v>
      </c>
      <c r="R306" s="3" t="s">
        <v>1619</v>
      </c>
      <c r="S306" s="3" t="s">
        <v>36</v>
      </c>
      <c r="T306" s="3" t="s">
        <v>5181</v>
      </c>
      <c r="U306" s="3" t="s">
        <v>5182</v>
      </c>
      <c r="V306" s="3" t="s">
        <v>5183</v>
      </c>
      <c r="W306" s="3" t="s">
        <v>5184</v>
      </c>
      <c r="X306" s="3" t="s">
        <v>5185</v>
      </c>
      <c r="Y306" s="3" t="s">
        <v>41</v>
      </c>
      <c r="Z306" s="3" t="s">
        <v>41</v>
      </c>
      <c r="AA306" s="3">
        <v>0</v>
      </c>
      <c r="AB306" s="3" t="s">
        <v>30</v>
      </c>
      <c r="AC306" s="3">
        <v>1</v>
      </c>
      <c r="AD306" s="3" t="s">
        <v>41</v>
      </c>
    </row>
    <row r="307" spans="1:30" x14ac:dyDescent="0.2">
      <c r="A307" s="3" t="s">
        <v>30</v>
      </c>
      <c r="B307" s="3" t="s">
        <v>31</v>
      </c>
      <c r="C307" s="3" t="s">
        <v>5190</v>
      </c>
      <c r="D307" s="3" t="s">
        <v>5191</v>
      </c>
      <c r="E307" s="3">
        <v>0</v>
      </c>
      <c r="F307" s="3">
        <v>2.6739999999999999</v>
      </c>
      <c r="G307" s="3">
        <v>3</v>
      </c>
      <c r="H307" s="3">
        <v>2</v>
      </c>
      <c r="I307" s="3">
        <v>2</v>
      </c>
      <c r="J307" s="3">
        <v>2</v>
      </c>
      <c r="K307" s="3">
        <v>2</v>
      </c>
      <c r="L307" s="3">
        <v>1006</v>
      </c>
      <c r="M307" s="3">
        <v>115.9</v>
      </c>
      <c r="N307" s="3">
        <v>6.81</v>
      </c>
      <c r="O307" s="3">
        <v>1.68</v>
      </c>
      <c r="P307" s="3">
        <v>2</v>
      </c>
      <c r="Q307" s="3" t="s">
        <v>1422</v>
      </c>
      <c r="R307" s="3" t="s">
        <v>4715</v>
      </c>
      <c r="S307" s="3" t="s">
        <v>1062</v>
      </c>
      <c r="T307" s="3" t="s">
        <v>5192</v>
      </c>
      <c r="U307" s="3" t="s">
        <v>5193</v>
      </c>
      <c r="V307" s="3" t="s">
        <v>5190</v>
      </c>
      <c r="W307" s="3" t="s">
        <v>5194</v>
      </c>
      <c r="X307" s="3" t="s">
        <v>5195</v>
      </c>
      <c r="Y307" s="3" t="s">
        <v>5196</v>
      </c>
      <c r="Z307" s="3" t="s">
        <v>41</v>
      </c>
      <c r="AA307" s="3">
        <v>2</v>
      </c>
      <c r="AB307" s="3" t="s">
        <v>30</v>
      </c>
      <c r="AC307" s="3">
        <v>1</v>
      </c>
      <c r="AD307" s="3" t="s">
        <v>41</v>
      </c>
    </row>
    <row r="308" spans="1:30" x14ac:dyDescent="0.2">
      <c r="A308" s="3" t="s">
        <v>30</v>
      </c>
      <c r="B308" s="3" t="s">
        <v>31</v>
      </c>
      <c r="C308" s="3" t="s">
        <v>5201</v>
      </c>
      <c r="D308" s="3" t="s">
        <v>5202</v>
      </c>
      <c r="E308" s="3">
        <v>0</v>
      </c>
      <c r="F308" s="3">
        <v>2.673</v>
      </c>
      <c r="G308" s="3">
        <v>3</v>
      </c>
      <c r="H308" s="3">
        <v>1</v>
      </c>
      <c r="I308" s="3">
        <v>1</v>
      </c>
      <c r="J308" s="3">
        <v>1</v>
      </c>
      <c r="K308" s="3">
        <v>1</v>
      </c>
      <c r="L308" s="3">
        <v>433</v>
      </c>
      <c r="M308" s="3">
        <v>48.9</v>
      </c>
      <c r="N308" s="3">
        <v>5.52</v>
      </c>
      <c r="O308" s="3">
        <v>2.0699999999999998</v>
      </c>
      <c r="P308" s="3">
        <v>1</v>
      </c>
      <c r="Q308" s="3" t="s">
        <v>5149</v>
      </c>
      <c r="R308" s="3" t="s">
        <v>35</v>
      </c>
      <c r="S308" s="3" t="s">
        <v>36</v>
      </c>
      <c r="T308" s="3" t="s">
        <v>5203</v>
      </c>
      <c r="U308" s="3" t="s">
        <v>5204</v>
      </c>
      <c r="V308" s="3" t="s">
        <v>5201</v>
      </c>
      <c r="W308" s="3" t="s">
        <v>5205</v>
      </c>
      <c r="X308" s="3" t="s">
        <v>5206</v>
      </c>
      <c r="Y308" s="3" t="s">
        <v>5207</v>
      </c>
      <c r="Z308" s="3" t="s">
        <v>41</v>
      </c>
      <c r="AA308" s="3">
        <v>3</v>
      </c>
      <c r="AB308" s="3" t="s">
        <v>30</v>
      </c>
      <c r="AC308" s="3">
        <v>1</v>
      </c>
      <c r="AD308" s="3" t="s">
        <v>41</v>
      </c>
    </row>
    <row r="309" spans="1:30" x14ac:dyDescent="0.2">
      <c r="A309" s="3" t="s">
        <v>30</v>
      </c>
      <c r="B309" s="3" t="s">
        <v>31</v>
      </c>
      <c r="C309" s="3" t="s">
        <v>5210</v>
      </c>
      <c r="D309" s="3" t="s">
        <v>5211</v>
      </c>
      <c r="E309" s="3">
        <v>0</v>
      </c>
      <c r="F309" s="3">
        <v>2.6560000000000001</v>
      </c>
      <c r="G309" s="3">
        <v>4</v>
      </c>
      <c r="H309" s="3">
        <v>2</v>
      </c>
      <c r="I309" s="3">
        <v>2</v>
      </c>
      <c r="J309" s="3">
        <v>2</v>
      </c>
      <c r="K309" s="3">
        <v>2</v>
      </c>
      <c r="L309" s="3">
        <v>554</v>
      </c>
      <c r="M309" s="3">
        <v>62.3</v>
      </c>
      <c r="N309" s="3">
        <v>9.4499999999999993</v>
      </c>
      <c r="O309" s="3">
        <v>0</v>
      </c>
      <c r="P309" s="3">
        <v>2</v>
      </c>
      <c r="Q309" s="3" t="s">
        <v>2887</v>
      </c>
      <c r="R309" s="3" t="s">
        <v>35</v>
      </c>
      <c r="S309" s="3" t="s">
        <v>41</v>
      </c>
      <c r="T309" s="3" t="s">
        <v>5212</v>
      </c>
      <c r="U309" s="3" t="s">
        <v>5213</v>
      </c>
      <c r="V309" s="3" t="s">
        <v>5210</v>
      </c>
      <c r="W309" s="3" t="s">
        <v>5214</v>
      </c>
      <c r="X309" s="3" t="s">
        <v>5215</v>
      </c>
      <c r="Y309" s="3" t="s">
        <v>1771</v>
      </c>
      <c r="Z309" s="3" t="s">
        <v>41</v>
      </c>
      <c r="AA309" s="3">
        <v>1</v>
      </c>
      <c r="AB309" s="3" t="s">
        <v>30</v>
      </c>
      <c r="AC309" s="3">
        <v>1</v>
      </c>
      <c r="AD309" s="3" t="s">
        <v>41</v>
      </c>
    </row>
    <row r="310" spans="1:30" x14ac:dyDescent="0.2">
      <c r="A310" s="3" t="s">
        <v>30</v>
      </c>
      <c r="B310" s="3" t="s">
        <v>31</v>
      </c>
      <c r="C310" s="3" t="s">
        <v>5220</v>
      </c>
      <c r="D310" s="3" t="s">
        <v>5221</v>
      </c>
      <c r="E310" s="3">
        <v>0</v>
      </c>
      <c r="F310" s="3">
        <v>2.6549999999999998</v>
      </c>
      <c r="G310" s="3">
        <v>16</v>
      </c>
      <c r="H310" s="3">
        <v>1</v>
      </c>
      <c r="I310" s="3">
        <v>1</v>
      </c>
      <c r="J310" s="3">
        <v>1</v>
      </c>
      <c r="K310" s="3">
        <v>1</v>
      </c>
      <c r="L310" s="3">
        <v>89</v>
      </c>
      <c r="M310" s="3">
        <v>10.199999999999999</v>
      </c>
      <c r="N310" s="3">
        <v>4.75</v>
      </c>
      <c r="O310" s="3">
        <v>2.1</v>
      </c>
      <c r="P310" s="3">
        <v>1</v>
      </c>
      <c r="Q310" s="3" t="s">
        <v>5222</v>
      </c>
      <c r="R310" s="3" t="s">
        <v>35</v>
      </c>
      <c r="S310" s="3" t="s">
        <v>1766</v>
      </c>
      <c r="T310" s="3" t="s">
        <v>41</v>
      </c>
      <c r="U310" s="3" t="s">
        <v>5223</v>
      </c>
      <c r="V310" s="3" t="s">
        <v>5220</v>
      </c>
      <c r="W310" s="3" t="s">
        <v>5224</v>
      </c>
      <c r="X310" s="3" t="s">
        <v>5225</v>
      </c>
      <c r="Y310" s="3" t="s">
        <v>41</v>
      </c>
      <c r="Z310" s="3" t="s">
        <v>41</v>
      </c>
      <c r="AA310" s="3">
        <v>0</v>
      </c>
      <c r="AB310" s="3" t="s">
        <v>30</v>
      </c>
      <c r="AC310" s="3">
        <v>1</v>
      </c>
      <c r="AD310" s="3" t="s">
        <v>41</v>
      </c>
    </row>
    <row r="311" spans="1:30" x14ac:dyDescent="0.2">
      <c r="A311" s="3" t="s">
        <v>30</v>
      </c>
      <c r="B311" s="3" t="s">
        <v>31</v>
      </c>
      <c r="C311" s="3" t="s">
        <v>5228</v>
      </c>
      <c r="D311" s="3" t="s">
        <v>5229</v>
      </c>
      <c r="E311" s="3">
        <v>0</v>
      </c>
      <c r="F311" s="3">
        <v>2.65</v>
      </c>
      <c r="G311" s="3">
        <v>12</v>
      </c>
      <c r="H311" s="3">
        <v>2</v>
      </c>
      <c r="I311" s="3">
        <v>2</v>
      </c>
      <c r="J311" s="3">
        <v>2</v>
      </c>
      <c r="K311" s="3">
        <v>2</v>
      </c>
      <c r="L311" s="3">
        <v>121</v>
      </c>
      <c r="M311" s="3">
        <v>13.9</v>
      </c>
      <c r="N311" s="3">
        <v>9.52</v>
      </c>
      <c r="O311" s="3">
        <v>4.01</v>
      </c>
      <c r="P311" s="3">
        <v>2</v>
      </c>
      <c r="Q311" s="3" t="s">
        <v>2118</v>
      </c>
      <c r="R311" s="3" t="s">
        <v>1619</v>
      </c>
      <c r="S311" s="3" t="s">
        <v>36</v>
      </c>
      <c r="T311" s="3" t="s">
        <v>5230</v>
      </c>
      <c r="U311" s="3" t="s">
        <v>5231</v>
      </c>
      <c r="V311" s="3" t="s">
        <v>5228</v>
      </c>
      <c r="W311" s="3" t="s">
        <v>5232</v>
      </c>
      <c r="X311" s="3" t="s">
        <v>5233</v>
      </c>
      <c r="Y311" s="3" t="s">
        <v>1824</v>
      </c>
      <c r="Z311" s="3" t="s">
        <v>41</v>
      </c>
      <c r="AA311" s="3">
        <v>9</v>
      </c>
      <c r="AB311" s="3" t="s">
        <v>30</v>
      </c>
      <c r="AC311" s="3">
        <v>1</v>
      </c>
      <c r="AD311" s="3" t="s">
        <v>41</v>
      </c>
    </row>
    <row r="312" spans="1:30" x14ac:dyDescent="0.2">
      <c r="A312" s="3" t="s">
        <v>30</v>
      </c>
      <c r="B312" s="3" t="s">
        <v>31</v>
      </c>
      <c r="C312" s="3" t="s">
        <v>5238</v>
      </c>
      <c r="D312" s="3" t="s">
        <v>5239</v>
      </c>
      <c r="E312" s="3">
        <v>0</v>
      </c>
      <c r="F312" s="3">
        <v>2.6429999999999998</v>
      </c>
      <c r="G312" s="3">
        <v>2</v>
      </c>
      <c r="H312" s="3">
        <v>1</v>
      </c>
      <c r="I312" s="3">
        <v>1</v>
      </c>
      <c r="J312" s="3">
        <v>1</v>
      </c>
      <c r="K312" s="3">
        <v>1</v>
      </c>
      <c r="L312" s="3">
        <v>1035</v>
      </c>
      <c r="M312" s="3">
        <v>118.6</v>
      </c>
      <c r="N312" s="3">
        <v>5.0999999999999996</v>
      </c>
      <c r="O312" s="3">
        <v>2.76</v>
      </c>
      <c r="P312" s="3">
        <v>1</v>
      </c>
      <c r="Q312" s="3" t="s">
        <v>2614</v>
      </c>
      <c r="R312" s="3" t="s">
        <v>35</v>
      </c>
      <c r="S312" s="3" t="s">
        <v>41</v>
      </c>
      <c r="T312" s="3" t="s">
        <v>5240</v>
      </c>
      <c r="U312" s="3" t="s">
        <v>5241</v>
      </c>
      <c r="V312" s="3" t="s">
        <v>5238</v>
      </c>
      <c r="W312" s="3" t="s">
        <v>5242</v>
      </c>
      <c r="X312" s="3" t="s">
        <v>5243</v>
      </c>
      <c r="Y312" s="3" t="s">
        <v>5244</v>
      </c>
      <c r="Z312" s="3" t="s">
        <v>41</v>
      </c>
      <c r="AA312" s="3">
        <v>3</v>
      </c>
      <c r="AB312" s="3" t="s">
        <v>30</v>
      </c>
      <c r="AC312" s="3">
        <v>1</v>
      </c>
      <c r="AD312" s="3" t="s">
        <v>41</v>
      </c>
    </row>
    <row r="313" spans="1:30" x14ac:dyDescent="0.2">
      <c r="A313" s="3" t="s">
        <v>30</v>
      </c>
      <c r="B313" s="3" t="s">
        <v>31</v>
      </c>
      <c r="C313" s="3" t="s">
        <v>5247</v>
      </c>
      <c r="D313" s="3" t="s">
        <v>5248</v>
      </c>
      <c r="E313" s="3">
        <v>0</v>
      </c>
      <c r="F313" s="3">
        <v>2.641</v>
      </c>
      <c r="G313" s="3">
        <v>13</v>
      </c>
      <c r="H313" s="3">
        <v>2</v>
      </c>
      <c r="I313" s="3">
        <v>2</v>
      </c>
      <c r="J313" s="3">
        <v>2</v>
      </c>
      <c r="K313" s="3">
        <v>2</v>
      </c>
      <c r="L313" s="3">
        <v>173</v>
      </c>
      <c r="M313" s="3">
        <v>19</v>
      </c>
      <c r="N313" s="3">
        <v>9.39</v>
      </c>
      <c r="O313" s="3">
        <v>2.29</v>
      </c>
      <c r="P313" s="3">
        <v>2</v>
      </c>
      <c r="Q313" s="3" t="s">
        <v>3846</v>
      </c>
      <c r="R313" s="3" t="s">
        <v>2011</v>
      </c>
      <c r="S313" s="3" t="s">
        <v>41</v>
      </c>
      <c r="T313" s="3" t="s">
        <v>5249</v>
      </c>
      <c r="U313" s="3" t="s">
        <v>5250</v>
      </c>
      <c r="V313" s="3" t="s">
        <v>5247</v>
      </c>
      <c r="W313" s="3" t="s">
        <v>5251</v>
      </c>
      <c r="X313" s="3" t="s">
        <v>5252</v>
      </c>
      <c r="Y313" s="3" t="s">
        <v>41</v>
      </c>
      <c r="Z313" s="3" t="s">
        <v>41</v>
      </c>
      <c r="AA313" s="3">
        <v>0</v>
      </c>
      <c r="AB313" s="3" t="s">
        <v>30</v>
      </c>
      <c r="AC313" s="3">
        <v>1</v>
      </c>
      <c r="AD313" s="3" t="s">
        <v>41</v>
      </c>
    </row>
    <row r="314" spans="1:30" x14ac:dyDescent="0.2">
      <c r="A314" s="3" t="s">
        <v>30</v>
      </c>
      <c r="B314" s="3" t="s">
        <v>31</v>
      </c>
      <c r="C314" s="3" t="s">
        <v>5257</v>
      </c>
      <c r="D314" s="3" t="s">
        <v>5258</v>
      </c>
      <c r="E314" s="3">
        <v>0</v>
      </c>
      <c r="F314" s="3">
        <v>2.6309999999999998</v>
      </c>
      <c r="G314" s="3">
        <v>15</v>
      </c>
      <c r="H314" s="3">
        <v>2</v>
      </c>
      <c r="I314" s="3">
        <v>2</v>
      </c>
      <c r="J314" s="3">
        <v>2</v>
      </c>
      <c r="K314" s="3">
        <v>2</v>
      </c>
      <c r="L314" s="3">
        <v>131</v>
      </c>
      <c r="M314" s="3">
        <v>14.2</v>
      </c>
      <c r="N314" s="3">
        <v>10.07</v>
      </c>
      <c r="O314" s="3">
        <v>2.54</v>
      </c>
      <c r="P314" s="3">
        <v>2</v>
      </c>
      <c r="Q314" s="3" t="s">
        <v>1919</v>
      </c>
      <c r="R314" s="3" t="s">
        <v>35</v>
      </c>
      <c r="S314" s="3" t="s">
        <v>1062</v>
      </c>
      <c r="T314" s="3" t="s">
        <v>2033</v>
      </c>
      <c r="U314" s="3" t="s">
        <v>5259</v>
      </c>
      <c r="V314" s="3" t="s">
        <v>5257</v>
      </c>
      <c r="W314" s="3" t="s">
        <v>5260</v>
      </c>
      <c r="X314" s="3" t="s">
        <v>5261</v>
      </c>
      <c r="Y314" s="3" t="s">
        <v>5262</v>
      </c>
      <c r="Z314" s="3" t="s">
        <v>41</v>
      </c>
      <c r="AA314" s="3">
        <v>11</v>
      </c>
      <c r="AB314" s="3" t="s">
        <v>30</v>
      </c>
      <c r="AC314" s="3">
        <v>1</v>
      </c>
      <c r="AD314" s="3" t="s">
        <v>41</v>
      </c>
    </row>
    <row r="315" spans="1:30" x14ac:dyDescent="0.2">
      <c r="A315" s="3" t="s">
        <v>30</v>
      </c>
      <c r="B315" s="3" t="s">
        <v>31</v>
      </c>
      <c r="C315" s="3" t="s">
        <v>5267</v>
      </c>
      <c r="D315" s="3" t="s">
        <v>5268</v>
      </c>
      <c r="E315" s="3">
        <v>0</v>
      </c>
      <c r="F315" s="3">
        <v>2.6269999999999998</v>
      </c>
      <c r="G315" s="3">
        <v>3</v>
      </c>
      <c r="H315" s="3">
        <v>2</v>
      </c>
      <c r="I315" s="3">
        <v>2</v>
      </c>
      <c r="J315" s="3">
        <v>2</v>
      </c>
      <c r="K315" s="3">
        <v>2</v>
      </c>
      <c r="L315" s="3">
        <v>1129</v>
      </c>
      <c r="M315" s="3">
        <v>131</v>
      </c>
      <c r="N315" s="3">
        <v>6.64</v>
      </c>
      <c r="O315" s="3">
        <v>3.64</v>
      </c>
      <c r="P315" s="3">
        <v>2</v>
      </c>
      <c r="Q315" s="3" t="s">
        <v>5269</v>
      </c>
      <c r="R315" s="3" t="s">
        <v>1739</v>
      </c>
      <c r="S315" s="3" t="s">
        <v>1062</v>
      </c>
      <c r="T315" s="3" t="s">
        <v>5270</v>
      </c>
      <c r="U315" s="3" t="s">
        <v>5271</v>
      </c>
      <c r="V315" s="3" t="s">
        <v>5267</v>
      </c>
      <c r="W315" s="3" t="s">
        <v>5272</v>
      </c>
      <c r="X315" s="3" t="s">
        <v>5273</v>
      </c>
      <c r="Y315" s="3" t="s">
        <v>41</v>
      </c>
      <c r="Z315" s="3" t="s">
        <v>41</v>
      </c>
      <c r="AA315" s="3">
        <v>0</v>
      </c>
      <c r="AB315" s="3" t="s">
        <v>30</v>
      </c>
      <c r="AC315" s="3">
        <v>1</v>
      </c>
      <c r="AD315" s="3" t="s">
        <v>41</v>
      </c>
    </row>
    <row r="316" spans="1:30" x14ac:dyDescent="0.2">
      <c r="A316" s="3" t="s">
        <v>30</v>
      </c>
      <c r="B316" s="3" t="s">
        <v>31</v>
      </c>
      <c r="C316" s="3" t="s">
        <v>5278</v>
      </c>
      <c r="D316" s="3" t="s">
        <v>5279</v>
      </c>
      <c r="E316" s="3">
        <v>0</v>
      </c>
      <c r="F316" s="3">
        <v>2.6150000000000002</v>
      </c>
      <c r="G316" s="3">
        <v>3</v>
      </c>
      <c r="H316" s="3">
        <v>2</v>
      </c>
      <c r="I316" s="3">
        <v>2</v>
      </c>
      <c r="J316" s="3">
        <v>2</v>
      </c>
      <c r="K316" s="3">
        <v>2</v>
      </c>
      <c r="L316" s="3">
        <v>359</v>
      </c>
      <c r="M316" s="3">
        <v>39.6</v>
      </c>
      <c r="N316" s="3">
        <v>5.78</v>
      </c>
      <c r="O316" s="3">
        <v>0</v>
      </c>
      <c r="P316" s="3">
        <v>2</v>
      </c>
      <c r="Q316" s="3" t="s">
        <v>1377</v>
      </c>
      <c r="R316" s="3" t="s">
        <v>4098</v>
      </c>
      <c r="S316" s="3" t="s">
        <v>36</v>
      </c>
      <c r="T316" s="3" t="s">
        <v>5280</v>
      </c>
      <c r="U316" s="3" t="s">
        <v>5281</v>
      </c>
      <c r="V316" s="3" t="s">
        <v>5278</v>
      </c>
      <c r="W316" s="3" t="s">
        <v>5282</v>
      </c>
      <c r="X316" s="3" t="s">
        <v>5283</v>
      </c>
      <c r="Y316" s="3" t="s">
        <v>41</v>
      </c>
      <c r="Z316" s="3" t="s">
        <v>1546</v>
      </c>
      <c r="AA316" s="3">
        <v>3</v>
      </c>
      <c r="AB316" s="3" t="s">
        <v>30</v>
      </c>
      <c r="AC316" s="3">
        <v>1</v>
      </c>
      <c r="AD316" s="3" t="s">
        <v>41</v>
      </c>
    </row>
    <row r="317" spans="1:30" x14ac:dyDescent="0.2">
      <c r="A317" s="3" t="s">
        <v>30</v>
      </c>
      <c r="B317" s="3" t="s">
        <v>31</v>
      </c>
      <c r="C317" s="3" t="s">
        <v>5288</v>
      </c>
      <c r="D317" s="3" t="s">
        <v>5289</v>
      </c>
      <c r="E317" s="3">
        <v>0</v>
      </c>
      <c r="F317" s="3">
        <v>2.609</v>
      </c>
      <c r="G317" s="3">
        <v>1</v>
      </c>
      <c r="H317" s="3">
        <v>1</v>
      </c>
      <c r="I317" s="3">
        <v>1</v>
      </c>
      <c r="J317" s="3">
        <v>1</v>
      </c>
      <c r="K317" s="3">
        <v>1</v>
      </c>
      <c r="L317" s="3">
        <v>1418</v>
      </c>
      <c r="M317" s="3">
        <v>162.1</v>
      </c>
      <c r="N317" s="3">
        <v>6.21</v>
      </c>
      <c r="O317" s="3">
        <v>2.4</v>
      </c>
      <c r="P317" s="3">
        <v>1</v>
      </c>
      <c r="Q317" s="3" t="s">
        <v>34</v>
      </c>
      <c r="R317" s="3" t="s">
        <v>453</v>
      </c>
      <c r="S317" s="3" t="s">
        <v>36</v>
      </c>
      <c r="T317" s="3" t="s">
        <v>5290</v>
      </c>
      <c r="U317" s="3" t="s">
        <v>5291</v>
      </c>
      <c r="V317" s="3" t="s">
        <v>5288</v>
      </c>
      <c r="W317" s="3" t="s">
        <v>5292</v>
      </c>
      <c r="X317" s="3" t="s">
        <v>5293</v>
      </c>
      <c r="Y317" s="3" t="s">
        <v>41</v>
      </c>
      <c r="Z317" s="3" t="s">
        <v>41</v>
      </c>
      <c r="AA317" s="3">
        <v>0</v>
      </c>
      <c r="AB317" s="3" t="s">
        <v>30</v>
      </c>
      <c r="AC317" s="3">
        <v>1</v>
      </c>
      <c r="AD317" s="3" t="s">
        <v>41</v>
      </c>
    </row>
    <row r="318" spans="1:30" x14ac:dyDescent="0.2">
      <c r="A318" s="3" t="s">
        <v>30</v>
      </c>
      <c r="B318" s="3" t="s">
        <v>31</v>
      </c>
      <c r="C318" s="3" t="s">
        <v>5296</v>
      </c>
      <c r="D318" s="3" t="s">
        <v>5297</v>
      </c>
      <c r="E318" s="3">
        <v>0</v>
      </c>
      <c r="F318" s="3">
        <v>2.6019999999999999</v>
      </c>
      <c r="G318" s="3">
        <v>12</v>
      </c>
      <c r="H318" s="3">
        <v>1</v>
      </c>
      <c r="I318" s="3">
        <v>1</v>
      </c>
      <c r="J318" s="3">
        <v>1</v>
      </c>
      <c r="K318" s="3">
        <v>1</v>
      </c>
      <c r="L318" s="3">
        <v>121</v>
      </c>
      <c r="M318" s="3">
        <v>13.9</v>
      </c>
      <c r="N318" s="3">
        <v>5.81</v>
      </c>
      <c r="O318" s="3">
        <v>1.97</v>
      </c>
      <c r="P318" s="3">
        <v>1</v>
      </c>
      <c r="Q318" s="3" t="s">
        <v>5298</v>
      </c>
      <c r="R318" s="3" t="s">
        <v>35</v>
      </c>
      <c r="S318" s="3" t="s">
        <v>36</v>
      </c>
      <c r="T318" s="3" t="s">
        <v>5299</v>
      </c>
      <c r="U318" s="3" t="s">
        <v>5300</v>
      </c>
      <c r="V318" s="3" t="s">
        <v>5296</v>
      </c>
      <c r="W318" s="3" t="s">
        <v>5301</v>
      </c>
      <c r="X318" s="3" t="s">
        <v>5302</v>
      </c>
      <c r="Y318" s="3" t="s">
        <v>5303</v>
      </c>
      <c r="Z318" s="3" t="s">
        <v>41</v>
      </c>
      <c r="AA318" s="3">
        <v>6</v>
      </c>
      <c r="AB318" s="3" t="s">
        <v>30</v>
      </c>
      <c r="AC318" s="3">
        <v>1</v>
      </c>
      <c r="AD318" s="3" t="s">
        <v>41</v>
      </c>
    </row>
    <row r="319" spans="1:30" x14ac:dyDescent="0.2">
      <c r="A319" s="3" t="s">
        <v>30</v>
      </c>
      <c r="B319" s="3" t="s">
        <v>31</v>
      </c>
      <c r="C319" s="3" t="s">
        <v>5306</v>
      </c>
      <c r="D319" s="3" t="s">
        <v>5307</v>
      </c>
      <c r="E319" s="3">
        <v>0</v>
      </c>
      <c r="F319" s="3">
        <v>2.5760000000000001</v>
      </c>
      <c r="G319" s="3">
        <v>3</v>
      </c>
      <c r="H319" s="3">
        <v>2</v>
      </c>
      <c r="I319" s="3">
        <v>2</v>
      </c>
      <c r="J319" s="3">
        <v>2</v>
      </c>
      <c r="K319" s="3">
        <v>2</v>
      </c>
      <c r="L319" s="3">
        <v>899</v>
      </c>
      <c r="M319" s="3">
        <v>103</v>
      </c>
      <c r="N319" s="3">
        <v>5.0599999999999996</v>
      </c>
      <c r="O319" s="3">
        <v>0</v>
      </c>
      <c r="P319" s="3">
        <v>2</v>
      </c>
      <c r="Q319" s="3" t="s">
        <v>2887</v>
      </c>
      <c r="R319" s="3" t="s">
        <v>35</v>
      </c>
      <c r="S319" s="3" t="s">
        <v>36</v>
      </c>
      <c r="T319" s="3" t="s">
        <v>5308</v>
      </c>
      <c r="U319" s="3" t="s">
        <v>5309</v>
      </c>
      <c r="V319" s="3" t="s">
        <v>5306</v>
      </c>
      <c r="W319" s="3" t="s">
        <v>5310</v>
      </c>
      <c r="X319" s="3" t="s">
        <v>5311</v>
      </c>
      <c r="Y319" s="3" t="s">
        <v>1771</v>
      </c>
      <c r="Z319" s="3" t="s">
        <v>41</v>
      </c>
      <c r="AA319" s="3">
        <v>1</v>
      </c>
      <c r="AB319" s="3" t="s">
        <v>30</v>
      </c>
      <c r="AC319" s="3">
        <v>1</v>
      </c>
      <c r="AD319" s="3" t="s">
        <v>41</v>
      </c>
    </row>
    <row r="320" spans="1:30" x14ac:dyDescent="0.2">
      <c r="A320" s="3" t="s">
        <v>30</v>
      </c>
      <c r="B320" s="3" t="s">
        <v>31</v>
      </c>
      <c r="C320" s="3" t="s">
        <v>5316</v>
      </c>
      <c r="D320" s="3" t="s">
        <v>5317</v>
      </c>
      <c r="E320" s="3">
        <v>0</v>
      </c>
      <c r="F320" s="3">
        <v>2.573</v>
      </c>
      <c r="G320" s="3">
        <v>3</v>
      </c>
      <c r="H320" s="3">
        <v>2</v>
      </c>
      <c r="I320" s="3">
        <v>2</v>
      </c>
      <c r="J320" s="3">
        <v>2</v>
      </c>
      <c r="K320" s="3">
        <v>2</v>
      </c>
      <c r="L320" s="3">
        <v>707</v>
      </c>
      <c r="M320" s="3">
        <v>81.7</v>
      </c>
      <c r="N320" s="3">
        <v>6.6</v>
      </c>
      <c r="O320" s="3">
        <v>2</v>
      </c>
      <c r="P320" s="3">
        <v>2</v>
      </c>
      <c r="Q320" s="3" t="s">
        <v>41</v>
      </c>
      <c r="R320" s="3" t="s">
        <v>41</v>
      </c>
      <c r="S320" s="3" t="s">
        <v>41</v>
      </c>
      <c r="T320" s="3" t="s">
        <v>41</v>
      </c>
      <c r="U320" s="3" t="s">
        <v>41</v>
      </c>
      <c r="V320" s="3" t="s">
        <v>5316</v>
      </c>
      <c r="W320" s="3" t="s">
        <v>41</v>
      </c>
      <c r="X320" s="3" t="s">
        <v>41</v>
      </c>
      <c r="Y320" s="3" t="s">
        <v>41</v>
      </c>
      <c r="Z320" s="3" t="s">
        <v>41</v>
      </c>
      <c r="AA320" s="3">
        <v>0</v>
      </c>
      <c r="AB320" s="3" t="s">
        <v>30</v>
      </c>
      <c r="AC320" s="3">
        <v>1</v>
      </c>
      <c r="AD320" s="3" t="s">
        <v>41</v>
      </c>
    </row>
    <row r="321" spans="1:30" x14ac:dyDescent="0.2">
      <c r="A321" s="3" t="s">
        <v>30</v>
      </c>
      <c r="B321" s="3" t="s">
        <v>31</v>
      </c>
      <c r="C321" s="3" t="s">
        <v>5322</v>
      </c>
      <c r="D321" s="3" t="s">
        <v>5323</v>
      </c>
      <c r="E321" s="3">
        <v>0</v>
      </c>
      <c r="F321" s="3">
        <v>2.569</v>
      </c>
      <c r="G321" s="3">
        <v>1</v>
      </c>
      <c r="H321" s="3">
        <v>1</v>
      </c>
      <c r="I321" s="3">
        <v>1</v>
      </c>
      <c r="J321" s="3">
        <v>1</v>
      </c>
      <c r="K321" s="3">
        <v>1</v>
      </c>
      <c r="L321" s="3">
        <v>884</v>
      </c>
      <c r="M321" s="3">
        <v>99.9</v>
      </c>
      <c r="N321" s="3">
        <v>9</v>
      </c>
      <c r="O321" s="3">
        <v>2.11</v>
      </c>
      <c r="P321" s="3">
        <v>1</v>
      </c>
      <c r="Q321" s="3" t="s">
        <v>5324</v>
      </c>
      <c r="R321" s="3" t="s">
        <v>35</v>
      </c>
      <c r="S321" s="3" t="s">
        <v>1766</v>
      </c>
      <c r="T321" s="3" t="s">
        <v>5325</v>
      </c>
      <c r="U321" s="3" t="s">
        <v>5326</v>
      </c>
      <c r="V321" s="3" t="s">
        <v>5322</v>
      </c>
      <c r="W321" s="3" t="s">
        <v>5327</v>
      </c>
      <c r="X321" s="3" t="s">
        <v>5328</v>
      </c>
      <c r="Y321" s="3" t="s">
        <v>5329</v>
      </c>
      <c r="Z321" s="3" t="s">
        <v>41</v>
      </c>
      <c r="AA321" s="3">
        <v>1</v>
      </c>
      <c r="AB321" s="3" t="s">
        <v>30</v>
      </c>
      <c r="AC321" s="3">
        <v>1</v>
      </c>
      <c r="AD321" s="3" t="s">
        <v>41</v>
      </c>
    </row>
    <row r="322" spans="1:30" x14ac:dyDescent="0.2">
      <c r="A322" s="3" t="s">
        <v>30</v>
      </c>
      <c r="B322" s="3" t="s">
        <v>31</v>
      </c>
      <c r="C322" s="3" t="s">
        <v>5332</v>
      </c>
      <c r="D322" s="3" t="s">
        <v>5333</v>
      </c>
      <c r="E322" s="3">
        <v>0</v>
      </c>
      <c r="F322" s="3">
        <v>2.5499999999999998</v>
      </c>
      <c r="G322" s="3">
        <v>1</v>
      </c>
      <c r="H322" s="3">
        <v>1</v>
      </c>
      <c r="I322" s="3">
        <v>1</v>
      </c>
      <c r="J322" s="3">
        <v>1</v>
      </c>
      <c r="K322" s="3">
        <v>1</v>
      </c>
      <c r="L322" s="3">
        <v>1149</v>
      </c>
      <c r="M322" s="3">
        <v>129.4</v>
      </c>
      <c r="N322" s="3">
        <v>8.18</v>
      </c>
      <c r="O322" s="3">
        <v>0</v>
      </c>
      <c r="P322" s="3">
        <v>1</v>
      </c>
      <c r="Q322" s="3" t="s">
        <v>2887</v>
      </c>
      <c r="R322" s="3" t="s">
        <v>1739</v>
      </c>
      <c r="S322" s="3" t="s">
        <v>1062</v>
      </c>
      <c r="T322" s="3" t="s">
        <v>3074</v>
      </c>
      <c r="U322" s="3" t="s">
        <v>5334</v>
      </c>
      <c r="V322" s="3" t="s">
        <v>5332</v>
      </c>
      <c r="W322" s="3" t="s">
        <v>5335</v>
      </c>
      <c r="X322" s="3" t="s">
        <v>5336</v>
      </c>
      <c r="Y322" s="3" t="s">
        <v>4302</v>
      </c>
      <c r="Z322" s="3" t="s">
        <v>1745</v>
      </c>
      <c r="AA322" s="3">
        <v>2</v>
      </c>
      <c r="AB322" s="3" t="s">
        <v>30</v>
      </c>
      <c r="AC322" s="3">
        <v>1</v>
      </c>
      <c r="AD322" s="3" t="s">
        <v>41</v>
      </c>
    </row>
    <row r="323" spans="1:30" x14ac:dyDescent="0.2">
      <c r="A323" s="3" t="s">
        <v>30</v>
      </c>
      <c r="B323" s="3" t="s">
        <v>31</v>
      </c>
      <c r="C323" s="3" t="s">
        <v>5339</v>
      </c>
      <c r="D323" s="3" t="s">
        <v>5340</v>
      </c>
      <c r="E323" s="3">
        <v>0</v>
      </c>
      <c r="F323" s="3">
        <v>2.5459999999999998</v>
      </c>
      <c r="G323" s="3">
        <v>2</v>
      </c>
      <c r="H323" s="3">
        <v>1</v>
      </c>
      <c r="I323" s="3">
        <v>1</v>
      </c>
      <c r="J323" s="3">
        <v>1</v>
      </c>
      <c r="K323" s="3">
        <v>1</v>
      </c>
      <c r="L323" s="3">
        <v>654</v>
      </c>
      <c r="M323" s="3">
        <v>73.599999999999994</v>
      </c>
      <c r="N323" s="3">
        <v>9.57</v>
      </c>
      <c r="O323" s="3">
        <v>0</v>
      </c>
      <c r="P323" s="3">
        <v>1</v>
      </c>
      <c r="Q323" s="3" t="s">
        <v>5341</v>
      </c>
      <c r="R323" s="3" t="s">
        <v>1305</v>
      </c>
      <c r="S323" s="3" t="s">
        <v>2843</v>
      </c>
      <c r="T323" s="3" t="s">
        <v>5342</v>
      </c>
      <c r="U323" s="3" t="s">
        <v>5343</v>
      </c>
      <c r="V323" s="3" t="s">
        <v>5339</v>
      </c>
      <c r="W323" s="3" t="s">
        <v>5344</v>
      </c>
      <c r="X323" s="3" t="s">
        <v>5345</v>
      </c>
      <c r="Y323" s="3" t="s">
        <v>5346</v>
      </c>
      <c r="Z323" s="3" t="s">
        <v>41</v>
      </c>
      <c r="AA323" s="3">
        <v>3</v>
      </c>
      <c r="AB323" s="3" t="s">
        <v>30</v>
      </c>
      <c r="AC323" s="3">
        <v>1</v>
      </c>
      <c r="AD323" s="3" t="s">
        <v>41</v>
      </c>
    </row>
    <row r="324" spans="1:30" x14ac:dyDescent="0.2">
      <c r="A324" s="3" t="s">
        <v>30</v>
      </c>
      <c r="B324" s="3" t="s">
        <v>31</v>
      </c>
      <c r="C324" s="3" t="s">
        <v>5349</v>
      </c>
      <c r="D324" s="3" t="s">
        <v>5350</v>
      </c>
      <c r="E324" s="3">
        <v>0</v>
      </c>
      <c r="F324" s="3">
        <v>2.5030000000000001</v>
      </c>
      <c r="G324" s="3">
        <v>1</v>
      </c>
      <c r="H324" s="3">
        <v>1</v>
      </c>
      <c r="I324" s="3">
        <v>1</v>
      </c>
      <c r="J324" s="3">
        <v>1</v>
      </c>
      <c r="K324" s="3">
        <v>1</v>
      </c>
      <c r="L324" s="3">
        <v>846</v>
      </c>
      <c r="M324" s="3">
        <v>98.2</v>
      </c>
      <c r="N324" s="3">
        <v>7.46</v>
      </c>
      <c r="O324" s="3">
        <v>1.74</v>
      </c>
      <c r="P324" s="3">
        <v>1</v>
      </c>
      <c r="Q324" s="3" t="s">
        <v>34</v>
      </c>
      <c r="R324" s="3" t="s">
        <v>520</v>
      </c>
      <c r="S324" s="3" t="s">
        <v>281</v>
      </c>
      <c r="T324" s="3" t="s">
        <v>5351</v>
      </c>
      <c r="U324" s="3" t="s">
        <v>5352</v>
      </c>
      <c r="V324" s="3" t="s">
        <v>5349</v>
      </c>
      <c r="W324" s="3" t="s">
        <v>5353</v>
      </c>
      <c r="X324" s="3" t="s">
        <v>5354</v>
      </c>
      <c r="Y324" s="3" t="s">
        <v>41</v>
      </c>
      <c r="Z324" s="3" t="s">
        <v>41</v>
      </c>
      <c r="AA324" s="3">
        <v>0</v>
      </c>
      <c r="AB324" s="3" t="s">
        <v>30</v>
      </c>
      <c r="AC324" s="3">
        <v>1</v>
      </c>
      <c r="AD324" s="3" t="s">
        <v>41</v>
      </c>
    </row>
    <row r="325" spans="1:30" x14ac:dyDescent="0.2">
      <c r="A325" s="3" t="s">
        <v>30</v>
      </c>
      <c r="B325" s="3" t="s">
        <v>31</v>
      </c>
      <c r="C325" s="3" t="s">
        <v>5357</v>
      </c>
      <c r="D325" s="3" t="s">
        <v>5358</v>
      </c>
      <c r="E325" s="3">
        <v>0</v>
      </c>
      <c r="F325" s="3">
        <v>2.5019999999999998</v>
      </c>
      <c r="G325" s="3">
        <v>2</v>
      </c>
      <c r="H325" s="3">
        <v>1</v>
      </c>
      <c r="I325" s="3">
        <v>1</v>
      </c>
      <c r="J325" s="3">
        <v>1</v>
      </c>
      <c r="K325" s="3">
        <v>1</v>
      </c>
      <c r="L325" s="3">
        <v>447</v>
      </c>
      <c r="M325" s="3">
        <v>49.8</v>
      </c>
      <c r="N325" s="3">
        <v>5.07</v>
      </c>
      <c r="O325" s="3">
        <v>1.68</v>
      </c>
      <c r="P325" s="3">
        <v>1</v>
      </c>
      <c r="Q325" s="3" t="s">
        <v>5359</v>
      </c>
      <c r="R325" s="3" t="s">
        <v>5360</v>
      </c>
      <c r="S325" s="3" t="s">
        <v>1306</v>
      </c>
      <c r="T325" s="3" t="s">
        <v>5361</v>
      </c>
      <c r="U325" s="3" t="s">
        <v>5362</v>
      </c>
      <c r="V325" s="3" t="s">
        <v>5357</v>
      </c>
      <c r="W325" s="3" t="s">
        <v>5363</v>
      </c>
      <c r="X325" s="3" t="s">
        <v>5364</v>
      </c>
      <c r="Y325" s="3" t="s">
        <v>5365</v>
      </c>
      <c r="Z325" s="3" t="s">
        <v>41</v>
      </c>
      <c r="AA325" s="3">
        <v>1</v>
      </c>
      <c r="AB325" s="3" t="s">
        <v>30</v>
      </c>
      <c r="AC325" s="3">
        <v>1</v>
      </c>
      <c r="AD325" s="3" t="s">
        <v>41</v>
      </c>
    </row>
    <row r="326" spans="1:30" x14ac:dyDescent="0.2">
      <c r="A326" s="3" t="s">
        <v>30</v>
      </c>
      <c r="B326" s="3" t="s">
        <v>31</v>
      </c>
      <c r="C326" s="3" t="s">
        <v>5368</v>
      </c>
      <c r="D326" s="3" t="s">
        <v>5369</v>
      </c>
      <c r="E326" s="3">
        <v>0</v>
      </c>
      <c r="F326" s="3">
        <v>2.4940000000000002</v>
      </c>
      <c r="G326" s="3">
        <v>19</v>
      </c>
      <c r="H326" s="3">
        <v>2</v>
      </c>
      <c r="I326" s="3">
        <v>2</v>
      </c>
      <c r="J326" s="3">
        <v>2</v>
      </c>
      <c r="K326" s="3">
        <v>2</v>
      </c>
      <c r="L326" s="3">
        <v>151</v>
      </c>
      <c r="M326" s="3">
        <v>16.399999999999999</v>
      </c>
      <c r="N326" s="3">
        <v>10.61</v>
      </c>
      <c r="O326" s="3">
        <v>0</v>
      </c>
      <c r="P326" s="3">
        <v>2</v>
      </c>
      <c r="Q326" s="3" t="s">
        <v>3405</v>
      </c>
      <c r="R326" s="3" t="s">
        <v>1739</v>
      </c>
      <c r="S326" s="3" t="s">
        <v>1344</v>
      </c>
      <c r="T326" s="3" t="s">
        <v>5370</v>
      </c>
      <c r="U326" s="3" t="s">
        <v>5371</v>
      </c>
      <c r="V326" s="3" t="s">
        <v>5368</v>
      </c>
      <c r="W326" s="3" t="s">
        <v>5372</v>
      </c>
      <c r="X326" s="3" t="s">
        <v>5373</v>
      </c>
      <c r="Y326" s="3" t="s">
        <v>41</v>
      </c>
      <c r="Z326" s="3" t="s">
        <v>41</v>
      </c>
      <c r="AA326" s="3">
        <v>0</v>
      </c>
      <c r="AB326" s="3" t="s">
        <v>30</v>
      </c>
      <c r="AC326" s="3">
        <v>1</v>
      </c>
      <c r="AD326" s="3" t="s">
        <v>41</v>
      </c>
    </row>
    <row r="327" spans="1:30" x14ac:dyDescent="0.2">
      <c r="A327" s="3" t="s">
        <v>30</v>
      </c>
      <c r="B327" s="3" t="s">
        <v>31</v>
      </c>
      <c r="C327" s="3" t="s">
        <v>5378</v>
      </c>
      <c r="D327" s="3" t="s">
        <v>5379</v>
      </c>
      <c r="E327" s="3">
        <v>0</v>
      </c>
      <c r="F327" s="3">
        <v>2.488</v>
      </c>
      <c r="G327" s="3">
        <v>2</v>
      </c>
      <c r="H327" s="3">
        <v>1</v>
      </c>
      <c r="I327" s="3">
        <v>1</v>
      </c>
      <c r="J327" s="3">
        <v>1</v>
      </c>
      <c r="K327" s="3">
        <v>1</v>
      </c>
      <c r="L327" s="3">
        <v>946</v>
      </c>
      <c r="M327" s="3">
        <v>108.4</v>
      </c>
      <c r="N327" s="3">
        <v>6.73</v>
      </c>
      <c r="O327" s="3">
        <v>0</v>
      </c>
      <c r="P327" s="3">
        <v>1</v>
      </c>
      <c r="Q327" s="3" t="s">
        <v>2633</v>
      </c>
      <c r="R327" s="3" t="s">
        <v>5380</v>
      </c>
      <c r="S327" s="3" t="s">
        <v>36</v>
      </c>
      <c r="T327" s="3" t="s">
        <v>5381</v>
      </c>
      <c r="U327" s="3" t="s">
        <v>5382</v>
      </c>
      <c r="V327" s="3" t="s">
        <v>5378</v>
      </c>
      <c r="W327" s="3" t="s">
        <v>5383</v>
      </c>
      <c r="X327" s="3" t="s">
        <v>5384</v>
      </c>
      <c r="Y327" s="3" t="s">
        <v>1867</v>
      </c>
      <c r="Z327" s="3" t="s">
        <v>41</v>
      </c>
      <c r="AA327" s="3">
        <v>1</v>
      </c>
      <c r="AB327" s="3" t="s">
        <v>30</v>
      </c>
      <c r="AC327" s="3">
        <v>1</v>
      </c>
      <c r="AD327" s="3" t="s">
        <v>41</v>
      </c>
    </row>
    <row r="328" spans="1:30" x14ac:dyDescent="0.2">
      <c r="A328" s="3" t="s">
        <v>30</v>
      </c>
      <c r="B328" s="3" t="s">
        <v>31</v>
      </c>
      <c r="C328" s="3" t="s">
        <v>5387</v>
      </c>
      <c r="D328" s="3" t="s">
        <v>5388</v>
      </c>
      <c r="E328" s="3">
        <v>0</v>
      </c>
      <c r="F328" s="3">
        <v>2.4860000000000002</v>
      </c>
      <c r="G328" s="3">
        <v>4</v>
      </c>
      <c r="H328" s="3">
        <v>2</v>
      </c>
      <c r="I328" s="3">
        <v>2</v>
      </c>
      <c r="J328" s="3">
        <v>2</v>
      </c>
      <c r="K328" s="3">
        <v>2</v>
      </c>
      <c r="L328" s="3">
        <v>705</v>
      </c>
      <c r="M328" s="3">
        <v>81</v>
      </c>
      <c r="N328" s="3">
        <v>8.9700000000000006</v>
      </c>
      <c r="O328" s="3">
        <v>0</v>
      </c>
      <c r="P328" s="3">
        <v>2</v>
      </c>
      <c r="Q328" s="3" t="s">
        <v>5389</v>
      </c>
      <c r="R328" s="3" t="s">
        <v>520</v>
      </c>
      <c r="S328" s="3" t="s">
        <v>5390</v>
      </c>
      <c r="T328" s="3" t="s">
        <v>5391</v>
      </c>
      <c r="U328" s="3" t="s">
        <v>5392</v>
      </c>
      <c r="V328" s="3" t="s">
        <v>5387</v>
      </c>
      <c r="W328" s="3" t="s">
        <v>5393</v>
      </c>
      <c r="X328" s="3" t="s">
        <v>5394</v>
      </c>
      <c r="Y328" s="3" t="s">
        <v>5395</v>
      </c>
      <c r="Z328" s="3" t="s">
        <v>41</v>
      </c>
      <c r="AA328" s="3">
        <v>5</v>
      </c>
      <c r="AB328" s="3" t="s">
        <v>30</v>
      </c>
      <c r="AC328" s="3">
        <v>1</v>
      </c>
      <c r="AD328" s="3" t="s">
        <v>41</v>
      </c>
    </row>
    <row r="329" spans="1:30" x14ac:dyDescent="0.2">
      <c r="A329" s="3" t="s">
        <v>30</v>
      </c>
      <c r="B329" s="3" t="s">
        <v>31</v>
      </c>
      <c r="C329" s="3" t="s">
        <v>5400</v>
      </c>
      <c r="D329" s="3" t="s">
        <v>5401</v>
      </c>
      <c r="E329" s="3">
        <v>0</v>
      </c>
      <c r="F329" s="3">
        <v>2.4540000000000002</v>
      </c>
      <c r="G329" s="3">
        <v>5</v>
      </c>
      <c r="H329" s="3">
        <v>2</v>
      </c>
      <c r="I329" s="3">
        <v>2</v>
      </c>
      <c r="J329" s="3">
        <v>2</v>
      </c>
      <c r="K329" s="3">
        <v>2</v>
      </c>
      <c r="L329" s="3">
        <v>771</v>
      </c>
      <c r="M329" s="3">
        <v>86.3</v>
      </c>
      <c r="N329" s="3">
        <v>7.99</v>
      </c>
      <c r="O329" s="3">
        <v>0</v>
      </c>
      <c r="P329" s="3">
        <v>2</v>
      </c>
      <c r="Q329" s="3" t="s">
        <v>1919</v>
      </c>
      <c r="R329" s="3" t="s">
        <v>1739</v>
      </c>
      <c r="S329" s="3" t="s">
        <v>2074</v>
      </c>
      <c r="T329" s="3" t="s">
        <v>2075</v>
      </c>
      <c r="U329" s="3" t="s">
        <v>5402</v>
      </c>
      <c r="V329" s="3" t="s">
        <v>5400</v>
      </c>
      <c r="W329" s="3" t="s">
        <v>5403</v>
      </c>
      <c r="X329" s="3" t="s">
        <v>5404</v>
      </c>
      <c r="Y329" s="3" t="s">
        <v>41</v>
      </c>
      <c r="Z329" s="3" t="s">
        <v>41</v>
      </c>
      <c r="AA329" s="3">
        <v>0</v>
      </c>
      <c r="AB329" s="3" t="s">
        <v>30</v>
      </c>
      <c r="AC329" s="3">
        <v>1</v>
      </c>
      <c r="AD329" s="3" t="s">
        <v>41</v>
      </c>
    </row>
    <row r="330" spans="1:30" x14ac:dyDescent="0.2">
      <c r="A330" s="3" t="s">
        <v>30</v>
      </c>
      <c r="B330" s="3" t="s">
        <v>31</v>
      </c>
      <c r="C330" s="3" t="s">
        <v>5409</v>
      </c>
      <c r="D330" s="3" t="s">
        <v>5410</v>
      </c>
      <c r="E330" s="3">
        <v>0</v>
      </c>
      <c r="F330" s="3">
        <v>2.4510000000000001</v>
      </c>
      <c r="G330" s="3">
        <v>9</v>
      </c>
      <c r="H330" s="3">
        <v>1</v>
      </c>
      <c r="I330" s="3">
        <v>1</v>
      </c>
      <c r="J330" s="3">
        <v>1</v>
      </c>
      <c r="K330" s="3">
        <v>1</v>
      </c>
      <c r="L330" s="3">
        <v>283</v>
      </c>
      <c r="M330" s="3">
        <v>31.7</v>
      </c>
      <c r="N330" s="3">
        <v>7.46</v>
      </c>
      <c r="O330" s="3">
        <v>0</v>
      </c>
      <c r="P330" s="3">
        <v>1</v>
      </c>
      <c r="Q330" s="3" t="s">
        <v>2633</v>
      </c>
      <c r="R330" s="3" t="s">
        <v>5411</v>
      </c>
      <c r="S330" s="3" t="s">
        <v>41</v>
      </c>
      <c r="T330" s="3" t="s">
        <v>5412</v>
      </c>
      <c r="U330" s="3" t="s">
        <v>5413</v>
      </c>
      <c r="V330" s="3" t="s">
        <v>5409</v>
      </c>
      <c r="W330" s="3" t="s">
        <v>5414</v>
      </c>
      <c r="X330" s="3" t="s">
        <v>5415</v>
      </c>
      <c r="Y330" s="3" t="s">
        <v>5416</v>
      </c>
      <c r="Z330" s="3" t="s">
        <v>41</v>
      </c>
      <c r="AA330" s="3">
        <v>2</v>
      </c>
      <c r="AB330" s="3" t="s">
        <v>30</v>
      </c>
      <c r="AC330" s="3">
        <v>1</v>
      </c>
      <c r="AD330" s="3" t="s">
        <v>41</v>
      </c>
    </row>
    <row r="331" spans="1:30" x14ac:dyDescent="0.2">
      <c r="A331" s="3" t="s">
        <v>30</v>
      </c>
      <c r="B331" s="3" t="s">
        <v>31</v>
      </c>
      <c r="C331" s="3" t="s">
        <v>5419</v>
      </c>
      <c r="D331" s="3" t="s">
        <v>5420</v>
      </c>
      <c r="E331" s="3">
        <v>0</v>
      </c>
      <c r="F331" s="3">
        <v>2.448</v>
      </c>
      <c r="G331" s="3">
        <v>5</v>
      </c>
      <c r="H331" s="3">
        <v>2</v>
      </c>
      <c r="I331" s="3">
        <v>2</v>
      </c>
      <c r="J331" s="3">
        <v>2</v>
      </c>
      <c r="K331" s="3">
        <v>2</v>
      </c>
      <c r="L331" s="3">
        <v>527</v>
      </c>
      <c r="M331" s="3">
        <v>57.8</v>
      </c>
      <c r="N331" s="3">
        <v>6.8</v>
      </c>
      <c r="O331" s="3">
        <v>0</v>
      </c>
      <c r="P331" s="3">
        <v>2</v>
      </c>
      <c r="Q331" s="3" t="s">
        <v>3405</v>
      </c>
      <c r="R331" s="3" t="s">
        <v>3807</v>
      </c>
      <c r="S331" s="3" t="s">
        <v>1062</v>
      </c>
      <c r="T331" s="3" t="s">
        <v>5421</v>
      </c>
      <c r="U331" s="3" t="s">
        <v>5422</v>
      </c>
      <c r="V331" s="3" t="s">
        <v>5419</v>
      </c>
      <c r="W331" s="3" t="s">
        <v>5423</v>
      </c>
      <c r="X331" s="3" t="s">
        <v>5424</v>
      </c>
      <c r="Y331" s="3" t="s">
        <v>5425</v>
      </c>
      <c r="Z331" s="3" t="s">
        <v>41</v>
      </c>
      <c r="AA331" s="3">
        <v>7</v>
      </c>
      <c r="AB331" s="3" t="s">
        <v>30</v>
      </c>
      <c r="AC331" s="3">
        <v>1</v>
      </c>
      <c r="AD331" s="3" t="s">
        <v>41</v>
      </c>
    </row>
    <row r="332" spans="1:30" x14ac:dyDescent="0.2">
      <c r="A332" s="3" t="s">
        <v>30</v>
      </c>
      <c r="B332" s="3" t="s">
        <v>31</v>
      </c>
      <c r="C332" s="3" t="s">
        <v>5430</v>
      </c>
      <c r="D332" s="3" t="s">
        <v>5431</v>
      </c>
      <c r="E332" s="3">
        <v>0</v>
      </c>
      <c r="F332" s="3">
        <v>2.448</v>
      </c>
      <c r="G332" s="3">
        <v>2</v>
      </c>
      <c r="H332" s="3">
        <v>1</v>
      </c>
      <c r="I332" s="3">
        <v>1</v>
      </c>
      <c r="J332" s="3">
        <v>1</v>
      </c>
      <c r="K332" s="3">
        <v>1</v>
      </c>
      <c r="L332" s="3">
        <v>685</v>
      </c>
      <c r="M332" s="3">
        <v>76.5</v>
      </c>
      <c r="N332" s="3">
        <v>7.01</v>
      </c>
      <c r="O332" s="3">
        <v>2.0699999999999998</v>
      </c>
      <c r="P332" s="3">
        <v>1</v>
      </c>
      <c r="Q332" s="3" t="s">
        <v>1400</v>
      </c>
      <c r="R332" s="3" t="s">
        <v>453</v>
      </c>
      <c r="S332" s="3" t="s">
        <v>1062</v>
      </c>
      <c r="T332" s="3" t="s">
        <v>2780</v>
      </c>
      <c r="U332" s="3" t="s">
        <v>5432</v>
      </c>
      <c r="V332" s="3" t="s">
        <v>5430</v>
      </c>
      <c r="W332" s="3" t="s">
        <v>5433</v>
      </c>
      <c r="X332" s="3" t="s">
        <v>5434</v>
      </c>
      <c r="Y332" s="3" t="s">
        <v>5435</v>
      </c>
      <c r="Z332" s="3" t="s">
        <v>41</v>
      </c>
      <c r="AA332" s="3">
        <v>3</v>
      </c>
      <c r="AB332" s="3" t="s">
        <v>30</v>
      </c>
      <c r="AC332" s="3">
        <v>1</v>
      </c>
      <c r="AD332" s="3" t="s">
        <v>41</v>
      </c>
    </row>
    <row r="333" spans="1:30" x14ac:dyDescent="0.2">
      <c r="A333" s="3" t="s">
        <v>30</v>
      </c>
      <c r="B333" s="3" t="s">
        <v>31</v>
      </c>
      <c r="C333" s="3" t="s">
        <v>5438</v>
      </c>
      <c r="D333" s="3" t="s">
        <v>5439</v>
      </c>
      <c r="E333" s="3">
        <v>0</v>
      </c>
      <c r="F333" s="3">
        <v>2.4390000000000001</v>
      </c>
      <c r="G333" s="3">
        <v>3</v>
      </c>
      <c r="H333" s="3">
        <v>2</v>
      </c>
      <c r="I333" s="3">
        <v>2</v>
      </c>
      <c r="J333" s="3">
        <v>2</v>
      </c>
      <c r="K333" s="3">
        <v>2</v>
      </c>
      <c r="L333" s="3">
        <v>954</v>
      </c>
      <c r="M333" s="3">
        <v>108.6</v>
      </c>
      <c r="N333" s="3">
        <v>6.47</v>
      </c>
      <c r="O333" s="3">
        <v>4.05</v>
      </c>
      <c r="P333" s="3">
        <v>2</v>
      </c>
      <c r="Q333" s="3" t="s">
        <v>279</v>
      </c>
      <c r="R333" s="3" t="s">
        <v>520</v>
      </c>
      <c r="S333" s="3" t="s">
        <v>36</v>
      </c>
      <c r="T333" s="3" t="s">
        <v>5440</v>
      </c>
      <c r="U333" s="3" t="s">
        <v>5441</v>
      </c>
      <c r="V333" s="3" t="s">
        <v>5438</v>
      </c>
      <c r="W333" s="3" t="s">
        <v>5442</v>
      </c>
      <c r="X333" s="3" t="s">
        <v>5443</v>
      </c>
      <c r="Y333" s="3" t="s">
        <v>41</v>
      </c>
      <c r="Z333" s="3" t="s">
        <v>41</v>
      </c>
      <c r="AA333" s="3">
        <v>0</v>
      </c>
      <c r="AB333" s="3" t="s">
        <v>30</v>
      </c>
      <c r="AC333" s="3">
        <v>1</v>
      </c>
      <c r="AD333" s="3" t="s">
        <v>41</v>
      </c>
    </row>
    <row r="334" spans="1:30" x14ac:dyDescent="0.2">
      <c r="A334" s="3" t="s">
        <v>30</v>
      </c>
      <c r="B334" s="3" t="s">
        <v>31</v>
      </c>
      <c r="C334" s="3" t="s">
        <v>5448</v>
      </c>
      <c r="D334" s="3" t="s">
        <v>5449</v>
      </c>
      <c r="E334" s="3">
        <v>0</v>
      </c>
      <c r="F334" s="3">
        <v>2.431</v>
      </c>
      <c r="G334" s="3">
        <v>10</v>
      </c>
      <c r="H334" s="3">
        <v>1</v>
      </c>
      <c r="I334" s="3">
        <v>1</v>
      </c>
      <c r="J334" s="3">
        <v>1</v>
      </c>
      <c r="K334" s="3">
        <v>1</v>
      </c>
      <c r="L334" s="3">
        <v>144</v>
      </c>
      <c r="M334" s="3">
        <v>15.9</v>
      </c>
      <c r="N334" s="3">
        <v>9.61</v>
      </c>
      <c r="O334" s="3">
        <v>0</v>
      </c>
      <c r="P334" s="3">
        <v>1</v>
      </c>
      <c r="Q334" s="3" t="s">
        <v>3405</v>
      </c>
      <c r="R334" s="3" t="s">
        <v>1593</v>
      </c>
      <c r="S334" s="3" t="s">
        <v>1062</v>
      </c>
      <c r="T334" s="3" t="s">
        <v>5450</v>
      </c>
      <c r="U334" s="3" t="s">
        <v>5451</v>
      </c>
      <c r="V334" s="3" t="s">
        <v>5448</v>
      </c>
      <c r="W334" s="3" t="s">
        <v>5452</v>
      </c>
      <c r="X334" s="3" t="s">
        <v>5453</v>
      </c>
      <c r="Y334" s="3" t="s">
        <v>41</v>
      </c>
      <c r="Z334" s="3" t="s">
        <v>41</v>
      </c>
      <c r="AA334" s="3">
        <v>0</v>
      </c>
      <c r="AB334" s="3" t="s">
        <v>30</v>
      </c>
      <c r="AC334" s="3">
        <v>1</v>
      </c>
      <c r="AD334" s="3" t="s">
        <v>41</v>
      </c>
    </row>
    <row r="335" spans="1:30" x14ac:dyDescent="0.2">
      <c r="A335" s="3" t="s">
        <v>30</v>
      </c>
      <c r="B335" s="3" t="s">
        <v>31</v>
      </c>
      <c r="C335" s="3" t="s">
        <v>5456</v>
      </c>
      <c r="D335" s="3" t="s">
        <v>5457</v>
      </c>
      <c r="E335" s="3">
        <v>0</v>
      </c>
      <c r="F335" s="3">
        <v>2.4220000000000002</v>
      </c>
      <c r="G335" s="3">
        <v>2</v>
      </c>
      <c r="H335" s="3">
        <v>2</v>
      </c>
      <c r="I335" s="3">
        <v>2</v>
      </c>
      <c r="J335" s="3">
        <v>2</v>
      </c>
      <c r="K335" s="3">
        <v>2</v>
      </c>
      <c r="L335" s="3">
        <v>861</v>
      </c>
      <c r="M335" s="3">
        <v>94.8</v>
      </c>
      <c r="N335" s="3">
        <v>9.2200000000000006</v>
      </c>
      <c r="O335" s="3">
        <v>0</v>
      </c>
      <c r="P335" s="3">
        <v>2</v>
      </c>
      <c r="Q335" s="3" t="s">
        <v>5458</v>
      </c>
      <c r="R335" s="3" t="s">
        <v>35</v>
      </c>
      <c r="S335" s="3" t="s">
        <v>1062</v>
      </c>
      <c r="T335" s="3" t="s">
        <v>5459</v>
      </c>
      <c r="U335" s="3" t="s">
        <v>5460</v>
      </c>
      <c r="V335" s="3" t="s">
        <v>5456</v>
      </c>
      <c r="W335" s="3" t="s">
        <v>5461</v>
      </c>
      <c r="X335" s="3" t="s">
        <v>5462</v>
      </c>
      <c r="Y335" s="3" t="s">
        <v>5463</v>
      </c>
      <c r="Z335" s="3" t="s">
        <v>5164</v>
      </c>
      <c r="AA335" s="3">
        <v>10</v>
      </c>
      <c r="AB335" s="3" t="s">
        <v>30</v>
      </c>
      <c r="AC335" s="3">
        <v>1</v>
      </c>
      <c r="AD335" s="3" t="s">
        <v>41</v>
      </c>
    </row>
    <row r="336" spans="1:30" x14ac:dyDescent="0.2">
      <c r="A336" s="3" t="s">
        <v>30</v>
      </c>
      <c r="B336" s="3" t="s">
        <v>31</v>
      </c>
      <c r="C336" s="3" t="s">
        <v>5468</v>
      </c>
      <c r="D336" s="3" t="s">
        <v>5469</v>
      </c>
      <c r="E336" s="3">
        <v>0</v>
      </c>
      <c r="F336" s="3">
        <v>2.4129999999999998</v>
      </c>
      <c r="G336" s="3">
        <v>3</v>
      </c>
      <c r="H336" s="3">
        <v>1</v>
      </c>
      <c r="I336" s="3">
        <v>1</v>
      </c>
      <c r="J336" s="3">
        <v>1</v>
      </c>
      <c r="K336" s="3">
        <v>1</v>
      </c>
      <c r="L336" s="3">
        <v>608</v>
      </c>
      <c r="M336" s="3">
        <v>71.3</v>
      </c>
      <c r="N336" s="3">
        <v>6.33</v>
      </c>
      <c r="O336" s="3">
        <v>3.26</v>
      </c>
      <c r="P336" s="3">
        <v>1</v>
      </c>
      <c r="Q336" s="3" t="s">
        <v>279</v>
      </c>
      <c r="R336" s="3" t="s">
        <v>35</v>
      </c>
      <c r="S336" s="3" t="s">
        <v>1062</v>
      </c>
      <c r="T336" s="3" t="s">
        <v>5470</v>
      </c>
      <c r="U336" s="3" t="s">
        <v>5471</v>
      </c>
      <c r="V336" s="3" t="s">
        <v>5468</v>
      </c>
      <c r="W336" s="3" t="s">
        <v>5472</v>
      </c>
      <c r="X336" s="3" t="s">
        <v>5473</v>
      </c>
      <c r="Y336" s="3" t="s">
        <v>41</v>
      </c>
      <c r="Z336" s="3" t="s">
        <v>41</v>
      </c>
      <c r="AA336" s="3">
        <v>0</v>
      </c>
      <c r="AB336" s="3" t="s">
        <v>30</v>
      </c>
      <c r="AC336" s="3">
        <v>1</v>
      </c>
      <c r="AD336" s="3" t="s">
        <v>41</v>
      </c>
    </row>
    <row r="337" spans="1:30" x14ac:dyDescent="0.2">
      <c r="A337" s="3" t="s">
        <v>30</v>
      </c>
      <c r="B337" s="3" t="s">
        <v>31</v>
      </c>
      <c r="C337" s="3" t="s">
        <v>5476</v>
      </c>
      <c r="D337" s="3" t="s">
        <v>5477</v>
      </c>
      <c r="E337" s="3">
        <v>0</v>
      </c>
      <c r="F337" s="3">
        <v>2.3690000000000002</v>
      </c>
      <c r="G337" s="3">
        <v>2</v>
      </c>
      <c r="H337" s="3">
        <v>1</v>
      </c>
      <c r="I337" s="3">
        <v>1</v>
      </c>
      <c r="J337" s="3">
        <v>1</v>
      </c>
      <c r="K337" s="3">
        <v>1</v>
      </c>
      <c r="L337" s="3">
        <v>1121</v>
      </c>
      <c r="M337" s="3">
        <v>126.9</v>
      </c>
      <c r="N337" s="3">
        <v>9.39</v>
      </c>
      <c r="O337" s="3">
        <v>2.3199999999999998</v>
      </c>
      <c r="P337" s="3">
        <v>1</v>
      </c>
      <c r="Q337" s="3" t="s">
        <v>1512</v>
      </c>
      <c r="R337" s="3" t="s">
        <v>453</v>
      </c>
      <c r="S337" s="3" t="s">
        <v>1062</v>
      </c>
      <c r="T337" s="3" t="s">
        <v>5478</v>
      </c>
      <c r="U337" s="3" t="s">
        <v>5479</v>
      </c>
      <c r="V337" s="3" t="s">
        <v>5476</v>
      </c>
      <c r="W337" s="3" t="s">
        <v>5480</v>
      </c>
      <c r="X337" s="3" t="s">
        <v>5481</v>
      </c>
      <c r="Y337" s="3" t="s">
        <v>41</v>
      </c>
      <c r="Z337" s="3" t="s">
        <v>41</v>
      </c>
      <c r="AA337" s="3">
        <v>0</v>
      </c>
      <c r="AB337" s="3" t="s">
        <v>30</v>
      </c>
      <c r="AC337" s="3">
        <v>1</v>
      </c>
      <c r="AD337" s="3" t="s">
        <v>41</v>
      </c>
    </row>
    <row r="338" spans="1:30" x14ac:dyDescent="0.2">
      <c r="A338" s="3" t="s">
        <v>30</v>
      </c>
      <c r="B338" s="3" t="s">
        <v>31</v>
      </c>
      <c r="C338" s="3" t="s">
        <v>5484</v>
      </c>
      <c r="D338" s="3" t="s">
        <v>5485</v>
      </c>
      <c r="E338" s="3">
        <v>0</v>
      </c>
      <c r="F338" s="3">
        <v>2.3210000000000002</v>
      </c>
      <c r="G338" s="3">
        <v>6</v>
      </c>
      <c r="H338" s="3">
        <v>1</v>
      </c>
      <c r="I338" s="3">
        <v>1</v>
      </c>
      <c r="J338" s="3">
        <v>1</v>
      </c>
      <c r="K338" s="3">
        <v>1</v>
      </c>
      <c r="L338" s="3">
        <v>254</v>
      </c>
      <c r="M338" s="3">
        <v>29</v>
      </c>
      <c r="N338" s="3">
        <v>5.24</v>
      </c>
      <c r="O338" s="3">
        <v>0</v>
      </c>
      <c r="P338" s="3">
        <v>1</v>
      </c>
      <c r="Q338" s="3" t="s">
        <v>1592</v>
      </c>
      <c r="R338" s="3" t="s">
        <v>4065</v>
      </c>
      <c r="S338" s="3" t="s">
        <v>36</v>
      </c>
      <c r="T338" s="3" t="s">
        <v>5486</v>
      </c>
      <c r="U338" s="3" t="s">
        <v>5487</v>
      </c>
      <c r="V338" s="3" t="s">
        <v>5484</v>
      </c>
      <c r="W338" s="3" t="s">
        <v>5488</v>
      </c>
      <c r="X338" s="3" t="s">
        <v>5489</v>
      </c>
      <c r="Y338" s="3" t="s">
        <v>5490</v>
      </c>
      <c r="Z338" s="3" t="s">
        <v>41</v>
      </c>
      <c r="AA338" s="3">
        <v>1</v>
      </c>
      <c r="AB338" s="3" t="s">
        <v>30</v>
      </c>
      <c r="AC338" s="3">
        <v>1</v>
      </c>
      <c r="AD338" s="3" t="s">
        <v>41</v>
      </c>
    </row>
    <row r="339" spans="1:30" x14ac:dyDescent="0.2">
      <c r="A339" s="3" t="s">
        <v>30</v>
      </c>
      <c r="B339" s="3" t="s">
        <v>31</v>
      </c>
      <c r="C339" s="3" t="s">
        <v>5493</v>
      </c>
      <c r="D339" s="3" t="s">
        <v>5494</v>
      </c>
      <c r="E339" s="3">
        <v>0</v>
      </c>
      <c r="F339" s="3">
        <v>2.2949999999999999</v>
      </c>
      <c r="G339" s="3">
        <v>4</v>
      </c>
      <c r="H339" s="3">
        <v>1</v>
      </c>
      <c r="I339" s="3">
        <v>1</v>
      </c>
      <c r="J339" s="3">
        <v>1</v>
      </c>
      <c r="K339" s="3">
        <v>1</v>
      </c>
      <c r="L339" s="3">
        <v>289</v>
      </c>
      <c r="M339" s="3">
        <v>32.9</v>
      </c>
      <c r="N339" s="3">
        <v>9.85</v>
      </c>
      <c r="O339" s="3">
        <v>2.15</v>
      </c>
      <c r="P339" s="3">
        <v>1</v>
      </c>
      <c r="Q339" s="3" t="s">
        <v>1765</v>
      </c>
      <c r="R339" s="3" t="s">
        <v>41</v>
      </c>
      <c r="S339" s="3" t="s">
        <v>1062</v>
      </c>
      <c r="T339" s="3" t="s">
        <v>5495</v>
      </c>
      <c r="U339" s="3" t="s">
        <v>5496</v>
      </c>
      <c r="V339" s="3" t="s">
        <v>5493</v>
      </c>
      <c r="W339" s="3" t="s">
        <v>5497</v>
      </c>
      <c r="X339" s="3" t="s">
        <v>5498</v>
      </c>
      <c r="Y339" s="3" t="s">
        <v>41</v>
      </c>
      <c r="Z339" s="3" t="s">
        <v>41</v>
      </c>
      <c r="AA339" s="3">
        <v>0</v>
      </c>
      <c r="AB339" s="3" t="s">
        <v>30</v>
      </c>
      <c r="AC339" s="3">
        <v>1</v>
      </c>
      <c r="AD339" s="3" t="s">
        <v>41</v>
      </c>
    </row>
    <row r="340" spans="1:30" x14ac:dyDescent="0.2">
      <c r="A340" s="3" t="s">
        <v>30</v>
      </c>
      <c r="B340" s="3" t="s">
        <v>31</v>
      </c>
      <c r="C340" s="3" t="s">
        <v>5501</v>
      </c>
      <c r="D340" s="3" t="s">
        <v>5502</v>
      </c>
      <c r="E340" s="3">
        <v>0</v>
      </c>
      <c r="F340" s="3">
        <v>2.294</v>
      </c>
      <c r="G340" s="3">
        <v>6</v>
      </c>
      <c r="H340" s="3">
        <v>1</v>
      </c>
      <c r="I340" s="3">
        <v>1</v>
      </c>
      <c r="J340" s="3">
        <v>1</v>
      </c>
      <c r="K340" s="3">
        <v>1</v>
      </c>
      <c r="L340" s="3">
        <v>254</v>
      </c>
      <c r="M340" s="3">
        <v>27.4</v>
      </c>
      <c r="N340" s="3">
        <v>10.43</v>
      </c>
      <c r="O340" s="3">
        <v>0</v>
      </c>
      <c r="P340" s="3">
        <v>1</v>
      </c>
      <c r="Q340" s="3" t="s">
        <v>2555</v>
      </c>
      <c r="R340" s="3" t="s">
        <v>1160</v>
      </c>
      <c r="S340" s="3" t="s">
        <v>1062</v>
      </c>
      <c r="T340" s="3" t="s">
        <v>5503</v>
      </c>
      <c r="U340" s="3" t="s">
        <v>5504</v>
      </c>
      <c r="V340" s="3" t="s">
        <v>5501</v>
      </c>
      <c r="W340" s="3" t="s">
        <v>5505</v>
      </c>
      <c r="X340" s="3" t="s">
        <v>5506</v>
      </c>
      <c r="Y340" s="3" t="s">
        <v>5507</v>
      </c>
      <c r="Z340" s="3" t="s">
        <v>41</v>
      </c>
      <c r="AA340" s="3">
        <v>12</v>
      </c>
      <c r="AB340" s="3" t="s">
        <v>30</v>
      </c>
      <c r="AC340" s="3">
        <v>1</v>
      </c>
      <c r="AD340" s="3" t="s">
        <v>41</v>
      </c>
    </row>
    <row r="341" spans="1:30" x14ac:dyDescent="0.2">
      <c r="A341" s="3" t="s">
        <v>30</v>
      </c>
      <c r="B341" s="3" t="s">
        <v>31</v>
      </c>
      <c r="C341" s="3" t="s">
        <v>5510</v>
      </c>
      <c r="D341" s="3" t="s">
        <v>5511</v>
      </c>
      <c r="E341" s="3">
        <v>0</v>
      </c>
      <c r="F341" s="3">
        <v>2.2839999999999998</v>
      </c>
      <c r="G341" s="3">
        <v>6</v>
      </c>
      <c r="H341" s="3">
        <v>1</v>
      </c>
      <c r="I341" s="3">
        <v>1</v>
      </c>
      <c r="J341" s="3">
        <v>1</v>
      </c>
      <c r="K341" s="3">
        <v>1</v>
      </c>
      <c r="L341" s="3">
        <v>228</v>
      </c>
      <c r="M341" s="3">
        <v>26</v>
      </c>
      <c r="N341" s="3">
        <v>8.7899999999999991</v>
      </c>
      <c r="O341" s="3">
        <v>0</v>
      </c>
      <c r="P341" s="3">
        <v>1</v>
      </c>
      <c r="Q341" s="3" t="s">
        <v>1512</v>
      </c>
      <c r="R341" s="3" t="s">
        <v>1739</v>
      </c>
      <c r="S341" s="3" t="s">
        <v>1062</v>
      </c>
      <c r="T341" s="3" t="s">
        <v>5512</v>
      </c>
      <c r="U341" s="3" t="s">
        <v>5513</v>
      </c>
      <c r="V341" s="3" t="s">
        <v>5510</v>
      </c>
      <c r="W341" s="3" t="s">
        <v>5514</v>
      </c>
      <c r="X341" s="3" t="s">
        <v>5515</v>
      </c>
      <c r="Y341" s="3" t="s">
        <v>41</v>
      </c>
      <c r="Z341" s="3" t="s">
        <v>41</v>
      </c>
      <c r="AA341" s="3">
        <v>0</v>
      </c>
      <c r="AB341" s="3" t="s">
        <v>30</v>
      </c>
      <c r="AC341" s="3">
        <v>1</v>
      </c>
      <c r="AD341" s="3" t="s">
        <v>41</v>
      </c>
    </row>
    <row r="342" spans="1:30" x14ac:dyDescent="0.2">
      <c r="A342" s="3" t="s">
        <v>30</v>
      </c>
      <c r="B342" s="3" t="s">
        <v>31</v>
      </c>
      <c r="C342" s="3" t="s">
        <v>5518</v>
      </c>
      <c r="D342" s="3" t="s">
        <v>5519</v>
      </c>
      <c r="E342" s="3">
        <v>0</v>
      </c>
      <c r="F342" s="3">
        <v>2.2570000000000001</v>
      </c>
      <c r="G342" s="3">
        <v>2</v>
      </c>
      <c r="H342" s="3">
        <v>1</v>
      </c>
      <c r="I342" s="3">
        <v>1</v>
      </c>
      <c r="J342" s="3">
        <v>1</v>
      </c>
      <c r="K342" s="3">
        <v>1</v>
      </c>
      <c r="L342" s="3">
        <v>593</v>
      </c>
      <c r="M342" s="3">
        <v>66.900000000000006</v>
      </c>
      <c r="N342" s="3">
        <v>4.6500000000000004</v>
      </c>
      <c r="O342" s="3">
        <v>0</v>
      </c>
      <c r="P342" s="3">
        <v>1</v>
      </c>
      <c r="Q342" s="3" t="s">
        <v>2887</v>
      </c>
      <c r="R342" s="3" t="s">
        <v>35</v>
      </c>
      <c r="S342" s="3" t="s">
        <v>36</v>
      </c>
      <c r="T342" s="3" t="s">
        <v>5520</v>
      </c>
      <c r="U342" s="3" t="s">
        <v>5521</v>
      </c>
      <c r="V342" s="3" t="s">
        <v>5518</v>
      </c>
      <c r="W342" s="3" t="s">
        <v>5522</v>
      </c>
      <c r="X342" s="3" t="s">
        <v>5523</v>
      </c>
      <c r="Y342" s="3" t="s">
        <v>1771</v>
      </c>
      <c r="Z342" s="3" t="s">
        <v>41</v>
      </c>
      <c r="AA342" s="3">
        <v>1</v>
      </c>
      <c r="AB342" s="3" t="s">
        <v>30</v>
      </c>
      <c r="AC342" s="3">
        <v>1</v>
      </c>
      <c r="AD342" s="3" t="s">
        <v>41</v>
      </c>
    </row>
    <row r="343" spans="1:30" x14ac:dyDescent="0.2">
      <c r="A343" s="3" t="s">
        <v>30</v>
      </c>
      <c r="B343" s="3" t="s">
        <v>31</v>
      </c>
      <c r="C343" s="3" t="s">
        <v>5526</v>
      </c>
      <c r="D343" s="3" t="s">
        <v>5527</v>
      </c>
      <c r="E343" s="3">
        <v>0</v>
      </c>
      <c r="F343" s="3">
        <v>2.2519999999999998</v>
      </c>
      <c r="G343" s="3">
        <v>3</v>
      </c>
      <c r="H343" s="3">
        <v>1</v>
      </c>
      <c r="I343" s="3">
        <v>1</v>
      </c>
      <c r="J343" s="3">
        <v>1</v>
      </c>
      <c r="K343" s="3">
        <v>1</v>
      </c>
      <c r="L343" s="3">
        <v>435</v>
      </c>
      <c r="M343" s="3">
        <v>49.6</v>
      </c>
      <c r="N343" s="3">
        <v>4.96</v>
      </c>
      <c r="O343" s="3">
        <v>2.14</v>
      </c>
      <c r="P343" s="3">
        <v>1</v>
      </c>
      <c r="Q343" s="3" t="s">
        <v>1765</v>
      </c>
      <c r="R343" s="3" t="s">
        <v>35</v>
      </c>
      <c r="S343" s="3" t="s">
        <v>1766</v>
      </c>
      <c r="T343" s="3" t="s">
        <v>5528</v>
      </c>
      <c r="U343" s="3" t="s">
        <v>5529</v>
      </c>
      <c r="V343" s="3" t="s">
        <v>5526</v>
      </c>
      <c r="W343" s="3" t="s">
        <v>5530</v>
      </c>
      <c r="X343" s="3" t="s">
        <v>5531</v>
      </c>
      <c r="Y343" s="3" t="s">
        <v>41</v>
      </c>
      <c r="Z343" s="3" t="s">
        <v>41</v>
      </c>
      <c r="AA343" s="3">
        <v>0</v>
      </c>
      <c r="AB343" s="3" t="s">
        <v>30</v>
      </c>
      <c r="AC343" s="3">
        <v>1</v>
      </c>
      <c r="AD343" s="3" t="s">
        <v>41</v>
      </c>
    </row>
    <row r="344" spans="1:30" x14ac:dyDescent="0.2">
      <c r="A344" s="3" t="s">
        <v>30</v>
      </c>
      <c r="B344" s="3" t="s">
        <v>31</v>
      </c>
      <c r="C344" s="3" t="s">
        <v>5534</v>
      </c>
      <c r="D344" s="3" t="s">
        <v>5535</v>
      </c>
      <c r="E344" s="3">
        <v>0</v>
      </c>
      <c r="F344" s="3">
        <v>2.2519999999999998</v>
      </c>
      <c r="G344" s="3">
        <v>16</v>
      </c>
      <c r="H344" s="3">
        <v>1</v>
      </c>
      <c r="I344" s="3">
        <v>1</v>
      </c>
      <c r="J344" s="3">
        <v>2</v>
      </c>
      <c r="K344" s="3">
        <v>1</v>
      </c>
      <c r="L344" s="3">
        <v>116</v>
      </c>
      <c r="M344" s="3">
        <v>13.1</v>
      </c>
      <c r="N344" s="3">
        <v>4.91</v>
      </c>
      <c r="O344" s="3">
        <v>0</v>
      </c>
      <c r="P344" s="3">
        <v>1</v>
      </c>
      <c r="Q344" s="3" t="s">
        <v>3505</v>
      </c>
      <c r="R344" s="3" t="s">
        <v>1739</v>
      </c>
      <c r="S344" s="3" t="s">
        <v>41</v>
      </c>
      <c r="T344" s="3" t="s">
        <v>41</v>
      </c>
      <c r="U344" s="3" t="s">
        <v>5536</v>
      </c>
      <c r="V344" s="3" t="s">
        <v>5534</v>
      </c>
      <c r="W344" s="3" t="s">
        <v>5537</v>
      </c>
      <c r="X344" s="3" t="s">
        <v>5538</v>
      </c>
      <c r="Y344" s="3" t="s">
        <v>41</v>
      </c>
      <c r="Z344" s="3" t="s">
        <v>41</v>
      </c>
      <c r="AA344" s="3">
        <v>0</v>
      </c>
      <c r="AB344" s="3" t="s">
        <v>30</v>
      </c>
      <c r="AC344" s="3">
        <v>1</v>
      </c>
      <c r="AD344" s="3" t="s">
        <v>41</v>
      </c>
    </row>
    <row r="345" spans="1:30" x14ac:dyDescent="0.2">
      <c r="A345" s="3" t="s">
        <v>30</v>
      </c>
      <c r="B345" s="3" t="s">
        <v>31</v>
      </c>
      <c r="C345" s="3" t="s">
        <v>5541</v>
      </c>
      <c r="D345" s="3" t="s">
        <v>5542</v>
      </c>
      <c r="E345" s="3">
        <v>0</v>
      </c>
      <c r="F345" s="3">
        <v>2.2389999999999999</v>
      </c>
      <c r="G345" s="3">
        <v>6</v>
      </c>
      <c r="H345" s="3">
        <v>1</v>
      </c>
      <c r="I345" s="3">
        <v>1</v>
      </c>
      <c r="J345" s="3">
        <v>1</v>
      </c>
      <c r="K345" s="3">
        <v>1</v>
      </c>
      <c r="L345" s="3">
        <v>292</v>
      </c>
      <c r="M345" s="3">
        <v>31.1</v>
      </c>
      <c r="N345" s="3">
        <v>9.0299999999999994</v>
      </c>
      <c r="O345" s="3">
        <v>0</v>
      </c>
      <c r="P345" s="3">
        <v>1</v>
      </c>
      <c r="Q345" s="3" t="s">
        <v>5543</v>
      </c>
      <c r="R345" s="3" t="s">
        <v>5544</v>
      </c>
      <c r="S345" s="3" t="s">
        <v>36</v>
      </c>
      <c r="T345" s="3" t="s">
        <v>5545</v>
      </c>
      <c r="U345" s="3" t="s">
        <v>5546</v>
      </c>
      <c r="V345" s="3" t="s">
        <v>5541</v>
      </c>
      <c r="W345" s="3" t="s">
        <v>5547</v>
      </c>
      <c r="X345" s="3" t="s">
        <v>5548</v>
      </c>
      <c r="Y345" s="3" t="s">
        <v>5549</v>
      </c>
      <c r="Z345" s="3" t="s">
        <v>41</v>
      </c>
      <c r="AA345" s="3">
        <v>2</v>
      </c>
      <c r="AB345" s="3" t="s">
        <v>30</v>
      </c>
      <c r="AC345" s="3">
        <v>1</v>
      </c>
      <c r="AD345" s="3" t="s">
        <v>41</v>
      </c>
    </row>
    <row r="346" spans="1:30" x14ac:dyDescent="0.2">
      <c r="A346" s="3" t="s">
        <v>30</v>
      </c>
      <c r="B346" s="3" t="s">
        <v>31</v>
      </c>
      <c r="C346" s="3" t="s">
        <v>5552</v>
      </c>
      <c r="D346" s="3" t="s">
        <v>5553</v>
      </c>
      <c r="E346" s="3">
        <v>0</v>
      </c>
      <c r="F346" s="3">
        <v>2.2240000000000002</v>
      </c>
      <c r="G346" s="3">
        <v>1</v>
      </c>
      <c r="H346" s="3">
        <v>1</v>
      </c>
      <c r="I346" s="3">
        <v>1</v>
      </c>
      <c r="J346" s="3">
        <v>1</v>
      </c>
      <c r="K346" s="3">
        <v>1</v>
      </c>
      <c r="L346" s="3">
        <v>1478</v>
      </c>
      <c r="M346" s="3">
        <v>164.1</v>
      </c>
      <c r="N346" s="3">
        <v>9.48</v>
      </c>
      <c r="O346" s="3">
        <v>2.15</v>
      </c>
      <c r="P346" s="3">
        <v>1</v>
      </c>
      <c r="Q346" s="3" t="s">
        <v>5554</v>
      </c>
      <c r="R346" s="3" t="s">
        <v>41</v>
      </c>
      <c r="S346" s="3" t="s">
        <v>374</v>
      </c>
      <c r="T346" s="3" t="s">
        <v>2259</v>
      </c>
      <c r="U346" s="3" t="s">
        <v>5555</v>
      </c>
      <c r="V346" s="3" t="s">
        <v>5552</v>
      </c>
      <c r="W346" s="3" t="s">
        <v>5556</v>
      </c>
      <c r="X346" s="3" t="s">
        <v>5557</v>
      </c>
      <c r="Y346" s="3" t="s">
        <v>5558</v>
      </c>
      <c r="Z346" s="3" t="s">
        <v>41</v>
      </c>
      <c r="AA346" s="3">
        <v>4</v>
      </c>
      <c r="AB346" s="3" t="s">
        <v>30</v>
      </c>
      <c r="AC346" s="3">
        <v>1</v>
      </c>
      <c r="AD346" s="3" t="s">
        <v>41</v>
      </c>
    </row>
    <row r="347" spans="1:30" x14ac:dyDescent="0.2">
      <c r="A347" s="3" t="s">
        <v>30</v>
      </c>
      <c r="B347" s="3" t="s">
        <v>31</v>
      </c>
      <c r="C347" s="3" t="s">
        <v>5561</v>
      </c>
      <c r="D347" s="3" t="s">
        <v>5562</v>
      </c>
      <c r="E347" s="3">
        <v>0</v>
      </c>
      <c r="F347" s="3">
        <v>2.222</v>
      </c>
      <c r="G347" s="3">
        <v>2</v>
      </c>
      <c r="H347" s="3">
        <v>1</v>
      </c>
      <c r="I347" s="3">
        <v>1</v>
      </c>
      <c r="J347" s="3">
        <v>1</v>
      </c>
      <c r="K347" s="3">
        <v>1</v>
      </c>
      <c r="L347" s="3">
        <v>459</v>
      </c>
      <c r="M347" s="3">
        <v>51.9</v>
      </c>
      <c r="N347" s="3">
        <v>9.44</v>
      </c>
      <c r="O347" s="3">
        <v>2.5499999999999998</v>
      </c>
      <c r="P347" s="3">
        <v>1</v>
      </c>
      <c r="Q347" s="3" t="s">
        <v>2887</v>
      </c>
      <c r="R347" s="3" t="s">
        <v>35</v>
      </c>
      <c r="S347" s="3" t="s">
        <v>1766</v>
      </c>
      <c r="T347" s="3" t="s">
        <v>2196</v>
      </c>
      <c r="U347" s="3" t="s">
        <v>5563</v>
      </c>
      <c r="V347" s="3" t="s">
        <v>5561</v>
      </c>
      <c r="W347" s="3" t="s">
        <v>5564</v>
      </c>
      <c r="X347" s="3" t="s">
        <v>5565</v>
      </c>
      <c r="Y347" s="3" t="s">
        <v>41</v>
      </c>
      <c r="Z347" s="3" t="s">
        <v>41</v>
      </c>
      <c r="AA347" s="3">
        <v>0</v>
      </c>
      <c r="AB347" s="3" t="s">
        <v>30</v>
      </c>
      <c r="AC347" s="3">
        <v>1</v>
      </c>
      <c r="AD347" s="3" t="s">
        <v>41</v>
      </c>
    </row>
    <row r="348" spans="1:30" x14ac:dyDescent="0.2">
      <c r="A348" s="3" t="s">
        <v>30</v>
      </c>
      <c r="B348" s="3" t="s">
        <v>31</v>
      </c>
      <c r="C348" s="3" t="s">
        <v>5568</v>
      </c>
      <c r="D348" s="3" t="s">
        <v>5569</v>
      </c>
      <c r="E348" s="3">
        <v>0</v>
      </c>
      <c r="F348" s="3">
        <v>2.218</v>
      </c>
      <c r="G348" s="3">
        <v>2</v>
      </c>
      <c r="H348" s="3">
        <v>1</v>
      </c>
      <c r="I348" s="3">
        <v>1</v>
      </c>
      <c r="J348" s="3">
        <v>1</v>
      </c>
      <c r="K348" s="3">
        <v>1</v>
      </c>
      <c r="L348" s="3">
        <v>566</v>
      </c>
      <c r="M348" s="3">
        <v>63.3</v>
      </c>
      <c r="N348" s="3">
        <v>4.63</v>
      </c>
      <c r="O348" s="3">
        <v>0</v>
      </c>
      <c r="P348" s="3">
        <v>1</v>
      </c>
      <c r="Q348" s="3" t="s">
        <v>5158</v>
      </c>
      <c r="R348" s="3" t="s">
        <v>5570</v>
      </c>
      <c r="S348" s="3" t="s">
        <v>36</v>
      </c>
      <c r="T348" s="3" t="s">
        <v>5571</v>
      </c>
      <c r="U348" s="3" t="s">
        <v>5572</v>
      </c>
      <c r="V348" s="3" t="s">
        <v>5568</v>
      </c>
      <c r="W348" s="3" t="s">
        <v>5573</v>
      </c>
      <c r="X348" s="3" t="s">
        <v>5574</v>
      </c>
      <c r="Y348" s="3" t="s">
        <v>5575</v>
      </c>
      <c r="Z348" s="3" t="s">
        <v>41</v>
      </c>
      <c r="AA348" s="3">
        <v>3</v>
      </c>
      <c r="AB348" s="3" t="s">
        <v>30</v>
      </c>
      <c r="AC348" s="3">
        <v>1</v>
      </c>
      <c r="AD348" s="3" t="s">
        <v>41</v>
      </c>
    </row>
    <row r="349" spans="1:30" x14ac:dyDescent="0.2">
      <c r="A349" s="3" t="s">
        <v>30</v>
      </c>
      <c r="B349" s="3" t="s">
        <v>31</v>
      </c>
      <c r="C349" s="3" t="s">
        <v>5578</v>
      </c>
      <c r="D349" s="3" t="s">
        <v>5579</v>
      </c>
      <c r="E349" s="3">
        <v>0</v>
      </c>
      <c r="F349" s="3">
        <v>2.1949999999999998</v>
      </c>
      <c r="G349" s="3">
        <v>3</v>
      </c>
      <c r="H349" s="3">
        <v>1</v>
      </c>
      <c r="I349" s="3">
        <v>1</v>
      </c>
      <c r="J349" s="3">
        <v>1</v>
      </c>
      <c r="K349" s="3">
        <v>1</v>
      </c>
      <c r="L349" s="3">
        <v>489</v>
      </c>
      <c r="M349" s="3">
        <v>54.8</v>
      </c>
      <c r="N349" s="3">
        <v>5.45</v>
      </c>
      <c r="O349" s="3">
        <v>2.4500000000000002</v>
      </c>
      <c r="P349" s="3">
        <v>1</v>
      </c>
      <c r="Q349" s="3" t="s">
        <v>2614</v>
      </c>
      <c r="R349" s="3" t="s">
        <v>35</v>
      </c>
      <c r="S349" s="3" t="s">
        <v>36</v>
      </c>
      <c r="T349" s="3" t="s">
        <v>2098</v>
      </c>
      <c r="U349" s="3" t="s">
        <v>5580</v>
      </c>
      <c r="V349" s="3" t="s">
        <v>5578</v>
      </c>
      <c r="W349" s="3" t="s">
        <v>5581</v>
      </c>
      <c r="X349" s="3" t="s">
        <v>5582</v>
      </c>
      <c r="Y349" s="3" t="s">
        <v>41</v>
      </c>
      <c r="Z349" s="3" t="s">
        <v>41</v>
      </c>
      <c r="AA349" s="3">
        <v>0</v>
      </c>
      <c r="AB349" s="3" t="s">
        <v>30</v>
      </c>
      <c r="AC349" s="3">
        <v>1</v>
      </c>
      <c r="AD349" s="3" t="s">
        <v>41</v>
      </c>
    </row>
    <row r="350" spans="1:30" x14ac:dyDescent="0.2">
      <c r="A350" s="3" t="s">
        <v>30</v>
      </c>
      <c r="B350" s="3" t="s">
        <v>31</v>
      </c>
      <c r="C350" s="3" t="s">
        <v>5585</v>
      </c>
      <c r="D350" s="3" t="s">
        <v>5586</v>
      </c>
      <c r="E350" s="3">
        <v>0</v>
      </c>
      <c r="F350" s="3">
        <v>2.1819999999999999</v>
      </c>
      <c r="G350" s="3">
        <v>7</v>
      </c>
      <c r="H350" s="3">
        <v>1</v>
      </c>
      <c r="I350" s="3">
        <v>1</v>
      </c>
      <c r="J350" s="3">
        <v>1</v>
      </c>
      <c r="K350" s="3">
        <v>1</v>
      </c>
      <c r="L350" s="3">
        <v>194</v>
      </c>
      <c r="M350" s="3">
        <v>20.6</v>
      </c>
      <c r="N350" s="3">
        <v>9.19</v>
      </c>
      <c r="O350" s="3">
        <v>2.16</v>
      </c>
      <c r="P350" s="3">
        <v>1</v>
      </c>
      <c r="Q350" s="3" t="s">
        <v>1592</v>
      </c>
      <c r="R350" s="3" t="s">
        <v>4672</v>
      </c>
      <c r="S350" s="3" t="s">
        <v>1062</v>
      </c>
      <c r="T350" s="3" t="s">
        <v>5587</v>
      </c>
      <c r="U350" s="3" t="s">
        <v>5588</v>
      </c>
      <c r="V350" s="3" t="s">
        <v>5585</v>
      </c>
      <c r="W350" s="3" t="s">
        <v>5589</v>
      </c>
      <c r="X350" s="3" t="s">
        <v>5590</v>
      </c>
      <c r="Y350" s="3" t="s">
        <v>3619</v>
      </c>
      <c r="Z350" s="3" t="s">
        <v>41</v>
      </c>
      <c r="AA350" s="3">
        <v>1</v>
      </c>
      <c r="AB350" s="3" t="s">
        <v>30</v>
      </c>
      <c r="AC350" s="3">
        <v>1</v>
      </c>
      <c r="AD350" s="3" t="s">
        <v>41</v>
      </c>
    </row>
    <row r="351" spans="1:30" x14ac:dyDescent="0.2">
      <c r="A351" s="3" t="s">
        <v>30</v>
      </c>
      <c r="B351" s="3" t="s">
        <v>31</v>
      </c>
      <c r="C351" s="3" t="s">
        <v>5593</v>
      </c>
      <c r="D351" s="3" t="s">
        <v>5594</v>
      </c>
      <c r="E351" s="3">
        <v>0</v>
      </c>
      <c r="F351" s="3">
        <v>2.1669999999999998</v>
      </c>
      <c r="G351" s="3">
        <v>5</v>
      </c>
      <c r="H351" s="3">
        <v>1</v>
      </c>
      <c r="I351" s="3">
        <v>1</v>
      </c>
      <c r="J351" s="3">
        <v>1</v>
      </c>
      <c r="K351" s="3">
        <v>1</v>
      </c>
      <c r="L351" s="3">
        <v>287</v>
      </c>
      <c r="M351" s="3">
        <v>31.6</v>
      </c>
      <c r="N351" s="3">
        <v>6.23</v>
      </c>
      <c r="O351" s="3">
        <v>0</v>
      </c>
      <c r="P351" s="3">
        <v>1</v>
      </c>
      <c r="Q351" s="3" t="s">
        <v>2812</v>
      </c>
      <c r="R351" s="3" t="s">
        <v>453</v>
      </c>
      <c r="S351" s="3" t="s">
        <v>36</v>
      </c>
      <c r="T351" s="3" t="s">
        <v>5595</v>
      </c>
      <c r="U351" s="3" t="s">
        <v>5596</v>
      </c>
      <c r="V351" s="3" t="s">
        <v>5593</v>
      </c>
      <c r="W351" s="3" t="s">
        <v>5597</v>
      </c>
      <c r="X351" s="3" t="s">
        <v>5598</v>
      </c>
      <c r="Y351" s="3" t="s">
        <v>5599</v>
      </c>
      <c r="Z351" s="3" t="s">
        <v>4403</v>
      </c>
      <c r="AA351" s="3">
        <v>13</v>
      </c>
      <c r="AB351" s="3" t="s">
        <v>30</v>
      </c>
      <c r="AC351" s="3">
        <v>1</v>
      </c>
      <c r="AD351" s="3" t="s">
        <v>41</v>
      </c>
    </row>
    <row r="352" spans="1:30" x14ac:dyDescent="0.2">
      <c r="A352" s="3" t="s">
        <v>30</v>
      </c>
      <c r="B352" s="3" t="s">
        <v>31</v>
      </c>
      <c r="C352" s="3" t="s">
        <v>5602</v>
      </c>
      <c r="D352" s="3" t="s">
        <v>5603</v>
      </c>
      <c r="E352" s="3">
        <v>0</v>
      </c>
      <c r="F352" s="3">
        <v>2.165</v>
      </c>
      <c r="G352" s="3">
        <v>3</v>
      </c>
      <c r="H352" s="3">
        <v>1</v>
      </c>
      <c r="I352" s="3">
        <v>1</v>
      </c>
      <c r="J352" s="3">
        <v>1</v>
      </c>
      <c r="K352" s="3">
        <v>1</v>
      </c>
      <c r="L352" s="3">
        <v>449</v>
      </c>
      <c r="M352" s="3">
        <v>49.1</v>
      </c>
      <c r="N352" s="3">
        <v>6.24</v>
      </c>
      <c r="O352" s="3">
        <v>2.41</v>
      </c>
      <c r="P352" s="3">
        <v>1</v>
      </c>
      <c r="Q352" s="3" t="s">
        <v>1377</v>
      </c>
      <c r="R352" s="3" t="s">
        <v>4065</v>
      </c>
      <c r="S352" s="3" t="s">
        <v>36</v>
      </c>
      <c r="T352" s="3" t="s">
        <v>5604</v>
      </c>
      <c r="U352" s="3" t="s">
        <v>5605</v>
      </c>
      <c r="V352" s="3" t="s">
        <v>5602</v>
      </c>
      <c r="W352" s="3" t="s">
        <v>5606</v>
      </c>
      <c r="X352" s="3" t="s">
        <v>5607</v>
      </c>
      <c r="Y352" s="3" t="s">
        <v>5608</v>
      </c>
      <c r="Z352" s="3" t="s">
        <v>41</v>
      </c>
      <c r="AA352" s="3">
        <v>2</v>
      </c>
      <c r="AB352" s="3" t="s">
        <v>30</v>
      </c>
      <c r="AC352" s="3">
        <v>1</v>
      </c>
      <c r="AD352" s="3" t="s">
        <v>41</v>
      </c>
    </row>
    <row r="353" spans="1:30" x14ac:dyDescent="0.2">
      <c r="A353" s="3" t="s">
        <v>30</v>
      </c>
      <c r="B353" s="3" t="s">
        <v>31</v>
      </c>
      <c r="C353" s="3" t="s">
        <v>5611</v>
      </c>
      <c r="D353" s="3" t="s">
        <v>5612</v>
      </c>
      <c r="E353" s="3">
        <v>0</v>
      </c>
      <c r="F353" s="3">
        <v>2.16</v>
      </c>
      <c r="G353" s="3">
        <v>1</v>
      </c>
      <c r="H353" s="3">
        <v>1</v>
      </c>
      <c r="I353" s="3">
        <v>1</v>
      </c>
      <c r="J353" s="3">
        <v>1</v>
      </c>
      <c r="K353" s="3">
        <v>1</v>
      </c>
      <c r="L353" s="3">
        <v>960</v>
      </c>
      <c r="M353" s="3">
        <v>105.8</v>
      </c>
      <c r="N353" s="3">
        <v>9.7200000000000006</v>
      </c>
      <c r="O353" s="3">
        <v>0</v>
      </c>
      <c r="P353" s="3">
        <v>1</v>
      </c>
      <c r="Q353" s="3" t="s">
        <v>2970</v>
      </c>
      <c r="R353" s="3" t="s">
        <v>5613</v>
      </c>
      <c r="S353" s="3" t="s">
        <v>41</v>
      </c>
      <c r="T353" s="3" t="s">
        <v>41</v>
      </c>
      <c r="U353" s="3" t="s">
        <v>5614</v>
      </c>
      <c r="V353" s="3" t="s">
        <v>5611</v>
      </c>
      <c r="W353" s="3" t="s">
        <v>5615</v>
      </c>
      <c r="X353" s="3" t="s">
        <v>5616</v>
      </c>
      <c r="Y353" s="3" t="s">
        <v>41</v>
      </c>
      <c r="Z353" s="3" t="s">
        <v>41</v>
      </c>
      <c r="AA353" s="3">
        <v>0</v>
      </c>
      <c r="AB353" s="3" t="s">
        <v>30</v>
      </c>
      <c r="AC353" s="3">
        <v>1</v>
      </c>
      <c r="AD353" s="3" t="s">
        <v>41</v>
      </c>
    </row>
    <row r="354" spans="1:30" x14ac:dyDescent="0.2">
      <c r="A354" s="3" t="s">
        <v>30</v>
      </c>
      <c r="B354" s="3" t="s">
        <v>31</v>
      </c>
      <c r="C354" s="3" t="s">
        <v>5619</v>
      </c>
      <c r="D354" s="3" t="s">
        <v>5620</v>
      </c>
      <c r="E354" s="3">
        <v>0</v>
      </c>
      <c r="F354" s="3">
        <v>2.1539999999999999</v>
      </c>
      <c r="G354" s="3">
        <v>1</v>
      </c>
      <c r="H354" s="3">
        <v>1</v>
      </c>
      <c r="I354" s="3">
        <v>1</v>
      </c>
      <c r="J354" s="3">
        <v>1</v>
      </c>
      <c r="K354" s="3">
        <v>1</v>
      </c>
      <c r="L354" s="3">
        <v>1967</v>
      </c>
      <c r="M354" s="3">
        <v>224.7</v>
      </c>
      <c r="N354" s="3">
        <v>6.55</v>
      </c>
      <c r="O354" s="3">
        <v>0</v>
      </c>
      <c r="P354" s="3">
        <v>1</v>
      </c>
      <c r="Q354" s="3" t="s">
        <v>41</v>
      </c>
      <c r="R354" s="3" t="s">
        <v>41</v>
      </c>
      <c r="S354" s="3" t="s">
        <v>41</v>
      </c>
      <c r="T354" s="3" t="s">
        <v>41</v>
      </c>
      <c r="U354" s="3" t="s">
        <v>41</v>
      </c>
      <c r="V354" s="3" t="s">
        <v>5619</v>
      </c>
      <c r="W354" s="3" t="s">
        <v>41</v>
      </c>
      <c r="X354" s="3" t="s">
        <v>41</v>
      </c>
      <c r="Y354" s="3" t="s">
        <v>41</v>
      </c>
      <c r="Z354" s="3" t="s">
        <v>41</v>
      </c>
      <c r="AA354" s="3">
        <v>0</v>
      </c>
      <c r="AB354" s="3" t="s">
        <v>30</v>
      </c>
      <c r="AC354" s="3">
        <v>1</v>
      </c>
      <c r="AD354" s="3" t="s">
        <v>41</v>
      </c>
    </row>
    <row r="355" spans="1:30" x14ac:dyDescent="0.2">
      <c r="A355" s="3" t="s">
        <v>30</v>
      </c>
      <c r="B355" s="3" t="s">
        <v>31</v>
      </c>
      <c r="C355" s="3" t="s">
        <v>5623</v>
      </c>
      <c r="D355" s="3" t="s">
        <v>5624</v>
      </c>
      <c r="E355" s="3">
        <v>0</v>
      </c>
      <c r="F355" s="3">
        <v>2.145</v>
      </c>
      <c r="G355" s="3">
        <v>2</v>
      </c>
      <c r="H355" s="3">
        <v>1</v>
      </c>
      <c r="I355" s="3">
        <v>1</v>
      </c>
      <c r="J355" s="3">
        <v>1</v>
      </c>
      <c r="K355" s="3">
        <v>1</v>
      </c>
      <c r="L355" s="3">
        <v>851</v>
      </c>
      <c r="M355" s="3">
        <v>93.7</v>
      </c>
      <c r="N355" s="3">
        <v>7.91</v>
      </c>
      <c r="O355" s="3">
        <v>0</v>
      </c>
      <c r="P355" s="3">
        <v>1</v>
      </c>
      <c r="Q355" s="3" t="s">
        <v>913</v>
      </c>
      <c r="R355" s="3" t="s">
        <v>41</v>
      </c>
      <c r="S355" s="3" t="s">
        <v>41</v>
      </c>
      <c r="T355" s="3" t="s">
        <v>41</v>
      </c>
      <c r="U355" s="3" t="s">
        <v>5625</v>
      </c>
      <c r="V355" s="3" t="s">
        <v>5623</v>
      </c>
      <c r="W355" s="3" t="s">
        <v>5626</v>
      </c>
      <c r="X355" s="3" t="s">
        <v>5627</v>
      </c>
      <c r="Y355" s="3" t="s">
        <v>41</v>
      </c>
      <c r="Z355" s="3" t="s">
        <v>41</v>
      </c>
      <c r="AA355" s="3">
        <v>0</v>
      </c>
      <c r="AB355" s="3" t="s">
        <v>30</v>
      </c>
      <c r="AC355" s="3">
        <v>1</v>
      </c>
      <c r="AD355" s="3" t="s">
        <v>41</v>
      </c>
    </row>
    <row r="356" spans="1:30" x14ac:dyDescent="0.2">
      <c r="A356" s="3" t="s">
        <v>30</v>
      </c>
      <c r="B356" s="3" t="s">
        <v>31</v>
      </c>
      <c r="C356" s="3" t="s">
        <v>5630</v>
      </c>
      <c r="D356" s="3" t="s">
        <v>5631</v>
      </c>
      <c r="E356" s="3">
        <v>0</v>
      </c>
      <c r="F356" s="3">
        <v>2.129</v>
      </c>
      <c r="G356" s="3">
        <v>1</v>
      </c>
      <c r="H356" s="3">
        <v>1</v>
      </c>
      <c r="I356" s="3">
        <v>1</v>
      </c>
      <c r="J356" s="3">
        <v>1</v>
      </c>
      <c r="K356" s="3">
        <v>1</v>
      </c>
      <c r="L356" s="3">
        <v>767</v>
      </c>
      <c r="M356" s="3">
        <v>86.9</v>
      </c>
      <c r="N356" s="3">
        <v>5.69</v>
      </c>
      <c r="O356" s="3">
        <v>0</v>
      </c>
      <c r="P356" s="3">
        <v>1</v>
      </c>
      <c r="Q356" s="3" t="s">
        <v>2887</v>
      </c>
      <c r="R356" s="3" t="s">
        <v>453</v>
      </c>
      <c r="S356" s="3" t="s">
        <v>2074</v>
      </c>
      <c r="T356" s="3" t="s">
        <v>5632</v>
      </c>
      <c r="U356" s="3" t="s">
        <v>5633</v>
      </c>
      <c r="V356" s="3" t="s">
        <v>5630</v>
      </c>
      <c r="W356" s="3" t="s">
        <v>5634</v>
      </c>
      <c r="X356" s="3" t="s">
        <v>5635</v>
      </c>
      <c r="Y356" s="3" t="s">
        <v>41</v>
      </c>
      <c r="Z356" s="3" t="s">
        <v>41</v>
      </c>
      <c r="AA356" s="3">
        <v>0</v>
      </c>
      <c r="AB356" s="3" t="s">
        <v>30</v>
      </c>
      <c r="AC356" s="3">
        <v>1</v>
      </c>
      <c r="AD356" s="3" t="s">
        <v>41</v>
      </c>
    </row>
    <row r="357" spans="1:30" x14ac:dyDescent="0.2">
      <c r="A357" s="3" t="s">
        <v>30</v>
      </c>
      <c r="B357" s="3" t="s">
        <v>31</v>
      </c>
      <c r="C357" s="3" t="s">
        <v>5638</v>
      </c>
      <c r="D357" s="3" t="s">
        <v>5639</v>
      </c>
      <c r="E357" s="3">
        <v>0</v>
      </c>
      <c r="F357" s="3">
        <v>2.129</v>
      </c>
      <c r="G357" s="3">
        <v>11</v>
      </c>
      <c r="H357" s="3">
        <v>1</v>
      </c>
      <c r="I357" s="3">
        <v>1</v>
      </c>
      <c r="J357" s="3">
        <v>2</v>
      </c>
      <c r="K357" s="3">
        <v>1</v>
      </c>
      <c r="L357" s="3">
        <v>157</v>
      </c>
      <c r="M357" s="3">
        <v>17.100000000000001</v>
      </c>
      <c r="N357" s="3">
        <v>4.96</v>
      </c>
      <c r="O357" s="3">
        <v>2.04</v>
      </c>
      <c r="P357" s="3">
        <v>1</v>
      </c>
      <c r="Q357" s="3" t="s">
        <v>3405</v>
      </c>
      <c r="R357" s="3" t="s">
        <v>453</v>
      </c>
      <c r="S357" s="3" t="s">
        <v>5640</v>
      </c>
      <c r="T357" s="3" t="s">
        <v>5641</v>
      </c>
      <c r="U357" s="3" t="s">
        <v>5642</v>
      </c>
      <c r="V357" s="3" t="s">
        <v>5638</v>
      </c>
      <c r="W357" s="3" t="s">
        <v>5643</v>
      </c>
      <c r="X357" s="3" t="s">
        <v>5644</v>
      </c>
      <c r="Y357" s="3" t="s">
        <v>5645</v>
      </c>
      <c r="Z357" s="3" t="s">
        <v>41</v>
      </c>
      <c r="AA357" s="3">
        <v>1</v>
      </c>
      <c r="AB357" s="3" t="s">
        <v>30</v>
      </c>
      <c r="AC357" s="3">
        <v>1</v>
      </c>
      <c r="AD357" s="3" t="s">
        <v>41</v>
      </c>
    </row>
    <row r="358" spans="1:30" x14ac:dyDescent="0.2">
      <c r="A358" s="3" t="s">
        <v>30</v>
      </c>
      <c r="B358" s="3" t="s">
        <v>31</v>
      </c>
      <c r="C358" s="3" t="s">
        <v>5648</v>
      </c>
      <c r="D358" s="3" t="s">
        <v>5649</v>
      </c>
      <c r="E358" s="3">
        <v>0</v>
      </c>
      <c r="F358" s="3">
        <v>2.1240000000000001</v>
      </c>
      <c r="G358" s="3">
        <v>2</v>
      </c>
      <c r="H358" s="3">
        <v>1</v>
      </c>
      <c r="I358" s="3">
        <v>1</v>
      </c>
      <c r="J358" s="3">
        <v>1</v>
      </c>
      <c r="K358" s="3">
        <v>1</v>
      </c>
      <c r="L358" s="3">
        <v>897</v>
      </c>
      <c r="M358" s="3">
        <v>100.9</v>
      </c>
      <c r="N358" s="3">
        <v>6.67</v>
      </c>
      <c r="O358" s="3">
        <v>0</v>
      </c>
      <c r="P358" s="3">
        <v>1</v>
      </c>
      <c r="Q358" s="3" t="s">
        <v>5650</v>
      </c>
      <c r="R358" s="3" t="s">
        <v>2011</v>
      </c>
      <c r="S358" s="3" t="s">
        <v>2985</v>
      </c>
      <c r="T358" s="3" t="s">
        <v>41</v>
      </c>
      <c r="U358" s="3" t="s">
        <v>5651</v>
      </c>
      <c r="V358" s="3" t="s">
        <v>5648</v>
      </c>
      <c r="W358" s="3" t="s">
        <v>5652</v>
      </c>
      <c r="X358" s="3" t="s">
        <v>5653</v>
      </c>
      <c r="Y358" s="3" t="s">
        <v>41</v>
      </c>
      <c r="Z358" s="3" t="s">
        <v>41</v>
      </c>
      <c r="AA358" s="3">
        <v>0</v>
      </c>
      <c r="AB358" s="3" t="s">
        <v>30</v>
      </c>
      <c r="AC358" s="3">
        <v>1</v>
      </c>
      <c r="AD358" s="3" t="s">
        <v>41</v>
      </c>
    </row>
    <row r="359" spans="1:30" x14ac:dyDescent="0.2">
      <c r="A359" s="3" t="s">
        <v>30</v>
      </c>
      <c r="B359" s="3" t="s">
        <v>31</v>
      </c>
      <c r="C359" s="3" t="s">
        <v>5656</v>
      </c>
      <c r="D359" s="3" t="s">
        <v>5657</v>
      </c>
      <c r="E359" s="3">
        <v>0</v>
      </c>
      <c r="F359" s="3">
        <v>2.121</v>
      </c>
      <c r="G359" s="3">
        <v>1</v>
      </c>
      <c r="H359" s="3">
        <v>1</v>
      </c>
      <c r="I359" s="3">
        <v>1</v>
      </c>
      <c r="J359" s="3">
        <v>1</v>
      </c>
      <c r="K359" s="3">
        <v>1</v>
      </c>
      <c r="L359" s="3">
        <v>812</v>
      </c>
      <c r="M359" s="3">
        <v>93.1</v>
      </c>
      <c r="N359" s="3">
        <v>5</v>
      </c>
      <c r="O359" s="3">
        <v>0</v>
      </c>
      <c r="P359" s="3">
        <v>1</v>
      </c>
      <c r="Q359" s="3" t="s">
        <v>2812</v>
      </c>
      <c r="R359" s="3" t="s">
        <v>3807</v>
      </c>
      <c r="S359" s="3" t="s">
        <v>1062</v>
      </c>
      <c r="T359" s="3" t="s">
        <v>5658</v>
      </c>
      <c r="U359" s="3" t="s">
        <v>5659</v>
      </c>
      <c r="V359" s="3" t="s">
        <v>5656</v>
      </c>
      <c r="W359" s="3" t="s">
        <v>5660</v>
      </c>
      <c r="X359" s="3" t="s">
        <v>5661</v>
      </c>
      <c r="Y359" s="3" t="s">
        <v>5662</v>
      </c>
      <c r="Z359" s="3" t="s">
        <v>41</v>
      </c>
      <c r="AA359" s="3">
        <v>4</v>
      </c>
      <c r="AB359" s="3" t="s">
        <v>30</v>
      </c>
      <c r="AC359" s="3">
        <v>1</v>
      </c>
      <c r="AD359" s="3" t="s">
        <v>41</v>
      </c>
    </row>
    <row r="360" spans="1:30" x14ac:dyDescent="0.2">
      <c r="A360" s="3" t="s">
        <v>30</v>
      </c>
      <c r="B360" s="3" t="s">
        <v>31</v>
      </c>
      <c r="C360" s="3" t="s">
        <v>5665</v>
      </c>
      <c r="D360" s="3" t="s">
        <v>5666</v>
      </c>
      <c r="E360" s="3">
        <v>0</v>
      </c>
      <c r="F360" s="3">
        <v>2.1160000000000001</v>
      </c>
      <c r="G360" s="3">
        <v>4</v>
      </c>
      <c r="H360" s="3">
        <v>1</v>
      </c>
      <c r="I360" s="3">
        <v>1</v>
      </c>
      <c r="J360" s="3">
        <v>1</v>
      </c>
      <c r="K360" s="3">
        <v>1</v>
      </c>
      <c r="L360" s="3">
        <v>319</v>
      </c>
      <c r="M360" s="3">
        <v>37.4</v>
      </c>
      <c r="N360" s="3">
        <v>9.23</v>
      </c>
      <c r="O360" s="3">
        <v>2.0699999999999998</v>
      </c>
      <c r="P360" s="3">
        <v>1</v>
      </c>
      <c r="Q360" s="3" t="s">
        <v>1592</v>
      </c>
      <c r="R360" s="3" t="s">
        <v>4672</v>
      </c>
      <c r="S360" s="3" t="s">
        <v>36</v>
      </c>
      <c r="T360" s="3" t="s">
        <v>5667</v>
      </c>
      <c r="U360" s="3" t="s">
        <v>5668</v>
      </c>
      <c r="V360" s="3" t="s">
        <v>5665</v>
      </c>
      <c r="W360" s="3" t="s">
        <v>5669</v>
      </c>
      <c r="X360" s="3" t="s">
        <v>5670</v>
      </c>
      <c r="Y360" s="3" t="s">
        <v>41</v>
      </c>
      <c r="Z360" s="3" t="s">
        <v>41</v>
      </c>
      <c r="AA360" s="3">
        <v>0</v>
      </c>
      <c r="AB360" s="3" t="s">
        <v>30</v>
      </c>
      <c r="AC360" s="3">
        <v>1</v>
      </c>
      <c r="AD360" s="3" t="s">
        <v>41</v>
      </c>
    </row>
    <row r="361" spans="1:30" x14ac:dyDescent="0.2">
      <c r="A361" s="3" t="s">
        <v>30</v>
      </c>
      <c r="B361" s="3" t="s">
        <v>31</v>
      </c>
      <c r="C361" s="3" t="s">
        <v>5673</v>
      </c>
      <c r="D361" s="3" t="s">
        <v>5674</v>
      </c>
      <c r="E361" s="3">
        <v>0</v>
      </c>
      <c r="F361" s="3">
        <v>2.1150000000000002</v>
      </c>
      <c r="G361" s="3">
        <v>4</v>
      </c>
      <c r="H361" s="3">
        <v>1</v>
      </c>
      <c r="I361" s="3">
        <v>1</v>
      </c>
      <c r="J361" s="3">
        <v>1</v>
      </c>
      <c r="K361" s="3">
        <v>1</v>
      </c>
      <c r="L361" s="3">
        <v>477</v>
      </c>
      <c r="M361" s="3">
        <v>53.8</v>
      </c>
      <c r="N361" s="3">
        <v>5.48</v>
      </c>
      <c r="O361" s="3">
        <v>0</v>
      </c>
      <c r="P361" s="3">
        <v>1</v>
      </c>
      <c r="Q361" s="3" t="s">
        <v>1512</v>
      </c>
      <c r="R361" s="3" t="s">
        <v>35</v>
      </c>
      <c r="S361" s="3" t="s">
        <v>36</v>
      </c>
      <c r="T361" s="3" t="s">
        <v>2098</v>
      </c>
      <c r="U361" s="3" t="s">
        <v>5675</v>
      </c>
      <c r="V361" s="3" t="s">
        <v>5673</v>
      </c>
      <c r="W361" s="3" t="s">
        <v>5676</v>
      </c>
      <c r="X361" s="3" t="s">
        <v>5677</v>
      </c>
      <c r="Y361" s="3" t="s">
        <v>41</v>
      </c>
      <c r="Z361" s="3" t="s">
        <v>41</v>
      </c>
      <c r="AA361" s="3">
        <v>0</v>
      </c>
      <c r="AB361" s="3" t="s">
        <v>30</v>
      </c>
      <c r="AC361" s="3">
        <v>1</v>
      </c>
      <c r="AD361" s="3" t="s">
        <v>41</v>
      </c>
    </row>
    <row r="362" spans="1:30" x14ac:dyDescent="0.2">
      <c r="A362" s="3" t="s">
        <v>30</v>
      </c>
      <c r="B362" s="3" t="s">
        <v>31</v>
      </c>
      <c r="C362" s="3" t="s">
        <v>5680</v>
      </c>
      <c r="D362" s="3" t="s">
        <v>5681</v>
      </c>
      <c r="E362" s="3">
        <v>0</v>
      </c>
      <c r="F362" s="3">
        <v>2.1110000000000002</v>
      </c>
      <c r="G362" s="3">
        <v>20</v>
      </c>
      <c r="H362" s="3">
        <v>1</v>
      </c>
      <c r="I362" s="3">
        <v>1</v>
      </c>
      <c r="J362" s="3">
        <v>1</v>
      </c>
      <c r="K362" s="3">
        <v>1</v>
      </c>
      <c r="L362" s="3">
        <v>94</v>
      </c>
      <c r="M362" s="3">
        <v>10.8</v>
      </c>
      <c r="N362" s="3">
        <v>5.45</v>
      </c>
      <c r="O362" s="3">
        <v>2.5099999999999998</v>
      </c>
      <c r="P362" s="3">
        <v>1</v>
      </c>
      <c r="Q362" s="3" t="s">
        <v>2740</v>
      </c>
      <c r="R362" s="3" t="s">
        <v>520</v>
      </c>
      <c r="S362" s="3" t="s">
        <v>41</v>
      </c>
      <c r="T362" s="3" t="s">
        <v>5682</v>
      </c>
      <c r="U362" s="3" t="s">
        <v>5683</v>
      </c>
      <c r="V362" s="3" t="s">
        <v>5680</v>
      </c>
      <c r="W362" s="3" t="s">
        <v>5684</v>
      </c>
      <c r="X362" s="3" t="s">
        <v>5685</v>
      </c>
      <c r="Y362" s="3" t="s">
        <v>41</v>
      </c>
      <c r="Z362" s="3" t="s">
        <v>41</v>
      </c>
      <c r="AA362" s="3">
        <v>0</v>
      </c>
      <c r="AB362" s="3" t="s">
        <v>30</v>
      </c>
      <c r="AC362" s="3">
        <v>1</v>
      </c>
      <c r="AD362" s="3" t="s">
        <v>41</v>
      </c>
    </row>
    <row r="363" spans="1:30" x14ac:dyDescent="0.2">
      <c r="A363" s="3" t="s">
        <v>30</v>
      </c>
      <c r="B363" s="3" t="s">
        <v>31</v>
      </c>
      <c r="C363" s="3" t="s">
        <v>5688</v>
      </c>
      <c r="D363" s="3" t="s">
        <v>5689</v>
      </c>
      <c r="E363" s="3">
        <v>0</v>
      </c>
      <c r="F363" s="3">
        <v>2.097</v>
      </c>
      <c r="G363" s="3">
        <v>11</v>
      </c>
      <c r="H363" s="3">
        <v>1</v>
      </c>
      <c r="I363" s="3">
        <v>1</v>
      </c>
      <c r="J363" s="3">
        <v>1</v>
      </c>
      <c r="K363" s="3">
        <v>1</v>
      </c>
      <c r="L363" s="3">
        <v>157</v>
      </c>
      <c r="M363" s="3">
        <v>18.600000000000001</v>
      </c>
      <c r="N363" s="3">
        <v>10.039999999999999</v>
      </c>
      <c r="O363" s="3">
        <v>2.44</v>
      </c>
      <c r="P363" s="3">
        <v>1</v>
      </c>
      <c r="Q363" s="3" t="s">
        <v>1592</v>
      </c>
      <c r="R363" s="3" t="s">
        <v>4672</v>
      </c>
      <c r="S363" s="3" t="s">
        <v>36</v>
      </c>
      <c r="T363" s="3" t="s">
        <v>5690</v>
      </c>
      <c r="U363" s="3" t="s">
        <v>5691</v>
      </c>
      <c r="V363" s="3" t="s">
        <v>5688</v>
      </c>
      <c r="W363" s="3" t="s">
        <v>5692</v>
      </c>
      <c r="X363" s="3" t="s">
        <v>5693</v>
      </c>
      <c r="Y363" s="3" t="s">
        <v>41</v>
      </c>
      <c r="Z363" s="3" t="s">
        <v>41</v>
      </c>
      <c r="AA363" s="3">
        <v>0</v>
      </c>
      <c r="AB363" s="3" t="s">
        <v>30</v>
      </c>
      <c r="AC363" s="3">
        <v>1</v>
      </c>
      <c r="AD363" s="3" t="s">
        <v>41</v>
      </c>
    </row>
    <row r="364" spans="1:30" x14ac:dyDescent="0.2">
      <c r="A364" s="3" t="s">
        <v>30</v>
      </c>
      <c r="B364" s="3" t="s">
        <v>31</v>
      </c>
      <c r="C364" s="3" t="s">
        <v>5696</v>
      </c>
      <c r="D364" s="3" t="s">
        <v>5697</v>
      </c>
      <c r="E364" s="3">
        <v>0</v>
      </c>
      <c r="F364" s="3">
        <v>2.09</v>
      </c>
      <c r="G364" s="3">
        <v>4</v>
      </c>
      <c r="H364" s="3">
        <v>1</v>
      </c>
      <c r="I364" s="3">
        <v>1</v>
      </c>
      <c r="J364" s="3">
        <v>1</v>
      </c>
      <c r="K364" s="3">
        <v>1</v>
      </c>
      <c r="L364" s="3">
        <v>470</v>
      </c>
      <c r="M364" s="3">
        <v>53.7</v>
      </c>
      <c r="N364" s="3">
        <v>8.98</v>
      </c>
      <c r="O364" s="3">
        <v>2.2999999999999998</v>
      </c>
      <c r="P364" s="3">
        <v>1</v>
      </c>
      <c r="Q364" s="3" t="s">
        <v>2887</v>
      </c>
      <c r="R364" s="3" t="s">
        <v>41</v>
      </c>
      <c r="S364" s="3" t="s">
        <v>41</v>
      </c>
      <c r="T364" s="3" t="s">
        <v>5698</v>
      </c>
      <c r="U364" s="3" t="s">
        <v>5699</v>
      </c>
      <c r="V364" s="3" t="s">
        <v>5696</v>
      </c>
      <c r="W364" s="3" t="s">
        <v>5700</v>
      </c>
      <c r="X364" s="3" t="s">
        <v>5701</v>
      </c>
      <c r="Y364" s="3" t="s">
        <v>41</v>
      </c>
      <c r="Z364" s="3" t="s">
        <v>41</v>
      </c>
      <c r="AA364" s="3">
        <v>0</v>
      </c>
      <c r="AB364" s="3" t="s">
        <v>30</v>
      </c>
      <c r="AC364" s="3">
        <v>1</v>
      </c>
      <c r="AD364" s="3" t="s">
        <v>41</v>
      </c>
    </row>
    <row r="365" spans="1:30" x14ac:dyDescent="0.2">
      <c r="A365" s="3" t="s">
        <v>30</v>
      </c>
      <c r="B365" s="3" t="s">
        <v>31</v>
      </c>
      <c r="C365" s="3" t="s">
        <v>5704</v>
      </c>
      <c r="D365" s="3" t="s">
        <v>5705</v>
      </c>
      <c r="E365" s="3">
        <v>0</v>
      </c>
      <c r="F365" s="3">
        <v>2.085</v>
      </c>
      <c r="G365" s="3">
        <v>1</v>
      </c>
      <c r="H365" s="3">
        <v>1</v>
      </c>
      <c r="I365" s="3">
        <v>1</v>
      </c>
      <c r="J365" s="3">
        <v>1</v>
      </c>
      <c r="K365" s="3">
        <v>1</v>
      </c>
      <c r="L365" s="3">
        <v>1222</v>
      </c>
      <c r="M365" s="3">
        <v>134.69999999999999</v>
      </c>
      <c r="N365" s="3">
        <v>5.85</v>
      </c>
      <c r="O365" s="3">
        <v>0</v>
      </c>
      <c r="P365" s="3">
        <v>1</v>
      </c>
      <c r="Q365" s="3" t="s">
        <v>279</v>
      </c>
      <c r="R365" s="3" t="s">
        <v>1490</v>
      </c>
      <c r="S365" s="3" t="s">
        <v>1062</v>
      </c>
      <c r="T365" s="3" t="s">
        <v>5706</v>
      </c>
      <c r="U365" s="3" t="s">
        <v>5707</v>
      </c>
      <c r="V365" s="3" t="s">
        <v>5704</v>
      </c>
      <c r="W365" s="3" t="s">
        <v>5708</v>
      </c>
      <c r="X365" s="3" t="s">
        <v>5709</v>
      </c>
      <c r="Y365" s="3" t="s">
        <v>41</v>
      </c>
      <c r="Z365" s="3" t="s">
        <v>41</v>
      </c>
      <c r="AA365" s="3">
        <v>0</v>
      </c>
      <c r="AB365" s="3" t="s">
        <v>30</v>
      </c>
      <c r="AC365" s="3">
        <v>1</v>
      </c>
      <c r="AD365" s="3" t="s">
        <v>41</v>
      </c>
    </row>
    <row r="366" spans="1:30" x14ac:dyDescent="0.2">
      <c r="A366" s="3" t="s">
        <v>30</v>
      </c>
      <c r="B366" s="3" t="s">
        <v>31</v>
      </c>
      <c r="C366" s="3" t="s">
        <v>5712</v>
      </c>
      <c r="D366" s="3" t="s">
        <v>5713</v>
      </c>
      <c r="E366" s="3">
        <v>0</v>
      </c>
      <c r="F366" s="3">
        <v>2.0720000000000001</v>
      </c>
      <c r="G366" s="3">
        <v>2</v>
      </c>
      <c r="H366" s="3">
        <v>1</v>
      </c>
      <c r="I366" s="3">
        <v>1</v>
      </c>
      <c r="J366" s="3">
        <v>1</v>
      </c>
      <c r="K366" s="3">
        <v>1</v>
      </c>
      <c r="L366" s="3">
        <v>649</v>
      </c>
      <c r="M366" s="3">
        <v>70.599999999999994</v>
      </c>
      <c r="N366" s="3">
        <v>6.96</v>
      </c>
      <c r="O366" s="3">
        <v>1.86</v>
      </c>
      <c r="P366" s="3">
        <v>1</v>
      </c>
      <c r="Q366" s="3" t="s">
        <v>1919</v>
      </c>
      <c r="R366" s="3" t="s">
        <v>41</v>
      </c>
      <c r="S366" s="3" t="s">
        <v>1766</v>
      </c>
      <c r="T366" s="3" t="s">
        <v>2196</v>
      </c>
      <c r="U366" s="3" t="s">
        <v>5714</v>
      </c>
      <c r="V366" s="3" t="s">
        <v>5712</v>
      </c>
      <c r="W366" s="3" t="s">
        <v>5715</v>
      </c>
      <c r="X366" s="3" t="s">
        <v>5716</v>
      </c>
      <c r="Y366" s="3" t="s">
        <v>41</v>
      </c>
      <c r="Z366" s="3" t="s">
        <v>41</v>
      </c>
      <c r="AA366" s="3">
        <v>0</v>
      </c>
      <c r="AB366" s="3" t="s">
        <v>30</v>
      </c>
      <c r="AC366" s="3">
        <v>1</v>
      </c>
      <c r="AD366" s="3" t="s">
        <v>41</v>
      </c>
    </row>
    <row r="367" spans="1:30" x14ac:dyDescent="0.2">
      <c r="A367" s="3" t="s">
        <v>30</v>
      </c>
      <c r="B367" s="3" t="s">
        <v>31</v>
      </c>
      <c r="C367" s="3" t="s">
        <v>5719</v>
      </c>
      <c r="D367" s="3" t="s">
        <v>5720</v>
      </c>
      <c r="E367" s="3">
        <v>0</v>
      </c>
      <c r="F367" s="3">
        <v>2.0609999999999999</v>
      </c>
      <c r="G367" s="3">
        <v>4</v>
      </c>
      <c r="H367" s="3">
        <v>1</v>
      </c>
      <c r="I367" s="3">
        <v>1</v>
      </c>
      <c r="J367" s="3">
        <v>1</v>
      </c>
      <c r="K367" s="3">
        <v>1</v>
      </c>
      <c r="L367" s="3">
        <v>381</v>
      </c>
      <c r="M367" s="3">
        <v>41.7</v>
      </c>
      <c r="N367" s="3">
        <v>6.06</v>
      </c>
      <c r="O367" s="3">
        <v>0</v>
      </c>
      <c r="P367" s="3">
        <v>1</v>
      </c>
      <c r="Q367" s="3" t="s">
        <v>5721</v>
      </c>
      <c r="R367" s="3" t="s">
        <v>35</v>
      </c>
      <c r="S367" s="3" t="s">
        <v>1766</v>
      </c>
      <c r="T367" s="3" t="s">
        <v>5706</v>
      </c>
      <c r="U367" s="3" t="s">
        <v>5722</v>
      </c>
      <c r="V367" s="3" t="s">
        <v>5719</v>
      </c>
      <c r="W367" s="3" t="s">
        <v>5723</v>
      </c>
      <c r="X367" s="3" t="s">
        <v>5724</v>
      </c>
      <c r="Y367" s="3" t="s">
        <v>41</v>
      </c>
      <c r="Z367" s="3" t="s">
        <v>41</v>
      </c>
      <c r="AA367" s="3">
        <v>0</v>
      </c>
      <c r="AB367" s="3" t="s">
        <v>30</v>
      </c>
      <c r="AC367" s="3">
        <v>1</v>
      </c>
      <c r="AD367" s="3" t="s">
        <v>41</v>
      </c>
    </row>
    <row r="368" spans="1:30" x14ac:dyDescent="0.2">
      <c r="A368" s="3" t="s">
        <v>30</v>
      </c>
      <c r="B368" s="3" t="s">
        <v>31</v>
      </c>
      <c r="C368" s="3" t="s">
        <v>5727</v>
      </c>
      <c r="D368" s="3" t="s">
        <v>5728</v>
      </c>
      <c r="E368" s="3">
        <v>0</v>
      </c>
      <c r="F368" s="3">
        <v>2.044</v>
      </c>
      <c r="G368" s="3">
        <v>3</v>
      </c>
      <c r="H368" s="3">
        <v>1</v>
      </c>
      <c r="I368" s="3">
        <v>1</v>
      </c>
      <c r="J368" s="3">
        <v>1</v>
      </c>
      <c r="K368" s="3">
        <v>1</v>
      </c>
      <c r="L368" s="3">
        <v>347</v>
      </c>
      <c r="M368" s="3">
        <v>40</v>
      </c>
      <c r="N368" s="3">
        <v>9.51</v>
      </c>
      <c r="O368" s="3">
        <v>0</v>
      </c>
      <c r="P368" s="3">
        <v>1</v>
      </c>
      <c r="Q368" s="3" t="s">
        <v>2633</v>
      </c>
      <c r="R368" s="3" t="s">
        <v>4467</v>
      </c>
      <c r="S368" s="3" t="s">
        <v>36</v>
      </c>
      <c r="T368" s="3" t="s">
        <v>5729</v>
      </c>
      <c r="U368" s="3" t="s">
        <v>5730</v>
      </c>
      <c r="V368" s="3" t="s">
        <v>5727</v>
      </c>
      <c r="W368" s="3" t="s">
        <v>5731</v>
      </c>
      <c r="X368" s="3" t="s">
        <v>5732</v>
      </c>
      <c r="Y368" s="3" t="s">
        <v>5733</v>
      </c>
      <c r="Z368" s="3" t="s">
        <v>41</v>
      </c>
      <c r="AA368" s="3">
        <v>3</v>
      </c>
      <c r="AB368" s="3" t="s">
        <v>30</v>
      </c>
      <c r="AC368" s="3">
        <v>1</v>
      </c>
      <c r="AD368" s="3" t="s">
        <v>41</v>
      </c>
    </row>
    <row r="369" spans="1:30" x14ac:dyDescent="0.2">
      <c r="A369" s="3" t="s">
        <v>30</v>
      </c>
      <c r="B369" s="3" t="s">
        <v>31</v>
      </c>
      <c r="C369" s="3" t="s">
        <v>5736</v>
      </c>
      <c r="D369" s="3" t="s">
        <v>5737</v>
      </c>
      <c r="E369" s="3">
        <v>0</v>
      </c>
      <c r="F369" s="3">
        <v>2.0409999999999999</v>
      </c>
      <c r="G369" s="3">
        <v>4</v>
      </c>
      <c r="H369" s="3">
        <v>1</v>
      </c>
      <c r="I369" s="3">
        <v>1</v>
      </c>
      <c r="J369" s="3">
        <v>1</v>
      </c>
      <c r="K369" s="3">
        <v>1</v>
      </c>
      <c r="L369" s="3">
        <v>361</v>
      </c>
      <c r="M369" s="3">
        <v>39.5</v>
      </c>
      <c r="N369" s="3">
        <v>6.34</v>
      </c>
      <c r="O369" s="3">
        <v>0</v>
      </c>
      <c r="P369" s="3">
        <v>1</v>
      </c>
      <c r="Q369" s="3" t="s">
        <v>5738</v>
      </c>
      <c r="R369" s="3" t="s">
        <v>41</v>
      </c>
      <c r="S369" s="3" t="s">
        <v>36</v>
      </c>
      <c r="T369" s="3" t="s">
        <v>5739</v>
      </c>
      <c r="U369" s="3" t="s">
        <v>5740</v>
      </c>
      <c r="V369" s="3" t="s">
        <v>5736</v>
      </c>
      <c r="W369" s="3" t="s">
        <v>5741</v>
      </c>
      <c r="X369" s="3" t="s">
        <v>5742</v>
      </c>
      <c r="Y369" s="3" t="s">
        <v>41</v>
      </c>
      <c r="Z369" s="3" t="s">
        <v>5743</v>
      </c>
      <c r="AA369" s="3">
        <v>1</v>
      </c>
      <c r="AB369" s="3" t="s">
        <v>30</v>
      </c>
      <c r="AC369" s="3">
        <v>1</v>
      </c>
      <c r="AD369" s="3" t="s">
        <v>41</v>
      </c>
    </row>
    <row r="370" spans="1:30" x14ac:dyDescent="0.2">
      <c r="A370" s="3" t="s">
        <v>30</v>
      </c>
      <c r="B370" s="3" t="s">
        <v>31</v>
      </c>
      <c r="C370" s="3" t="s">
        <v>5746</v>
      </c>
      <c r="D370" s="3" t="s">
        <v>5747</v>
      </c>
      <c r="E370" s="3">
        <v>0</v>
      </c>
      <c r="F370" s="3">
        <v>2.0299999999999998</v>
      </c>
      <c r="G370" s="3">
        <v>1</v>
      </c>
      <c r="H370" s="3">
        <v>1</v>
      </c>
      <c r="I370" s="3">
        <v>1</v>
      </c>
      <c r="J370" s="3">
        <v>1</v>
      </c>
      <c r="K370" s="3">
        <v>1</v>
      </c>
      <c r="L370" s="3">
        <v>615</v>
      </c>
      <c r="M370" s="3">
        <v>69.8</v>
      </c>
      <c r="N370" s="3">
        <v>8.5299999999999994</v>
      </c>
      <c r="O370" s="3">
        <v>1.82</v>
      </c>
      <c r="P370" s="3">
        <v>1</v>
      </c>
      <c r="Q370" s="3" t="s">
        <v>2010</v>
      </c>
      <c r="R370" s="3" t="s">
        <v>4844</v>
      </c>
      <c r="S370" s="3" t="s">
        <v>41</v>
      </c>
      <c r="T370" s="3" t="s">
        <v>5748</v>
      </c>
      <c r="U370" s="3" t="s">
        <v>5749</v>
      </c>
      <c r="V370" s="3" t="s">
        <v>5746</v>
      </c>
      <c r="W370" s="3" t="s">
        <v>5750</v>
      </c>
      <c r="X370" s="3" t="s">
        <v>5751</v>
      </c>
      <c r="Y370" s="3" t="s">
        <v>41</v>
      </c>
      <c r="Z370" s="3" t="s">
        <v>41</v>
      </c>
      <c r="AA370" s="3">
        <v>0</v>
      </c>
      <c r="AB370" s="3" t="s">
        <v>30</v>
      </c>
      <c r="AC370" s="3">
        <v>1</v>
      </c>
      <c r="AD370" s="3" t="s">
        <v>41</v>
      </c>
    </row>
    <row r="371" spans="1:30" x14ac:dyDescent="0.2">
      <c r="A371" s="3" t="s">
        <v>30</v>
      </c>
      <c r="B371" s="3" t="s">
        <v>31</v>
      </c>
      <c r="C371" s="3" t="s">
        <v>5754</v>
      </c>
      <c r="D371" s="3" t="s">
        <v>5755</v>
      </c>
      <c r="E371" s="3">
        <v>0</v>
      </c>
      <c r="F371" s="3">
        <v>2.024</v>
      </c>
      <c r="G371" s="3">
        <v>1</v>
      </c>
      <c r="H371" s="3">
        <v>1</v>
      </c>
      <c r="I371" s="3">
        <v>1</v>
      </c>
      <c r="J371" s="3">
        <v>1</v>
      </c>
      <c r="K371" s="3">
        <v>1</v>
      </c>
      <c r="L371" s="3">
        <v>2167</v>
      </c>
      <c r="M371" s="3">
        <v>245.3</v>
      </c>
      <c r="N371" s="3">
        <v>8.3800000000000008</v>
      </c>
      <c r="O371" s="3">
        <v>2.96</v>
      </c>
      <c r="P371" s="3">
        <v>1</v>
      </c>
      <c r="Q371" s="3" t="s">
        <v>279</v>
      </c>
      <c r="R371" s="3" t="s">
        <v>5613</v>
      </c>
      <c r="S371" s="3" t="s">
        <v>2843</v>
      </c>
      <c r="T371" s="3" t="s">
        <v>5756</v>
      </c>
      <c r="U371" s="3" t="s">
        <v>5757</v>
      </c>
      <c r="V371" s="3" t="s">
        <v>5754</v>
      </c>
      <c r="W371" s="3" t="s">
        <v>5758</v>
      </c>
      <c r="X371" s="3" t="s">
        <v>5759</v>
      </c>
      <c r="Y371" s="3" t="s">
        <v>5760</v>
      </c>
      <c r="Z371" s="3" t="s">
        <v>41</v>
      </c>
      <c r="AA371" s="3">
        <v>4</v>
      </c>
      <c r="AB371" s="3" t="s">
        <v>30</v>
      </c>
      <c r="AC371" s="3">
        <v>1</v>
      </c>
      <c r="AD371" s="3" t="s">
        <v>41</v>
      </c>
    </row>
    <row r="372" spans="1:30" x14ac:dyDescent="0.2">
      <c r="A372" s="3" t="s">
        <v>30</v>
      </c>
      <c r="B372" s="3" t="s">
        <v>31</v>
      </c>
      <c r="C372" s="3" t="s">
        <v>5763</v>
      </c>
      <c r="D372" s="3" t="s">
        <v>5764</v>
      </c>
      <c r="E372" s="3">
        <v>0</v>
      </c>
      <c r="F372" s="3">
        <v>2.016</v>
      </c>
      <c r="G372" s="3">
        <v>3</v>
      </c>
      <c r="H372" s="3">
        <v>1</v>
      </c>
      <c r="I372" s="3">
        <v>1</v>
      </c>
      <c r="J372" s="3">
        <v>1</v>
      </c>
      <c r="K372" s="3">
        <v>1</v>
      </c>
      <c r="L372" s="3">
        <v>793</v>
      </c>
      <c r="M372" s="3">
        <v>88.5</v>
      </c>
      <c r="N372" s="3">
        <v>5.71</v>
      </c>
      <c r="O372" s="3">
        <v>2.0099999999999998</v>
      </c>
      <c r="P372" s="3">
        <v>1</v>
      </c>
      <c r="Q372" s="3" t="s">
        <v>5765</v>
      </c>
      <c r="R372" s="3" t="s">
        <v>453</v>
      </c>
      <c r="S372" s="3" t="s">
        <v>2985</v>
      </c>
      <c r="T372" s="3" t="s">
        <v>5766</v>
      </c>
      <c r="U372" s="3" t="s">
        <v>5767</v>
      </c>
      <c r="V372" s="3" t="s">
        <v>5763</v>
      </c>
      <c r="W372" s="3" t="s">
        <v>5768</v>
      </c>
      <c r="X372" s="3" t="s">
        <v>5769</v>
      </c>
      <c r="Y372" s="3" t="s">
        <v>5770</v>
      </c>
      <c r="Z372" s="3" t="s">
        <v>41</v>
      </c>
      <c r="AA372" s="3">
        <v>1</v>
      </c>
      <c r="AB372" s="3" t="s">
        <v>30</v>
      </c>
      <c r="AC372" s="3">
        <v>1</v>
      </c>
      <c r="AD372" s="3" t="s">
        <v>41</v>
      </c>
    </row>
    <row r="373" spans="1:30" x14ac:dyDescent="0.2">
      <c r="A373" s="3" t="s">
        <v>30</v>
      </c>
      <c r="B373" s="3" t="s">
        <v>31</v>
      </c>
      <c r="C373" s="3" t="s">
        <v>5773</v>
      </c>
      <c r="D373" s="3" t="s">
        <v>5774</v>
      </c>
      <c r="E373" s="3">
        <v>0</v>
      </c>
      <c r="F373" s="3">
        <v>2.0129999999999999</v>
      </c>
      <c r="G373" s="3">
        <v>2</v>
      </c>
      <c r="H373" s="3">
        <v>1</v>
      </c>
      <c r="I373" s="3">
        <v>1</v>
      </c>
      <c r="J373" s="3">
        <v>1</v>
      </c>
      <c r="K373" s="3">
        <v>1</v>
      </c>
      <c r="L373" s="3">
        <v>483</v>
      </c>
      <c r="M373" s="3">
        <v>54.1</v>
      </c>
      <c r="N373" s="3">
        <v>4.8600000000000003</v>
      </c>
      <c r="O373" s="3">
        <v>0</v>
      </c>
      <c r="P373" s="3">
        <v>1</v>
      </c>
      <c r="Q373" s="3" t="s">
        <v>1919</v>
      </c>
      <c r="R373" s="3" t="s">
        <v>35</v>
      </c>
      <c r="S373" s="3" t="s">
        <v>41</v>
      </c>
      <c r="T373" s="3" t="s">
        <v>41</v>
      </c>
      <c r="U373" s="3" t="s">
        <v>5775</v>
      </c>
      <c r="V373" s="3" t="s">
        <v>5773</v>
      </c>
      <c r="W373" s="3" t="s">
        <v>5776</v>
      </c>
      <c r="X373" s="3" t="s">
        <v>5777</v>
      </c>
      <c r="Y373" s="3" t="s">
        <v>41</v>
      </c>
      <c r="Z373" s="3" t="s">
        <v>41</v>
      </c>
      <c r="AA373" s="3">
        <v>0</v>
      </c>
      <c r="AB373" s="3" t="s">
        <v>30</v>
      </c>
      <c r="AC373" s="3">
        <v>1</v>
      </c>
      <c r="AD373" s="3" t="s">
        <v>41</v>
      </c>
    </row>
    <row r="374" spans="1:30" x14ac:dyDescent="0.2">
      <c r="A374" s="3" t="s">
        <v>30</v>
      </c>
      <c r="B374" s="3" t="s">
        <v>31</v>
      </c>
      <c r="C374" s="3" t="s">
        <v>5780</v>
      </c>
      <c r="D374" s="3" t="s">
        <v>5781</v>
      </c>
      <c r="E374" s="3">
        <v>0</v>
      </c>
      <c r="F374" s="3">
        <v>2</v>
      </c>
      <c r="G374" s="3">
        <v>4</v>
      </c>
      <c r="H374" s="3">
        <v>1</v>
      </c>
      <c r="I374" s="3">
        <v>1</v>
      </c>
      <c r="J374" s="3">
        <v>1</v>
      </c>
      <c r="K374" s="3">
        <v>1</v>
      </c>
      <c r="L374" s="3">
        <v>295</v>
      </c>
      <c r="M374" s="3">
        <v>33</v>
      </c>
      <c r="N374" s="3">
        <v>9.66</v>
      </c>
      <c r="O374" s="3">
        <v>0</v>
      </c>
      <c r="P374" s="3">
        <v>1</v>
      </c>
      <c r="Q374" s="3" t="s">
        <v>4333</v>
      </c>
      <c r="R374" s="3" t="s">
        <v>35</v>
      </c>
      <c r="S374" s="3" t="s">
        <v>1062</v>
      </c>
      <c r="T374" s="3" t="s">
        <v>5782</v>
      </c>
      <c r="U374" s="3" t="s">
        <v>5783</v>
      </c>
      <c r="V374" s="3" t="s">
        <v>5780</v>
      </c>
      <c r="W374" s="3" t="s">
        <v>5784</v>
      </c>
      <c r="X374" s="3" t="s">
        <v>5785</v>
      </c>
      <c r="Y374" s="3" t="s">
        <v>41</v>
      </c>
      <c r="Z374" s="3" t="s">
        <v>41</v>
      </c>
      <c r="AA374" s="3">
        <v>0</v>
      </c>
      <c r="AB374" s="3" t="s">
        <v>30</v>
      </c>
      <c r="AC374" s="3">
        <v>1</v>
      </c>
      <c r="AD374" s="3" t="s">
        <v>41</v>
      </c>
    </row>
    <row r="375" spans="1:30" x14ac:dyDescent="0.2">
      <c r="A375" s="3" t="s">
        <v>30</v>
      </c>
      <c r="B375" s="3" t="s">
        <v>31</v>
      </c>
      <c r="C375" s="3" t="s">
        <v>5788</v>
      </c>
      <c r="D375" s="3" t="s">
        <v>5789</v>
      </c>
      <c r="E375" s="3">
        <v>0</v>
      </c>
      <c r="F375" s="3">
        <v>2</v>
      </c>
      <c r="G375" s="3">
        <v>1</v>
      </c>
      <c r="H375" s="3">
        <v>1</v>
      </c>
      <c r="I375" s="3">
        <v>1</v>
      </c>
      <c r="J375" s="3">
        <v>1</v>
      </c>
      <c r="K375" s="3">
        <v>1</v>
      </c>
      <c r="L375" s="3">
        <v>837</v>
      </c>
      <c r="M375" s="3">
        <v>92.3</v>
      </c>
      <c r="N375" s="3">
        <v>8.7899999999999991</v>
      </c>
      <c r="O375" s="3">
        <v>2.3199999999999998</v>
      </c>
      <c r="P375" s="3">
        <v>1</v>
      </c>
      <c r="Q375" s="3" t="s">
        <v>2010</v>
      </c>
      <c r="R375" s="3" t="s">
        <v>5613</v>
      </c>
      <c r="S375" s="3" t="s">
        <v>36</v>
      </c>
      <c r="T375" s="3" t="s">
        <v>5790</v>
      </c>
      <c r="U375" s="3" t="s">
        <v>5791</v>
      </c>
      <c r="V375" s="3" t="s">
        <v>5788</v>
      </c>
      <c r="W375" s="3" t="s">
        <v>5792</v>
      </c>
      <c r="X375" s="3" t="s">
        <v>5793</v>
      </c>
      <c r="Y375" s="3" t="s">
        <v>5794</v>
      </c>
      <c r="Z375" s="3" t="s">
        <v>41</v>
      </c>
      <c r="AA375" s="3">
        <v>1</v>
      </c>
      <c r="AB375" s="3" t="s">
        <v>30</v>
      </c>
      <c r="AC375" s="3">
        <v>1</v>
      </c>
      <c r="AD375" s="3" t="s">
        <v>41</v>
      </c>
    </row>
    <row r="376" spans="1:30" x14ac:dyDescent="0.2">
      <c r="A376" s="3" t="s">
        <v>30</v>
      </c>
      <c r="B376" s="3" t="s">
        <v>31</v>
      </c>
      <c r="C376" s="3" t="s">
        <v>5797</v>
      </c>
      <c r="D376" s="3" t="s">
        <v>5798</v>
      </c>
      <c r="E376" s="3">
        <v>0</v>
      </c>
      <c r="F376" s="3">
        <v>1.9890000000000001</v>
      </c>
      <c r="G376" s="3">
        <v>1</v>
      </c>
      <c r="H376" s="3">
        <v>1</v>
      </c>
      <c r="I376" s="3">
        <v>1</v>
      </c>
      <c r="J376" s="3">
        <v>1</v>
      </c>
      <c r="K376" s="3">
        <v>1</v>
      </c>
      <c r="L376" s="3">
        <v>830</v>
      </c>
      <c r="M376" s="3">
        <v>94.4</v>
      </c>
      <c r="N376" s="3">
        <v>5.62</v>
      </c>
      <c r="O376" s="3">
        <v>0</v>
      </c>
      <c r="P376" s="3">
        <v>1</v>
      </c>
      <c r="Q376" s="3" t="s">
        <v>5799</v>
      </c>
      <c r="R376" s="3" t="s">
        <v>978</v>
      </c>
      <c r="S376" s="3" t="s">
        <v>1062</v>
      </c>
      <c r="T376" s="3" t="s">
        <v>5800</v>
      </c>
      <c r="U376" s="3" t="s">
        <v>5801</v>
      </c>
      <c r="V376" s="3" t="s">
        <v>5797</v>
      </c>
      <c r="W376" s="3" t="s">
        <v>5802</v>
      </c>
      <c r="X376" s="3" t="s">
        <v>5803</v>
      </c>
      <c r="Y376" s="3" t="s">
        <v>41</v>
      </c>
      <c r="Z376" s="3" t="s">
        <v>41</v>
      </c>
      <c r="AA376" s="3">
        <v>0</v>
      </c>
      <c r="AB376" s="3" t="s">
        <v>30</v>
      </c>
      <c r="AC376" s="3">
        <v>1</v>
      </c>
      <c r="AD376" s="3" t="s">
        <v>41</v>
      </c>
    </row>
    <row r="377" spans="1:30" x14ac:dyDescent="0.2">
      <c r="A377" s="3" t="s">
        <v>30</v>
      </c>
      <c r="B377" s="3" t="s">
        <v>31</v>
      </c>
      <c r="C377" s="3" t="s">
        <v>5806</v>
      </c>
      <c r="D377" s="3" t="s">
        <v>5807</v>
      </c>
      <c r="E377" s="3">
        <v>0</v>
      </c>
      <c r="F377" s="3">
        <v>1.982</v>
      </c>
      <c r="G377" s="3">
        <v>13</v>
      </c>
      <c r="H377" s="3">
        <v>1</v>
      </c>
      <c r="I377" s="3">
        <v>1</v>
      </c>
      <c r="J377" s="3">
        <v>1</v>
      </c>
      <c r="K377" s="3">
        <v>1</v>
      </c>
      <c r="L377" s="3">
        <v>88</v>
      </c>
      <c r="M377" s="3">
        <v>9.9</v>
      </c>
      <c r="N377" s="3">
        <v>11.8</v>
      </c>
      <c r="O377" s="3">
        <v>0</v>
      </c>
      <c r="P377" s="3">
        <v>1</v>
      </c>
      <c r="Q377" s="3" t="s">
        <v>2118</v>
      </c>
      <c r="R377" s="3" t="s">
        <v>1619</v>
      </c>
      <c r="S377" s="3" t="s">
        <v>1062</v>
      </c>
      <c r="T377" s="3" t="s">
        <v>5808</v>
      </c>
      <c r="U377" s="3" t="s">
        <v>5809</v>
      </c>
      <c r="V377" s="3" t="s">
        <v>5806</v>
      </c>
      <c r="W377" s="3" t="s">
        <v>5810</v>
      </c>
      <c r="X377" s="3" t="s">
        <v>5811</v>
      </c>
      <c r="Y377" s="3" t="s">
        <v>1599</v>
      </c>
      <c r="Z377" s="3" t="s">
        <v>41</v>
      </c>
      <c r="AA377" s="3">
        <v>6</v>
      </c>
      <c r="AB377" s="3" t="s">
        <v>30</v>
      </c>
      <c r="AC377" s="3">
        <v>1</v>
      </c>
      <c r="AD377" s="3" t="s">
        <v>41</v>
      </c>
    </row>
    <row r="378" spans="1:30" x14ac:dyDescent="0.2">
      <c r="A378" s="3" t="s">
        <v>30</v>
      </c>
      <c r="B378" s="3" t="s">
        <v>31</v>
      </c>
      <c r="C378" s="3" t="s">
        <v>5815</v>
      </c>
      <c r="D378" s="3" t="s">
        <v>5816</v>
      </c>
      <c r="E378" s="3">
        <v>0</v>
      </c>
      <c r="F378" s="3">
        <v>1.958</v>
      </c>
      <c r="G378" s="3">
        <v>5</v>
      </c>
      <c r="H378" s="3">
        <v>1</v>
      </c>
      <c r="I378" s="3">
        <v>1</v>
      </c>
      <c r="J378" s="3">
        <v>1</v>
      </c>
      <c r="K378" s="3">
        <v>1</v>
      </c>
      <c r="L378" s="3">
        <v>291</v>
      </c>
      <c r="M378" s="3">
        <v>33.6</v>
      </c>
      <c r="N378" s="3">
        <v>9.2200000000000006</v>
      </c>
      <c r="O378" s="3">
        <v>2.34</v>
      </c>
      <c r="P378" s="3">
        <v>1</v>
      </c>
      <c r="Q378" s="3" t="s">
        <v>41</v>
      </c>
      <c r="R378" s="3" t="s">
        <v>41</v>
      </c>
      <c r="S378" s="3" t="s">
        <v>41</v>
      </c>
      <c r="T378" s="3" t="s">
        <v>41</v>
      </c>
      <c r="U378" s="3" t="s">
        <v>41</v>
      </c>
      <c r="V378" s="3" t="s">
        <v>5815</v>
      </c>
      <c r="W378" s="3" t="s">
        <v>41</v>
      </c>
      <c r="X378" s="3" t="s">
        <v>41</v>
      </c>
      <c r="Y378" s="3" t="s">
        <v>41</v>
      </c>
      <c r="Z378" s="3" t="s">
        <v>41</v>
      </c>
      <c r="AA378" s="3">
        <v>0</v>
      </c>
      <c r="AB378" s="3" t="s">
        <v>30</v>
      </c>
      <c r="AC378" s="3">
        <v>1</v>
      </c>
      <c r="AD378" s="3" t="s">
        <v>41</v>
      </c>
    </row>
    <row r="379" spans="1:30" x14ac:dyDescent="0.2">
      <c r="A379" s="3" t="s">
        <v>30</v>
      </c>
      <c r="B379" s="3" t="s">
        <v>31</v>
      </c>
      <c r="C379" s="3" t="s">
        <v>5819</v>
      </c>
      <c r="D379" s="3" t="s">
        <v>5820</v>
      </c>
      <c r="E379" s="3">
        <v>0</v>
      </c>
      <c r="F379" s="3">
        <v>1.9550000000000001</v>
      </c>
      <c r="G379" s="3">
        <v>2</v>
      </c>
      <c r="H379" s="3">
        <v>1</v>
      </c>
      <c r="I379" s="3">
        <v>1</v>
      </c>
      <c r="J379" s="3">
        <v>1</v>
      </c>
      <c r="K379" s="3">
        <v>1</v>
      </c>
      <c r="L379" s="3">
        <v>773</v>
      </c>
      <c r="M379" s="3">
        <v>87</v>
      </c>
      <c r="N379" s="3">
        <v>8.4</v>
      </c>
      <c r="O379" s="3">
        <v>2.15</v>
      </c>
      <c r="P379" s="3">
        <v>1</v>
      </c>
      <c r="Q379" s="3" t="s">
        <v>1422</v>
      </c>
      <c r="R379" s="3" t="s">
        <v>1739</v>
      </c>
      <c r="S379" s="3" t="s">
        <v>1062</v>
      </c>
      <c r="T379" s="3" t="s">
        <v>1424</v>
      </c>
      <c r="U379" s="3" t="s">
        <v>5821</v>
      </c>
      <c r="V379" s="3" t="s">
        <v>5819</v>
      </c>
      <c r="W379" s="3" t="s">
        <v>5822</v>
      </c>
      <c r="X379" s="3" t="s">
        <v>5823</v>
      </c>
      <c r="Y379" s="3" t="s">
        <v>41</v>
      </c>
      <c r="Z379" s="3" t="s">
        <v>41</v>
      </c>
      <c r="AA379" s="3">
        <v>0</v>
      </c>
      <c r="AB379" s="3" t="s">
        <v>30</v>
      </c>
      <c r="AC379" s="3">
        <v>1</v>
      </c>
      <c r="AD379" s="3" t="s">
        <v>41</v>
      </c>
    </row>
    <row r="380" spans="1:30" x14ac:dyDescent="0.2">
      <c r="A380" s="3" t="s">
        <v>30</v>
      </c>
      <c r="B380" s="3" t="s">
        <v>31</v>
      </c>
      <c r="C380" s="3" t="s">
        <v>5826</v>
      </c>
      <c r="D380" s="3" t="s">
        <v>5827</v>
      </c>
      <c r="E380" s="3">
        <v>0</v>
      </c>
      <c r="F380" s="3">
        <v>1.9490000000000001</v>
      </c>
      <c r="G380" s="3">
        <v>3</v>
      </c>
      <c r="H380" s="3">
        <v>1</v>
      </c>
      <c r="I380" s="3">
        <v>1</v>
      </c>
      <c r="J380" s="3">
        <v>1</v>
      </c>
      <c r="K380" s="3">
        <v>1</v>
      </c>
      <c r="L380" s="3">
        <v>405</v>
      </c>
      <c r="M380" s="3">
        <v>45.2</v>
      </c>
      <c r="N380" s="3">
        <v>5.0599999999999996</v>
      </c>
      <c r="O380" s="3">
        <v>1.98</v>
      </c>
      <c r="P380" s="3">
        <v>1</v>
      </c>
      <c r="Q380" s="3" t="s">
        <v>3405</v>
      </c>
      <c r="R380" s="3" t="s">
        <v>1619</v>
      </c>
      <c r="S380" s="3" t="s">
        <v>1161</v>
      </c>
      <c r="T380" s="3" t="s">
        <v>5828</v>
      </c>
      <c r="U380" s="3" t="s">
        <v>5829</v>
      </c>
      <c r="V380" s="3" t="s">
        <v>5826</v>
      </c>
      <c r="W380" s="3" t="s">
        <v>5830</v>
      </c>
      <c r="X380" s="3" t="s">
        <v>5831</v>
      </c>
      <c r="Y380" s="3" t="s">
        <v>5832</v>
      </c>
      <c r="Z380" s="3" t="s">
        <v>41</v>
      </c>
      <c r="AA380" s="3">
        <v>1</v>
      </c>
      <c r="AB380" s="3" t="s">
        <v>30</v>
      </c>
      <c r="AC380" s="3">
        <v>1</v>
      </c>
      <c r="AD380" s="3" t="s">
        <v>41</v>
      </c>
    </row>
    <row r="381" spans="1:30" x14ac:dyDescent="0.2">
      <c r="A381" s="3" t="s">
        <v>30</v>
      </c>
      <c r="B381" s="3" t="s">
        <v>31</v>
      </c>
      <c r="C381" s="3" t="s">
        <v>451</v>
      </c>
      <c r="D381" s="3" t="s">
        <v>5835</v>
      </c>
      <c r="E381" s="3">
        <v>0</v>
      </c>
      <c r="F381" s="3">
        <v>1.9470000000000001</v>
      </c>
      <c r="G381" s="3">
        <v>1</v>
      </c>
      <c r="H381" s="3">
        <v>1</v>
      </c>
      <c r="I381" s="3">
        <v>1</v>
      </c>
      <c r="J381" s="3">
        <v>1</v>
      </c>
      <c r="K381" s="3">
        <v>1</v>
      </c>
      <c r="L381" s="3">
        <v>645</v>
      </c>
      <c r="M381" s="3">
        <v>65.8</v>
      </c>
      <c r="N381" s="3">
        <v>8</v>
      </c>
      <c r="O381" s="3">
        <v>0</v>
      </c>
      <c r="P381" s="3">
        <v>1</v>
      </c>
      <c r="Q381" s="3" t="s">
        <v>41</v>
      </c>
      <c r="R381" s="3" t="s">
        <v>41</v>
      </c>
      <c r="S381" s="3" t="s">
        <v>41</v>
      </c>
      <c r="T381" s="3" t="s">
        <v>41</v>
      </c>
      <c r="U381" s="3" t="s">
        <v>41</v>
      </c>
      <c r="V381" s="3" t="s">
        <v>41</v>
      </c>
      <c r="W381" s="3" t="s">
        <v>41</v>
      </c>
      <c r="X381" s="3" t="s">
        <v>41</v>
      </c>
      <c r="Y381" s="3" t="s">
        <v>41</v>
      </c>
      <c r="Z381" s="3" t="s">
        <v>41</v>
      </c>
      <c r="AA381" s="3">
        <v>0</v>
      </c>
      <c r="AB381" s="3" t="s">
        <v>30</v>
      </c>
      <c r="AC381" s="3">
        <v>1</v>
      </c>
      <c r="AD381" s="3" t="s">
        <v>41</v>
      </c>
    </row>
    <row r="382" spans="1:30" x14ac:dyDescent="0.2">
      <c r="A382" s="3" t="s">
        <v>30</v>
      </c>
      <c r="B382" s="3" t="s">
        <v>31</v>
      </c>
      <c r="C382" s="3" t="s">
        <v>5838</v>
      </c>
      <c r="D382" s="3" t="s">
        <v>5839</v>
      </c>
      <c r="E382" s="3">
        <v>0</v>
      </c>
      <c r="F382" s="3">
        <v>1.927</v>
      </c>
      <c r="G382" s="3">
        <v>2</v>
      </c>
      <c r="H382" s="3">
        <v>1</v>
      </c>
      <c r="I382" s="3">
        <v>1</v>
      </c>
      <c r="J382" s="3">
        <v>1</v>
      </c>
      <c r="K382" s="3">
        <v>1</v>
      </c>
      <c r="L382" s="3">
        <v>372</v>
      </c>
      <c r="M382" s="3">
        <v>44.6</v>
      </c>
      <c r="N382" s="3">
        <v>8.59</v>
      </c>
      <c r="O382" s="3">
        <v>0</v>
      </c>
      <c r="P382" s="3">
        <v>1</v>
      </c>
      <c r="Q382" s="3" t="s">
        <v>5149</v>
      </c>
      <c r="R382" s="3" t="s">
        <v>978</v>
      </c>
      <c r="S382" s="3" t="s">
        <v>374</v>
      </c>
      <c r="T382" s="3" t="s">
        <v>2259</v>
      </c>
      <c r="U382" s="3" t="s">
        <v>5840</v>
      </c>
      <c r="V382" s="3" t="s">
        <v>5838</v>
      </c>
      <c r="W382" s="3" t="s">
        <v>5841</v>
      </c>
      <c r="X382" s="3" t="s">
        <v>5842</v>
      </c>
      <c r="Y382" s="3" t="s">
        <v>5843</v>
      </c>
      <c r="Z382" s="3" t="s">
        <v>41</v>
      </c>
      <c r="AA382" s="3">
        <v>4</v>
      </c>
      <c r="AB382" s="3" t="s">
        <v>30</v>
      </c>
      <c r="AC382" s="3">
        <v>1</v>
      </c>
      <c r="AD382" s="3" t="s">
        <v>41</v>
      </c>
    </row>
    <row r="383" spans="1:30" x14ac:dyDescent="0.2">
      <c r="A383" s="3" t="s">
        <v>30</v>
      </c>
      <c r="B383" s="3" t="s">
        <v>31</v>
      </c>
      <c r="C383" s="3" t="s">
        <v>5846</v>
      </c>
      <c r="D383" s="3" t="s">
        <v>5847</v>
      </c>
      <c r="E383" s="3">
        <v>0</v>
      </c>
      <c r="F383" s="3">
        <v>1.91</v>
      </c>
      <c r="G383" s="3">
        <v>10</v>
      </c>
      <c r="H383" s="3">
        <v>1</v>
      </c>
      <c r="I383" s="3">
        <v>1</v>
      </c>
      <c r="J383" s="3">
        <v>1</v>
      </c>
      <c r="K383" s="3">
        <v>1</v>
      </c>
      <c r="L383" s="3">
        <v>133</v>
      </c>
      <c r="M383" s="3">
        <v>15.1</v>
      </c>
      <c r="N383" s="3">
        <v>4.2699999999999996</v>
      </c>
      <c r="O383" s="3">
        <v>0</v>
      </c>
      <c r="P383" s="3">
        <v>1</v>
      </c>
      <c r="Q383" s="3" t="s">
        <v>2740</v>
      </c>
      <c r="R383" s="3" t="s">
        <v>520</v>
      </c>
      <c r="S383" s="3" t="s">
        <v>41</v>
      </c>
      <c r="T383" s="3" t="s">
        <v>5848</v>
      </c>
      <c r="U383" s="3" t="s">
        <v>5849</v>
      </c>
      <c r="V383" s="3" t="s">
        <v>5846</v>
      </c>
      <c r="W383" s="3" t="s">
        <v>5850</v>
      </c>
      <c r="X383" s="3" t="s">
        <v>5851</v>
      </c>
      <c r="Y383" s="3" t="s">
        <v>41</v>
      </c>
      <c r="Z383" s="3" t="s">
        <v>41</v>
      </c>
      <c r="AA383" s="3">
        <v>0</v>
      </c>
      <c r="AB383" s="3" t="s">
        <v>30</v>
      </c>
      <c r="AC383" s="3">
        <v>1</v>
      </c>
      <c r="AD383" s="3" t="s">
        <v>380</v>
      </c>
    </row>
    <row r="384" spans="1:30" x14ac:dyDescent="0.2">
      <c r="A384" s="3" t="s">
        <v>30</v>
      </c>
      <c r="B384" s="3" t="s">
        <v>31</v>
      </c>
      <c r="C384" s="3" t="s">
        <v>5855</v>
      </c>
      <c r="D384" s="3" t="s">
        <v>5856</v>
      </c>
      <c r="E384" s="3">
        <v>0</v>
      </c>
      <c r="F384" s="3">
        <v>1.9059999999999999</v>
      </c>
      <c r="G384" s="3">
        <v>3</v>
      </c>
      <c r="H384" s="3">
        <v>1</v>
      </c>
      <c r="I384" s="3">
        <v>1</v>
      </c>
      <c r="J384" s="3">
        <v>1</v>
      </c>
      <c r="K384" s="3">
        <v>1</v>
      </c>
      <c r="L384" s="3">
        <v>394</v>
      </c>
      <c r="M384" s="3">
        <v>42.5</v>
      </c>
      <c r="N384" s="3">
        <v>6.54</v>
      </c>
      <c r="O384" s="3">
        <v>1.75</v>
      </c>
      <c r="P384" s="3">
        <v>1</v>
      </c>
      <c r="Q384" s="3" t="s">
        <v>4014</v>
      </c>
      <c r="R384" s="3" t="s">
        <v>41</v>
      </c>
      <c r="S384" s="3" t="s">
        <v>36</v>
      </c>
      <c r="T384" s="3" t="s">
        <v>5857</v>
      </c>
      <c r="U384" s="3" t="s">
        <v>5858</v>
      </c>
      <c r="V384" s="3" t="s">
        <v>5855</v>
      </c>
      <c r="W384" s="3" t="s">
        <v>5859</v>
      </c>
      <c r="X384" s="3" t="s">
        <v>5860</v>
      </c>
      <c r="Y384" s="3" t="s">
        <v>5861</v>
      </c>
      <c r="Z384" s="3" t="s">
        <v>5862</v>
      </c>
      <c r="AA384" s="3">
        <v>3</v>
      </c>
      <c r="AB384" s="3" t="s">
        <v>30</v>
      </c>
      <c r="AC384" s="3">
        <v>1</v>
      </c>
      <c r="AD384" s="3" t="s">
        <v>41</v>
      </c>
    </row>
    <row r="385" spans="1:30" x14ac:dyDescent="0.2">
      <c r="A385" s="3" t="s">
        <v>30</v>
      </c>
      <c r="B385" s="3" t="s">
        <v>31</v>
      </c>
      <c r="C385" s="3" t="s">
        <v>5865</v>
      </c>
      <c r="D385" s="3" t="s">
        <v>5866</v>
      </c>
      <c r="E385" s="3">
        <v>0</v>
      </c>
      <c r="F385" s="3">
        <v>1.8959999999999999</v>
      </c>
      <c r="G385" s="3">
        <v>1</v>
      </c>
      <c r="H385" s="3">
        <v>1</v>
      </c>
      <c r="I385" s="3">
        <v>1</v>
      </c>
      <c r="J385" s="3">
        <v>1</v>
      </c>
      <c r="K385" s="3">
        <v>1</v>
      </c>
      <c r="L385" s="3">
        <v>1183</v>
      </c>
      <c r="M385" s="3">
        <v>135.5</v>
      </c>
      <c r="N385" s="3">
        <v>6.81</v>
      </c>
      <c r="O385" s="3">
        <v>0</v>
      </c>
      <c r="P385" s="3">
        <v>1</v>
      </c>
      <c r="Q385" s="3" t="s">
        <v>1422</v>
      </c>
      <c r="R385" s="3" t="s">
        <v>35</v>
      </c>
      <c r="S385" s="3" t="s">
        <v>1062</v>
      </c>
      <c r="T385" s="3" t="s">
        <v>5867</v>
      </c>
      <c r="U385" s="3" t="s">
        <v>5868</v>
      </c>
      <c r="V385" s="3" t="s">
        <v>5865</v>
      </c>
      <c r="W385" s="3" t="s">
        <v>5869</v>
      </c>
      <c r="X385" s="3" t="s">
        <v>5870</v>
      </c>
      <c r="Y385" s="3" t="s">
        <v>1771</v>
      </c>
      <c r="Z385" s="3" t="s">
        <v>41</v>
      </c>
      <c r="AA385" s="3">
        <v>1</v>
      </c>
      <c r="AB385" s="3" t="s">
        <v>30</v>
      </c>
      <c r="AC385" s="3">
        <v>1</v>
      </c>
      <c r="AD385" s="3" t="s">
        <v>41</v>
      </c>
    </row>
    <row r="386" spans="1:30" x14ac:dyDescent="0.2">
      <c r="A386" s="3" t="s">
        <v>30</v>
      </c>
      <c r="B386" s="3" t="s">
        <v>31</v>
      </c>
      <c r="C386" s="3" t="s">
        <v>5873</v>
      </c>
      <c r="D386" s="3" t="s">
        <v>5874</v>
      </c>
      <c r="E386" s="3">
        <v>0</v>
      </c>
      <c r="F386" s="3">
        <v>1.885</v>
      </c>
      <c r="G386" s="3">
        <v>2</v>
      </c>
      <c r="H386" s="3">
        <v>1</v>
      </c>
      <c r="I386" s="3">
        <v>1</v>
      </c>
      <c r="J386" s="3">
        <v>1</v>
      </c>
      <c r="K386" s="3">
        <v>1</v>
      </c>
      <c r="L386" s="3">
        <v>590</v>
      </c>
      <c r="M386" s="3">
        <v>67.5</v>
      </c>
      <c r="N386" s="3">
        <v>4.58</v>
      </c>
      <c r="O386" s="3">
        <v>2.23</v>
      </c>
      <c r="P386" s="3">
        <v>1</v>
      </c>
      <c r="Q386" s="3" t="s">
        <v>1512</v>
      </c>
      <c r="R386" s="3" t="s">
        <v>1739</v>
      </c>
      <c r="S386" s="3" t="s">
        <v>36</v>
      </c>
      <c r="T386" s="3" t="s">
        <v>5875</v>
      </c>
      <c r="U386" s="3" t="s">
        <v>5876</v>
      </c>
      <c r="V386" s="3" t="s">
        <v>5873</v>
      </c>
      <c r="W386" s="3" t="s">
        <v>5877</v>
      </c>
      <c r="X386" s="3" t="s">
        <v>5878</v>
      </c>
      <c r="Y386" s="3" t="s">
        <v>3345</v>
      </c>
      <c r="Z386" s="3" t="s">
        <v>1745</v>
      </c>
      <c r="AA386" s="3">
        <v>6</v>
      </c>
      <c r="AB386" s="3" t="s">
        <v>30</v>
      </c>
      <c r="AC386" s="3">
        <v>1</v>
      </c>
      <c r="AD386" s="3" t="s">
        <v>41</v>
      </c>
    </row>
    <row r="387" spans="1:30" x14ac:dyDescent="0.2">
      <c r="A387" s="3" t="s">
        <v>30</v>
      </c>
      <c r="B387" s="3" t="s">
        <v>31</v>
      </c>
      <c r="C387" s="3" t="s">
        <v>5881</v>
      </c>
      <c r="D387" s="3" t="s">
        <v>5882</v>
      </c>
      <c r="E387" s="3">
        <v>0</v>
      </c>
      <c r="F387" s="3">
        <v>1.8839999999999999</v>
      </c>
      <c r="G387" s="3">
        <v>1</v>
      </c>
      <c r="H387" s="3">
        <v>1</v>
      </c>
      <c r="I387" s="3">
        <v>1</v>
      </c>
      <c r="J387" s="3">
        <v>1</v>
      </c>
      <c r="K387" s="3">
        <v>1</v>
      </c>
      <c r="L387" s="3">
        <v>1489</v>
      </c>
      <c r="M387" s="3">
        <v>171.3</v>
      </c>
      <c r="N387" s="3">
        <v>5.74</v>
      </c>
      <c r="O387" s="3">
        <v>2.2400000000000002</v>
      </c>
      <c r="P387" s="3">
        <v>1</v>
      </c>
      <c r="Q387" s="3" t="s">
        <v>2614</v>
      </c>
      <c r="R387" s="3" t="s">
        <v>35</v>
      </c>
      <c r="S387" s="3" t="s">
        <v>1062</v>
      </c>
      <c r="T387" s="3" t="s">
        <v>5883</v>
      </c>
      <c r="U387" s="3" t="s">
        <v>5884</v>
      </c>
      <c r="V387" s="3" t="s">
        <v>5881</v>
      </c>
      <c r="W387" s="3" t="s">
        <v>5885</v>
      </c>
      <c r="X387" s="3" t="s">
        <v>5886</v>
      </c>
      <c r="Y387" s="3" t="s">
        <v>41</v>
      </c>
      <c r="Z387" s="3" t="s">
        <v>41</v>
      </c>
      <c r="AA387" s="3">
        <v>0</v>
      </c>
      <c r="AB387" s="3" t="s">
        <v>30</v>
      </c>
      <c r="AC387" s="3">
        <v>1</v>
      </c>
      <c r="AD387" s="3" t="s">
        <v>41</v>
      </c>
    </row>
    <row r="388" spans="1:30" x14ac:dyDescent="0.2">
      <c r="A388" s="3" t="s">
        <v>30</v>
      </c>
      <c r="B388" s="3" t="s">
        <v>31</v>
      </c>
      <c r="C388" s="3" t="s">
        <v>5889</v>
      </c>
      <c r="D388" s="3" t="s">
        <v>5890</v>
      </c>
      <c r="E388" s="3">
        <v>0</v>
      </c>
      <c r="F388" s="3">
        <v>1.881</v>
      </c>
      <c r="G388" s="3">
        <v>4</v>
      </c>
      <c r="H388" s="3">
        <v>1</v>
      </c>
      <c r="I388" s="3">
        <v>1</v>
      </c>
      <c r="J388" s="3">
        <v>1</v>
      </c>
      <c r="K388" s="3">
        <v>1</v>
      </c>
      <c r="L388" s="3">
        <v>349</v>
      </c>
      <c r="M388" s="3">
        <v>39.200000000000003</v>
      </c>
      <c r="N388" s="3">
        <v>7.42</v>
      </c>
      <c r="O388" s="3">
        <v>0</v>
      </c>
      <c r="P388" s="3">
        <v>1</v>
      </c>
      <c r="Q388" s="3" t="s">
        <v>1919</v>
      </c>
      <c r="R388" s="3" t="s">
        <v>453</v>
      </c>
      <c r="S388" s="3" t="s">
        <v>1062</v>
      </c>
      <c r="T388" s="3" t="s">
        <v>5891</v>
      </c>
      <c r="U388" s="3" t="s">
        <v>5892</v>
      </c>
      <c r="V388" s="3" t="s">
        <v>5889</v>
      </c>
      <c r="W388" s="3" t="s">
        <v>5893</v>
      </c>
      <c r="X388" s="3" t="s">
        <v>5894</v>
      </c>
      <c r="Y388" s="3" t="s">
        <v>41</v>
      </c>
      <c r="Z388" s="3" t="s">
        <v>41</v>
      </c>
      <c r="AA388" s="3">
        <v>0</v>
      </c>
      <c r="AB388" s="3" t="s">
        <v>30</v>
      </c>
      <c r="AC388" s="3">
        <v>1</v>
      </c>
      <c r="AD388" s="3" t="s">
        <v>41</v>
      </c>
    </row>
    <row r="389" spans="1:30" x14ac:dyDescent="0.2">
      <c r="A389" s="3" t="s">
        <v>30</v>
      </c>
      <c r="B389" s="3" t="s">
        <v>31</v>
      </c>
      <c r="C389" s="3" t="s">
        <v>5897</v>
      </c>
      <c r="D389" s="3" t="s">
        <v>5898</v>
      </c>
      <c r="E389" s="3">
        <v>0</v>
      </c>
      <c r="F389" s="3">
        <v>1.877</v>
      </c>
      <c r="G389" s="3">
        <v>1</v>
      </c>
      <c r="H389" s="3">
        <v>1</v>
      </c>
      <c r="I389" s="3">
        <v>1</v>
      </c>
      <c r="J389" s="3">
        <v>1</v>
      </c>
      <c r="K389" s="3">
        <v>1</v>
      </c>
      <c r="L389" s="3">
        <v>959</v>
      </c>
      <c r="M389" s="3">
        <v>109.3</v>
      </c>
      <c r="N389" s="3">
        <v>8.73</v>
      </c>
      <c r="O389" s="3">
        <v>2.5</v>
      </c>
      <c r="P389" s="3">
        <v>1</v>
      </c>
      <c r="Q389" s="3" t="s">
        <v>2872</v>
      </c>
      <c r="R389" s="3" t="s">
        <v>2705</v>
      </c>
      <c r="S389" s="3" t="s">
        <v>1062</v>
      </c>
      <c r="T389" s="3" t="s">
        <v>5899</v>
      </c>
      <c r="U389" s="3" t="s">
        <v>5900</v>
      </c>
      <c r="V389" s="3" t="s">
        <v>5897</v>
      </c>
      <c r="W389" s="3" t="s">
        <v>5901</v>
      </c>
      <c r="X389" s="3" t="s">
        <v>5902</v>
      </c>
      <c r="Y389" s="3" t="s">
        <v>41</v>
      </c>
      <c r="Z389" s="3" t="s">
        <v>41</v>
      </c>
      <c r="AA389" s="3">
        <v>0</v>
      </c>
      <c r="AB389" s="3" t="s">
        <v>30</v>
      </c>
      <c r="AC389" s="3">
        <v>1</v>
      </c>
      <c r="AD389" s="3" t="s">
        <v>41</v>
      </c>
    </row>
    <row r="390" spans="1:30" x14ac:dyDescent="0.2">
      <c r="A390" s="3" t="s">
        <v>30</v>
      </c>
      <c r="B390" s="3" t="s">
        <v>31</v>
      </c>
      <c r="C390" s="3" t="s">
        <v>5905</v>
      </c>
      <c r="D390" s="3" t="s">
        <v>5906</v>
      </c>
      <c r="E390" s="3">
        <v>0</v>
      </c>
      <c r="F390" s="3">
        <v>1.869</v>
      </c>
      <c r="G390" s="3">
        <v>3</v>
      </c>
      <c r="H390" s="3">
        <v>1</v>
      </c>
      <c r="I390" s="3">
        <v>1</v>
      </c>
      <c r="J390" s="3">
        <v>1</v>
      </c>
      <c r="K390" s="3">
        <v>1</v>
      </c>
      <c r="L390" s="3">
        <v>467</v>
      </c>
      <c r="M390" s="3">
        <v>53</v>
      </c>
      <c r="N390" s="3">
        <v>5.15</v>
      </c>
      <c r="O390" s="3">
        <v>0</v>
      </c>
      <c r="P390" s="3">
        <v>1</v>
      </c>
      <c r="Q390" s="3" t="s">
        <v>1512</v>
      </c>
      <c r="R390" s="3" t="s">
        <v>35</v>
      </c>
      <c r="S390" s="3" t="s">
        <v>36</v>
      </c>
      <c r="T390" s="3" t="s">
        <v>2098</v>
      </c>
      <c r="U390" s="3" t="s">
        <v>5907</v>
      </c>
      <c r="V390" s="3" t="s">
        <v>5905</v>
      </c>
      <c r="W390" s="3" t="s">
        <v>5908</v>
      </c>
      <c r="X390" s="3" t="s">
        <v>5909</v>
      </c>
      <c r="Y390" s="3" t="s">
        <v>5910</v>
      </c>
      <c r="Z390" s="3" t="s">
        <v>41</v>
      </c>
      <c r="AA390" s="3">
        <v>4</v>
      </c>
      <c r="AB390" s="3" t="s">
        <v>30</v>
      </c>
      <c r="AC390" s="3">
        <v>1</v>
      </c>
      <c r="AD390" s="3" t="s">
        <v>41</v>
      </c>
    </row>
    <row r="391" spans="1:30" x14ac:dyDescent="0.2">
      <c r="A391" s="3" t="s">
        <v>30</v>
      </c>
      <c r="B391" s="3" t="s">
        <v>31</v>
      </c>
      <c r="C391" s="3" t="s">
        <v>5913</v>
      </c>
      <c r="D391" s="3" t="s">
        <v>5914</v>
      </c>
      <c r="E391" s="3">
        <v>0</v>
      </c>
      <c r="F391" s="3">
        <v>1.8520000000000001</v>
      </c>
      <c r="G391" s="3">
        <v>5</v>
      </c>
      <c r="H391" s="3">
        <v>1</v>
      </c>
      <c r="I391" s="3">
        <v>1</v>
      </c>
      <c r="J391" s="3">
        <v>1</v>
      </c>
      <c r="K391" s="3">
        <v>1</v>
      </c>
      <c r="L391" s="3">
        <v>199</v>
      </c>
      <c r="M391" s="3">
        <v>24</v>
      </c>
      <c r="N391" s="3">
        <v>9.57</v>
      </c>
      <c r="O391" s="3">
        <v>0</v>
      </c>
      <c r="P391" s="3">
        <v>1</v>
      </c>
      <c r="Q391" s="3" t="s">
        <v>1919</v>
      </c>
      <c r="R391" s="3" t="s">
        <v>35</v>
      </c>
      <c r="S391" s="3" t="s">
        <v>36</v>
      </c>
      <c r="T391" s="3" t="s">
        <v>2376</v>
      </c>
      <c r="U391" s="3" t="s">
        <v>5915</v>
      </c>
      <c r="V391" s="3" t="s">
        <v>5913</v>
      </c>
      <c r="W391" s="3" t="s">
        <v>5916</v>
      </c>
      <c r="X391" s="3" t="s">
        <v>5917</v>
      </c>
      <c r="Y391" s="3" t="s">
        <v>41</v>
      </c>
      <c r="Z391" s="3" t="s">
        <v>41</v>
      </c>
      <c r="AA391" s="3">
        <v>0</v>
      </c>
      <c r="AB391" s="3" t="s">
        <v>30</v>
      </c>
      <c r="AC391" s="3">
        <v>1</v>
      </c>
      <c r="AD391" s="3" t="s">
        <v>41</v>
      </c>
    </row>
    <row r="392" spans="1:30" x14ac:dyDescent="0.2">
      <c r="A392" s="3" t="s">
        <v>30</v>
      </c>
      <c r="B392" s="3" t="s">
        <v>31</v>
      </c>
      <c r="C392" s="3" t="s">
        <v>5920</v>
      </c>
      <c r="D392" s="3" t="s">
        <v>5921</v>
      </c>
      <c r="E392" s="3">
        <v>0</v>
      </c>
      <c r="F392" s="3">
        <v>1.8440000000000001</v>
      </c>
      <c r="G392" s="3">
        <v>13</v>
      </c>
      <c r="H392" s="3">
        <v>1</v>
      </c>
      <c r="I392" s="3">
        <v>1</v>
      </c>
      <c r="J392" s="3">
        <v>1</v>
      </c>
      <c r="K392" s="3">
        <v>1</v>
      </c>
      <c r="L392" s="3">
        <v>135</v>
      </c>
      <c r="M392" s="3">
        <v>15.8</v>
      </c>
      <c r="N392" s="3">
        <v>9.66</v>
      </c>
      <c r="O392" s="3">
        <v>2.98</v>
      </c>
      <c r="P392" s="3">
        <v>1</v>
      </c>
      <c r="Q392" s="3" t="s">
        <v>2887</v>
      </c>
      <c r="R392" s="3" t="s">
        <v>35</v>
      </c>
      <c r="S392" s="3" t="s">
        <v>41</v>
      </c>
      <c r="T392" s="3" t="s">
        <v>5922</v>
      </c>
      <c r="U392" s="3" t="s">
        <v>5923</v>
      </c>
      <c r="V392" s="3" t="s">
        <v>5920</v>
      </c>
      <c r="W392" s="3" t="s">
        <v>5924</v>
      </c>
      <c r="X392" s="3" t="s">
        <v>5925</v>
      </c>
      <c r="Y392" s="3" t="s">
        <v>41</v>
      </c>
      <c r="Z392" s="3" t="s">
        <v>41</v>
      </c>
      <c r="AA392" s="3">
        <v>0</v>
      </c>
      <c r="AB392" s="3" t="s">
        <v>30</v>
      </c>
      <c r="AC392" s="3">
        <v>1</v>
      </c>
      <c r="AD392" s="3" t="s">
        <v>41</v>
      </c>
    </row>
    <row r="393" spans="1:30" x14ac:dyDescent="0.2">
      <c r="A393" s="3" t="s">
        <v>30</v>
      </c>
      <c r="B393" s="3" t="s">
        <v>31</v>
      </c>
      <c r="C393" s="3" t="s">
        <v>5928</v>
      </c>
      <c r="D393" s="3" t="s">
        <v>5929</v>
      </c>
      <c r="E393" s="3">
        <v>0</v>
      </c>
      <c r="F393" s="3">
        <v>1.8420000000000001</v>
      </c>
      <c r="G393" s="3">
        <v>1</v>
      </c>
      <c r="H393" s="3">
        <v>1</v>
      </c>
      <c r="I393" s="3">
        <v>1</v>
      </c>
      <c r="J393" s="3">
        <v>1</v>
      </c>
      <c r="K393" s="3">
        <v>1</v>
      </c>
      <c r="L393" s="3">
        <v>1017</v>
      </c>
      <c r="M393" s="3">
        <v>116.6</v>
      </c>
      <c r="N393" s="3">
        <v>8.24</v>
      </c>
      <c r="O393" s="3">
        <v>2.11</v>
      </c>
      <c r="P393" s="3">
        <v>1</v>
      </c>
      <c r="Q393" s="3" t="s">
        <v>41</v>
      </c>
      <c r="R393" s="3" t="s">
        <v>41</v>
      </c>
      <c r="S393" s="3" t="s">
        <v>41</v>
      </c>
      <c r="T393" s="3" t="s">
        <v>41</v>
      </c>
      <c r="U393" s="3" t="s">
        <v>41</v>
      </c>
      <c r="V393" s="3" t="s">
        <v>5928</v>
      </c>
      <c r="W393" s="3" t="s">
        <v>41</v>
      </c>
      <c r="X393" s="3" t="s">
        <v>41</v>
      </c>
      <c r="Y393" s="3" t="s">
        <v>41</v>
      </c>
      <c r="Z393" s="3" t="s">
        <v>41</v>
      </c>
      <c r="AA393" s="3">
        <v>0</v>
      </c>
      <c r="AB393" s="3" t="s">
        <v>30</v>
      </c>
      <c r="AC393" s="3">
        <v>1</v>
      </c>
      <c r="AD393" s="3" t="s">
        <v>41</v>
      </c>
    </row>
    <row r="394" spans="1:30" x14ac:dyDescent="0.2">
      <c r="A394" s="3" t="s">
        <v>30</v>
      </c>
      <c r="B394" s="3" t="s">
        <v>31</v>
      </c>
      <c r="C394" s="3" t="s">
        <v>5932</v>
      </c>
      <c r="D394" s="3" t="s">
        <v>5933</v>
      </c>
      <c r="E394" s="3">
        <v>0</v>
      </c>
      <c r="F394" s="3">
        <v>1.825</v>
      </c>
      <c r="G394" s="3">
        <v>2</v>
      </c>
      <c r="H394" s="3">
        <v>1</v>
      </c>
      <c r="I394" s="3">
        <v>1</v>
      </c>
      <c r="J394" s="3">
        <v>1</v>
      </c>
      <c r="K394" s="3">
        <v>1</v>
      </c>
      <c r="L394" s="3">
        <v>525</v>
      </c>
      <c r="M394" s="3">
        <v>58.4</v>
      </c>
      <c r="N394" s="3">
        <v>6.49</v>
      </c>
      <c r="O394" s="3">
        <v>1.62</v>
      </c>
      <c r="P394" s="3">
        <v>1</v>
      </c>
      <c r="Q394" s="3" t="s">
        <v>1377</v>
      </c>
      <c r="R394" s="3" t="s">
        <v>4065</v>
      </c>
      <c r="S394" s="3" t="s">
        <v>36</v>
      </c>
      <c r="T394" s="3" t="s">
        <v>5934</v>
      </c>
      <c r="U394" s="3" t="s">
        <v>5935</v>
      </c>
      <c r="V394" s="3" t="s">
        <v>5932</v>
      </c>
      <c r="W394" s="3" t="s">
        <v>5936</v>
      </c>
      <c r="X394" s="3" t="s">
        <v>5937</v>
      </c>
      <c r="Y394" s="3" t="s">
        <v>5938</v>
      </c>
      <c r="Z394" s="3" t="s">
        <v>41</v>
      </c>
      <c r="AA394" s="3">
        <v>2</v>
      </c>
      <c r="AB394" s="3" t="s">
        <v>30</v>
      </c>
      <c r="AC394" s="3">
        <v>1</v>
      </c>
      <c r="AD394" s="3" t="s">
        <v>41</v>
      </c>
    </row>
    <row r="395" spans="1:30" x14ac:dyDescent="0.2">
      <c r="A395" s="3" t="s">
        <v>30</v>
      </c>
      <c r="B395" s="3" t="s">
        <v>31</v>
      </c>
      <c r="C395" s="3" t="s">
        <v>5941</v>
      </c>
      <c r="D395" s="3" t="s">
        <v>5942</v>
      </c>
      <c r="E395" s="3">
        <v>0</v>
      </c>
      <c r="F395" s="3">
        <v>1.823</v>
      </c>
      <c r="G395" s="3">
        <v>3</v>
      </c>
      <c r="H395" s="3">
        <v>1</v>
      </c>
      <c r="I395" s="3">
        <v>1</v>
      </c>
      <c r="J395" s="3">
        <v>1</v>
      </c>
      <c r="K395" s="3">
        <v>1</v>
      </c>
      <c r="L395" s="3">
        <v>901</v>
      </c>
      <c r="M395" s="3">
        <v>102.4</v>
      </c>
      <c r="N395" s="3">
        <v>5.25</v>
      </c>
      <c r="O395" s="3">
        <v>2.61</v>
      </c>
      <c r="P395" s="3">
        <v>1</v>
      </c>
      <c r="Q395" s="3" t="s">
        <v>1480</v>
      </c>
      <c r="R395" s="3" t="s">
        <v>5943</v>
      </c>
      <c r="S395" s="3" t="s">
        <v>1062</v>
      </c>
      <c r="T395" s="3" t="s">
        <v>41</v>
      </c>
      <c r="U395" s="3" t="s">
        <v>5944</v>
      </c>
      <c r="V395" s="3" t="s">
        <v>5941</v>
      </c>
      <c r="W395" s="3" t="s">
        <v>5945</v>
      </c>
      <c r="X395" s="3" t="s">
        <v>5946</v>
      </c>
      <c r="Y395" s="3" t="s">
        <v>41</v>
      </c>
      <c r="Z395" s="3" t="s">
        <v>41</v>
      </c>
      <c r="AA395" s="3">
        <v>0</v>
      </c>
      <c r="AB395" s="3" t="s">
        <v>30</v>
      </c>
      <c r="AC395" s="3">
        <v>1</v>
      </c>
      <c r="AD395" s="3" t="s">
        <v>41</v>
      </c>
    </row>
    <row r="396" spans="1:30" x14ac:dyDescent="0.2">
      <c r="A396" s="3" t="s">
        <v>30</v>
      </c>
      <c r="B396" s="3" t="s">
        <v>31</v>
      </c>
      <c r="C396" s="3" t="s">
        <v>5949</v>
      </c>
      <c r="D396" s="3" t="s">
        <v>5950</v>
      </c>
      <c r="E396" s="3">
        <v>0</v>
      </c>
      <c r="F396" s="3">
        <v>1.8120000000000001</v>
      </c>
      <c r="G396" s="3">
        <v>5</v>
      </c>
      <c r="H396" s="3">
        <v>1</v>
      </c>
      <c r="I396" s="3">
        <v>1</v>
      </c>
      <c r="J396" s="3">
        <v>1</v>
      </c>
      <c r="K396" s="3">
        <v>1</v>
      </c>
      <c r="L396" s="3">
        <v>313</v>
      </c>
      <c r="M396" s="3">
        <v>34.1</v>
      </c>
      <c r="N396" s="3">
        <v>4.51</v>
      </c>
      <c r="O396" s="3">
        <v>0</v>
      </c>
      <c r="P396" s="3">
        <v>1</v>
      </c>
      <c r="Q396" s="3" t="s">
        <v>4386</v>
      </c>
      <c r="R396" s="3" t="s">
        <v>5951</v>
      </c>
      <c r="S396" s="3" t="s">
        <v>36</v>
      </c>
      <c r="T396" s="3" t="s">
        <v>5952</v>
      </c>
      <c r="U396" s="3" t="s">
        <v>5953</v>
      </c>
      <c r="V396" s="3" t="s">
        <v>5949</v>
      </c>
      <c r="W396" s="3" t="s">
        <v>5954</v>
      </c>
      <c r="X396" s="3" t="s">
        <v>5955</v>
      </c>
      <c r="Y396" s="3" t="s">
        <v>41</v>
      </c>
      <c r="Z396" s="3" t="s">
        <v>41</v>
      </c>
      <c r="AA396" s="3">
        <v>0</v>
      </c>
      <c r="AB396" s="3" t="s">
        <v>30</v>
      </c>
      <c r="AC396" s="3">
        <v>1</v>
      </c>
      <c r="AD396" s="3" t="s">
        <v>41</v>
      </c>
    </row>
    <row r="397" spans="1:30" x14ac:dyDescent="0.2">
      <c r="A397" s="3" t="s">
        <v>30</v>
      </c>
      <c r="B397" s="3" t="s">
        <v>31</v>
      </c>
      <c r="C397" s="3" t="s">
        <v>5958</v>
      </c>
      <c r="D397" s="3" t="s">
        <v>5959</v>
      </c>
      <c r="E397" s="3">
        <v>0</v>
      </c>
      <c r="F397" s="3">
        <v>1.8109999999999999</v>
      </c>
      <c r="G397" s="3">
        <v>1</v>
      </c>
      <c r="H397" s="3">
        <v>1</v>
      </c>
      <c r="I397" s="3">
        <v>1</v>
      </c>
      <c r="J397" s="3">
        <v>1</v>
      </c>
      <c r="K397" s="3">
        <v>1</v>
      </c>
      <c r="L397" s="3">
        <v>908</v>
      </c>
      <c r="M397" s="3">
        <v>102</v>
      </c>
      <c r="N397" s="3">
        <v>5.45</v>
      </c>
      <c r="O397" s="3">
        <v>0</v>
      </c>
      <c r="P397" s="3">
        <v>1</v>
      </c>
      <c r="Q397" s="3" t="s">
        <v>5960</v>
      </c>
      <c r="R397" s="3" t="s">
        <v>978</v>
      </c>
      <c r="S397" s="3" t="s">
        <v>36</v>
      </c>
      <c r="T397" s="3" t="s">
        <v>5961</v>
      </c>
      <c r="U397" s="3" t="s">
        <v>5962</v>
      </c>
      <c r="V397" s="3" t="s">
        <v>5958</v>
      </c>
      <c r="W397" s="3" t="s">
        <v>5963</v>
      </c>
      <c r="X397" s="3" t="s">
        <v>5964</v>
      </c>
      <c r="Y397" s="3" t="s">
        <v>41</v>
      </c>
      <c r="Z397" s="3" t="s">
        <v>41</v>
      </c>
      <c r="AA397" s="3">
        <v>0</v>
      </c>
      <c r="AB397" s="3" t="s">
        <v>30</v>
      </c>
      <c r="AC397" s="3">
        <v>1</v>
      </c>
      <c r="AD397" s="3" t="s">
        <v>41</v>
      </c>
    </row>
    <row r="398" spans="1:30" x14ac:dyDescent="0.2">
      <c r="A398" s="3" t="s">
        <v>30</v>
      </c>
      <c r="B398" s="3" t="s">
        <v>31</v>
      </c>
      <c r="C398" s="3" t="s">
        <v>5967</v>
      </c>
      <c r="D398" s="3" t="s">
        <v>5968</v>
      </c>
      <c r="E398" s="3">
        <v>0</v>
      </c>
      <c r="F398" s="3">
        <v>1.8029999999999999</v>
      </c>
      <c r="G398" s="3">
        <v>0</v>
      </c>
      <c r="H398" s="3">
        <v>1</v>
      </c>
      <c r="I398" s="3">
        <v>1</v>
      </c>
      <c r="J398" s="3">
        <v>1</v>
      </c>
      <c r="K398" s="3">
        <v>1</v>
      </c>
      <c r="L398" s="3">
        <v>2233</v>
      </c>
      <c r="M398" s="3">
        <v>250.2</v>
      </c>
      <c r="N398" s="3">
        <v>6.28</v>
      </c>
      <c r="O398" s="3">
        <v>0</v>
      </c>
      <c r="P398" s="3">
        <v>1</v>
      </c>
      <c r="Q398" s="3" t="s">
        <v>2633</v>
      </c>
      <c r="R398" s="3" t="s">
        <v>5969</v>
      </c>
      <c r="S398" s="3" t="s">
        <v>36</v>
      </c>
      <c r="T398" s="3" t="s">
        <v>5970</v>
      </c>
      <c r="U398" s="3" t="s">
        <v>5971</v>
      </c>
      <c r="V398" s="3" t="s">
        <v>5967</v>
      </c>
      <c r="W398" s="3" t="s">
        <v>5972</v>
      </c>
      <c r="X398" s="3" t="s">
        <v>5973</v>
      </c>
      <c r="Y398" s="3" t="s">
        <v>5974</v>
      </c>
      <c r="Z398" s="3" t="s">
        <v>41</v>
      </c>
      <c r="AA398" s="3">
        <v>4</v>
      </c>
      <c r="AB398" s="3" t="s">
        <v>30</v>
      </c>
      <c r="AC398" s="3">
        <v>1</v>
      </c>
      <c r="AD398" s="3" t="s">
        <v>41</v>
      </c>
    </row>
    <row r="399" spans="1:30" x14ac:dyDescent="0.2">
      <c r="A399" s="3" t="s">
        <v>30</v>
      </c>
      <c r="B399" s="3" t="s">
        <v>31</v>
      </c>
      <c r="C399" s="3" t="s">
        <v>5977</v>
      </c>
      <c r="D399" s="3" t="s">
        <v>5978</v>
      </c>
      <c r="E399" s="3">
        <v>0</v>
      </c>
      <c r="F399" s="3">
        <v>1.8</v>
      </c>
      <c r="G399" s="3">
        <v>1</v>
      </c>
      <c r="H399" s="3">
        <v>1</v>
      </c>
      <c r="I399" s="3">
        <v>1</v>
      </c>
      <c r="J399" s="3">
        <v>1</v>
      </c>
      <c r="K399" s="3">
        <v>1</v>
      </c>
      <c r="L399" s="3">
        <v>767</v>
      </c>
      <c r="M399" s="3">
        <v>87.5</v>
      </c>
      <c r="N399" s="3">
        <v>6.42</v>
      </c>
      <c r="O399" s="3">
        <v>0</v>
      </c>
      <c r="P399" s="3">
        <v>1</v>
      </c>
      <c r="Q399" s="3" t="s">
        <v>1512</v>
      </c>
      <c r="R399" s="3" t="s">
        <v>35</v>
      </c>
      <c r="S399" s="3" t="s">
        <v>1062</v>
      </c>
      <c r="T399" s="3" t="s">
        <v>4912</v>
      </c>
      <c r="U399" s="3" t="s">
        <v>5979</v>
      </c>
      <c r="V399" s="3" t="s">
        <v>5977</v>
      </c>
      <c r="W399" s="3" t="s">
        <v>5980</v>
      </c>
      <c r="X399" s="3" t="s">
        <v>5981</v>
      </c>
      <c r="Y399" s="3" t="s">
        <v>41</v>
      </c>
      <c r="Z399" s="3" t="s">
        <v>41</v>
      </c>
      <c r="AA399" s="3">
        <v>0</v>
      </c>
      <c r="AB399" s="3" t="s">
        <v>30</v>
      </c>
      <c r="AC399" s="3">
        <v>1</v>
      </c>
      <c r="AD399" s="3" t="s">
        <v>41</v>
      </c>
    </row>
    <row r="400" spans="1:30" x14ac:dyDescent="0.2">
      <c r="A400" s="3" t="s">
        <v>30</v>
      </c>
      <c r="B400" s="3" t="s">
        <v>31</v>
      </c>
      <c r="C400" s="3" t="s">
        <v>5984</v>
      </c>
      <c r="D400" s="3" t="s">
        <v>5985</v>
      </c>
      <c r="E400" s="3">
        <v>0</v>
      </c>
      <c r="F400" s="3">
        <v>1.798</v>
      </c>
      <c r="G400" s="3">
        <v>1</v>
      </c>
      <c r="H400" s="3">
        <v>1</v>
      </c>
      <c r="I400" s="3">
        <v>1</v>
      </c>
      <c r="J400" s="3">
        <v>1</v>
      </c>
      <c r="K400" s="3">
        <v>1</v>
      </c>
      <c r="L400" s="3">
        <v>965</v>
      </c>
      <c r="M400" s="3">
        <v>108.4</v>
      </c>
      <c r="N400" s="3">
        <v>7.88</v>
      </c>
      <c r="O400" s="3">
        <v>0</v>
      </c>
      <c r="P400" s="3">
        <v>1</v>
      </c>
      <c r="Q400" s="3" t="s">
        <v>1200</v>
      </c>
      <c r="R400" s="3" t="s">
        <v>35</v>
      </c>
      <c r="S400" s="3" t="s">
        <v>1062</v>
      </c>
      <c r="T400" s="3" t="s">
        <v>5986</v>
      </c>
      <c r="U400" s="3" t="s">
        <v>5987</v>
      </c>
      <c r="V400" s="3" t="s">
        <v>5984</v>
      </c>
      <c r="W400" s="3" t="s">
        <v>5988</v>
      </c>
      <c r="X400" s="3" t="s">
        <v>5989</v>
      </c>
      <c r="Y400" s="3" t="s">
        <v>41</v>
      </c>
      <c r="Z400" s="3" t="s">
        <v>41</v>
      </c>
      <c r="AA400" s="3">
        <v>0</v>
      </c>
      <c r="AB400" s="3" t="s">
        <v>30</v>
      </c>
      <c r="AC400" s="3">
        <v>1</v>
      </c>
      <c r="AD400" s="3" t="s">
        <v>41</v>
      </c>
    </row>
    <row r="401" spans="1:30" x14ac:dyDescent="0.2">
      <c r="A401" s="3" t="s">
        <v>30</v>
      </c>
      <c r="B401" s="3" t="s">
        <v>31</v>
      </c>
      <c r="C401" s="3" t="s">
        <v>5992</v>
      </c>
      <c r="D401" s="3" t="s">
        <v>5993</v>
      </c>
      <c r="E401" s="3">
        <v>0</v>
      </c>
      <c r="F401" s="3">
        <v>1.7909999999999999</v>
      </c>
      <c r="G401" s="3">
        <v>1</v>
      </c>
      <c r="H401" s="3">
        <v>1</v>
      </c>
      <c r="I401" s="3">
        <v>1</v>
      </c>
      <c r="J401" s="3">
        <v>1</v>
      </c>
      <c r="K401" s="3">
        <v>1</v>
      </c>
      <c r="L401" s="3">
        <v>1146</v>
      </c>
      <c r="M401" s="3">
        <v>129.9</v>
      </c>
      <c r="N401" s="3">
        <v>6.38</v>
      </c>
      <c r="O401" s="3">
        <v>1.74</v>
      </c>
      <c r="P401" s="3">
        <v>1</v>
      </c>
      <c r="Q401" s="3" t="s">
        <v>5994</v>
      </c>
      <c r="R401" s="3" t="s">
        <v>4844</v>
      </c>
      <c r="S401" s="3" t="s">
        <v>41</v>
      </c>
      <c r="T401" s="3" t="s">
        <v>5995</v>
      </c>
      <c r="U401" s="3" t="s">
        <v>5996</v>
      </c>
      <c r="V401" s="3" t="s">
        <v>5992</v>
      </c>
      <c r="W401" s="3" t="s">
        <v>5997</v>
      </c>
      <c r="X401" s="3" t="s">
        <v>5998</v>
      </c>
      <c r="Y401" s="3" t="s">
        <v>41</v>
      </c>
      <c r="Z401" s="3" t="s">
        <v>41</v>
      </c>
      <c r="AA401" s="3">
        <v>0</v>
      </c>
      <c r="AB401" s="3" t="s">
        <v>30</v>
      </c>
      <c r="AC401" s="3">
        <v>1</v>
      </c>
      <c r="AD401" s="3" t="s">
        <v>41</v>
      </c>
    </row>
    <row r="402" spans="1:30" x14ac:dyDescent="0.2">
      <c r="A402" s="3" t="s">
        <v>30</v>
      </c>
      <c r="B402" s="3" t="s">
        <v>31</v>
      </c>
      <c r="C402" s="3" t="s">
        <v>6001</v>
      </c>
      <c r="D402" s="3" t="s">
        <v>6002</v>
      </c>
      <c r="E402" s="3">
        <v>2E-3</v>
      </c>
      <c r="F402" s="3">
        <v>1.784</v>
      </c>
      <c r="G402" s="3">
        <v>1</v>
      </c>
      <c r="H402" s="3">
        <v>1</v>
      </c>
      <c r="I402" s="3">
        <v>1</v>
      </c>
      <c r="J402" s="3">
        <v>1</v>
      </c>
      <c r="K402" s="3">
        <v>1</v>
      </c>
      <c r="L402" s="3">
        <v>713</v>
      </c>
      <c r="M402" s="3">
        <v>80.099999999999994</v>
      </c>
      <c r="N402" s="3">
        <v>5.17</v>
      </c>
      <c r="O402" s="3">
        <v>0</v>
      </c>
      <c r="P402" s="3">
        <v>1</v>
      </c>
      <c r="Q402" s="3" t="s">
        <v>1159</v>
      </c>
      <c r="R402" s="3" t="s">
        <v>35</v>
      </c>
      <c r="S402" s="3" t="s">
        <v>1766</v>
      </c>
      <c r="T402" s="3" t="s">
        <v>6003</v>
      </c>
      <c r="U402" s="3" t="s">
        <v>6004</v>
      </c>
      <c r="V402" s="3" t="s">
        <v>6001</v>
      </c>
      <c r="W402" s="3" t="s">
        <v>6005</v>
      </c>
      <c r="X402" s="3" t="s">
        <v>6006</v>
      </c>
      <c r="Y402" s="3" t="s">
        <v>41</v>
      </c>
      <c r="Z402" s="3" t="s">
        <v>41</v>
      </c>
      <c r="AA402" s="3">
        <v>0</v>
      </c>
      <c r="AB402" s="3" t="s">
        <v>30</v>
      </c>
      <c r="AC402" s="3">
        <v>1</v>
      </c>
      <c r="AD402" s="3" t="s">
        <v>41</v>
      </c>
    </row>
    <row r="403" spans="1:30" x14ac:dyDescent="0.2">
      <c r="A403" s="3" t="s">
        <v>30</v>
      </c>
      <c r="B403" s="3" t="s">
        <v>31</v>
      </c>
      <c r="C403" s="3" t="s">
        <v>6009</v>
      </c>
      <c r="D403" s="3" t="s">
        <v>6010</v>
      </c>
      <c r="E403" s="3">
        <v>2E-3</v>
      </c>
      <c r="F403" s="3">
        <v>1.7729999999999999</v>
      </c>
      <c r="G403" s="3">
        <v>3</v>
      </c>
      <c r="H403" s="3">
        <v>1</v>
      </c>
      <c r="I403" s="3">
        <v>1</v>
      </c>
      <c r="J403" s="3">
        <v>1</v>
      </c>
      <c r="K403" s="3">
        <v>1</v>
      </c>
      <c r="L403" s="3">
        <v>500</v>
      </c>
      <c r="M403" s="3">
        <v>56.1</v>
      </c>
      <c r="N403" s="3">
        <v>6.01</v>
      </c>
      <c r="O403" s="3">
        <v>0</v>
      </c>
      <c r="P403" s="3">
        <v>1</v>
      </c>
      <c r="Q403" s="3" t="s">
        <v>1377</v>
      </c>
      <c r="R403" s="3" t="s">
        <v>41</v>
      </c>
      <c r="S403" s="3" t="s">
        <v>36</v>
      </c>
      <c r="T403" s="3" t="s">
        <v>6011</v>
      </c>
      <c r="U403" s="3" t="s">
        <v>6012</v>
      </c>
      <c r="V403" s="3" t="s">
        <v>6009</v>
      </c>
      <c r="W403" s="3" t="s">
        <v>6013</v>
      </c>
      <c r="X403" s="3" t="s">
        <v>6014</v>
      </c>
      <c r="Y403" s="3" t="s">
        <v>6015</v>
      </c>
      <c r="Z403" s="3" t="s">
        <v>6016</v>
      </c>
      <c r="AA403" s="3">
        <v>3</v>
      </c>
      <c r="AB403" s="3" t="s">
        <v>30</v>
      </c>
      <c r="AC403" s="3">
        <v>1</v>
      </c>
      <c r="AD403" s="3" t="s">
        <v>41</v>
      </c>
    </row>
    <row r="404" spans="1:30" x14ac:dyDescent="0.2">
      <c r="A404" s="3" t="s">
        <v>30</v>
      </c>
      <c r="B404" s="3" t="s">
        <v>31</v>
      </c>
      <c r="C404" s="3" t="s">
        <v>6019</v>
      </c>
      <c r="D404" s="3" t="s">
        <v>6020</v>
      </c>
      <c r="E404" s="3">
        <v>2E-3</v>
      </c>
      <c r="F404" s="3">
        <v>1.7709999999999999</v>
      </c>
      <c r="G404" s="3">
        <v>6</v>
      </c>
      <c r="H404" s="3">
        <v>1</v>
      </c>
      <c r="I404" s="3">
        <v>1</v>
      </c>
      <c r="J404" s="3">
        <v>1</v>
      </c>
      <c r="K404" s="3">
        <v>1</v>
      </c>
      <c r="L404" s="3">
        <v>145</v>
      </c>
      <c r="M404" s="3">
        <v>16</v>
      </c>
      <c r="N404" s="3">
        <v>10.73</v>
      </c>
      <c r="O404" s="3">
        <v>0</v>
      </c>
      <c r="P404" s="3">
        <v>1</v>
      </c>
      <c r="Q404" s="3" t="s">
        <v>2555</v>
      </c>
      <c r="R404" s="3" t="s">
        <v>1593</v>
      </c>
      <c r="S404" s="3" t="s">
        <v>36</v>
      </c>
      <c r="T404" s="3" t="s">
        <v>6021</v>
      </c>
      <c r="U404" s="3" t="s">
        <v>6022</v>
      </c>
      <c r="V404" s="3" t="s">
        <v>6023</v>
      </c>
      <c r="W404" s="3" t="s">
        <v>6024</v>
      </c>
      <c r="X404" s="3" t="s">
        <v>6025</v>
      </c>
      <c r="Y404" s="3" t="s">
        <v>6026</v>
      </c>
      <c r="Z404" s="3" t="s">
        <v>41</v>
      </c>
      <c r="AA404" s="3">
        <v>10</v>
      </c>
      <c r="AB404" s="3" t="s">
        <v>30</v>
      </c>
      <c r="AC404" s="3">
        <v>1</v>
      </c>
      <c r="AD404" s="3" t="s">
        <v>41</v>
      </c>
    </row>
    <row r="405" spans="1:30" x14ac:dyDescent="0.2">
      <c r="A405" s="3" t="s">
        <v>30</v>
      </c>
      <c r="B405" s="3" t="s">
        <v>31</v>
      </c>
      <c r="C405" s="3" t="s">
        <v>6029</v>
      </c>
      <c r="D405" s="3" t="s">
        <v>6030</v>
      </c>
      <c r="E405" s="3">
        <v>2E-3</v>
      </c>
      <c r="F405" s="3">
        <v>1.766</v>
      </c>
      <c r="G405" s="3">
        <v>3</v>
      </c>
      <c r="H405" s="3">
        <v>1</v>
      </c>
      <c r="I405" s="3">
        <v>1</v>
      </c>
      <c r="J405" s="3">
        <v>1</v>
      </c>
      <c r="K405" s="3">
        <v>1</v>
      </c>
      <c r="L405" s="3">
        <v>349</v>
      </c>
      <c r="M405" s="3">
        <v>40.200000000000003</v>
      </c>
      <c r="N405" s="3">
        <v>8.7899999999999991</v>
      </c>
      <c r="O405" s="3">
        <v>1.95</v>
      </c>
      <c r="P405" s="3">
        <v>1</v>
      </c>
      <c r="Q405" s="3" t="s">
        <v>1377</v>
      </c>
      <c r="R405" s="3" t="s">
        <v>5544</v>
      </c>
      <c r="S405" s="3" t="s">
        <v>36</v>
      </c>
      <c r="T405" s="3" t="s">
        <v>6031</v>
      </c>
      <c r="U405" s="3" t="s">
        <v>6032</v>
      </c>
      <c r="V405" s="3" t="s">
        <v>6029</v>
      </c>
      <c r="W405" s="3" t="s">
        <v>6033</v>
      </c>
      <c r="X405" s="3" t="s">
        <v>6034</v>
      </c>
      <c r="Y405" s="3" t="s">
        <v>6035</v>
      </c>
      <c r="Z405" s="3" t="s">
        <v>41</v>
      </c>
      <c r="AA405" s="3">
        <v>5</v>
      </c>
      <c r="AB405" s="3" t="s">
        <v>30</v>
      </c>
      <c r="AC405" s="3">
        <v>1</v>
      </c>
      <c r="AD405" s="3" t="s">
        <v>41</v>
      </c>
    </row>
    <row r="406" spans="1:30" x14ac:dyDescent="0.2">
      <c r="A406" s="3" t="s">
        <v>30</v>
      </c>
      <c r="B406" s="3" t="s">
        <v>31</v>
      </c>
      <c r="C406" s="3" t="s">
        <v>6038</v>
      </c>
      <c r="D406" s="3" t="s">
        <v>6039</v>
      </c>
      <c r="E406" s="3">
        <v>2E-3</v>
      </c>
      <c r="F406" s="3">
        <v>1.764</v>
      </c>
      <c r="G406" s="3">
        <v>3</v>
      </c>
      <c r="H406" s="3">
        <v>1</v>
      </c>
      <c r="I406" s="3">
        <v>1</v>
      </c>
      <c r="J406" s="3">
        <v>1</v>
      </c>
      <c r="K406" s="3">
        <v>1</v>
      </c>
      <c r="L406" s="3">
        <v>406</v>
      </c>
      <c r="M406" s="3">
        <v>41</v>
      </c>
      <c r="N406" s="3">
        <v>4.3499999999999996</v>
      </c>
      <c r="O406" s="3">
        <v>1.68</v>
      </c>
      <c r="P406" s="3">
        <v>1</v>
      </c>
      <c r="Q406" s="3" t="s">
        <v>3173</v>
      </c>
      <c r="R406" s="3" t="s">
        <v>1739</v>
      </c>
      <c r="S406" s="3" t="s">
        <v>41</v>
      </c>
      <c r="T406" s="3" t="s">
        <v>6040</v>
      </c>
      <c r="U406" s="3" t="s">
        <v>6041</v>
      </c>
      <c r="V406" s="3" t="s">
        <v>6038</v>
      </c>
      <c r="W406" s="3" t="s">
        <v>6042</v>
      </c>
      <c r="X406" s="3" t="s">
        <v>6043</v>
      </c>
      <c r="Y406" s="3" t="s">
        <v>41</v>
      </c>
      <c r="Z406" s="3" t="s">
        <v>41</v>
      </c>
      <c r="AA406" s="3">
        <v>0</v>
      </c>
      <c r="AB406" s="3" t="s">
        <v>30</v>
      </c>
      <c r="AC406" s="3">
        <v>1</v>
      </c>
      <c r="AD406" s="3" t="s">
        <v>41</v>
      </c>
    </row>
    <row r="407" spans="1:30" x14ac:dyDescent="0.2">
      <c r="A407" s="3" t="s">
        <v>30</v>
      </c>
      <c r="B407" s="3" t="s">
        <v>31</v>
      </c>
      <c r="C407" s="3" t="s">
        <v>6046</v>
      </c>
      <c r="D407" s="3" t="s">
        <v>6047</v>
      </c>
      <c r="E407" s="3">
        <v>2E-3</v>
      </c>
      <c r="F407" s="3">
        <v>1.7609999999999999</v>
      </c>
      <c r="G407" s="3">
        <v>6</v>
      </c>
      <c r="H407" s="3">
        <v>1</v>
      </c>
      <c r="I407" s="3">
        <v>1</v>
      </c>
      <c r="J407" s="3">
        <v>1</v>
      </c>
      <c r="K407" s="3">
        <v>1</v>
      </c>
      <c r="L407" s="3">
        <v>266</v>
      </c>
      <c r="M407" s="3">
        <v>30.1</v>
      </c>
      <c r="N407" s="3">
        <v>4.58</v>
      </c>
      <c r="O407" s="3">
        <v>0</v>
      </c>
      <c r="P407" s="3">
        <v>1</v>
      </c>
      <c r="Q407" s="3" t="s">
        <v>4386</v>
      </c>
      <c r="R407" s="3" t="s">
        <v>1423</v>
      </c>
      <c r="S407" s="3" t="s">
        <v>41</v>
      </c>
      <c r="T407" s="3" t="s">
        <v>6048</v>
      </c>
      <c r="U407" s="3" t="s">
        <v>6049</v>
      </c>
      <c r="V407" s="3" t="s">
        <v>6046</v>
      </c>
      <c r="W407" s="3" t="s">
        <v>6050</v>
      </c>
      <c r="X407" s="3" t="s">
        <v>6051</v>
      </c>
      <c r="Y407" s="3" t="s">
        <v>6052</v>
      </c>
      <c r="Z407" s="3" t="s">
        <v>41</v>
      </c>
      <c r="AA407" s="3">
        <v>2</v>
      </c>
      <c r="AB407" s="3" t="s">
        <v>30</v>
      </c>
      <c r="AC407" s="3">
        <v>1</v>
      </c>
      <c r="AD407" s="3" t="s">
        <v>41</v>
      </c>
    </row>
    <row r="408" spans="1:30" x14ac:dyDescent="0.2">
      <c r="A408" s="3" t="s">
        <v>30</v>
      </c>
      <c r="B408" s="3" t="s">
        <v>31</v>
      </c>
      <c r="C408" s="3" t="s">
        <v>6055</v>
      </c>
      <c r="D408" s="3" t="s">
        <v>6056</v>
      </c>
      <c r="E408" s="3">
        <v>2E-3</v>
      </c>
      <c r="F408" s="3">
        <v>1.7549999999999999</v>
      </c>
      <c r="G408" s="3">
        <v>2</v>
      </c>
      <c r="H408" s="3">
        <v>1</v>
      </c>
      <c r="I408" s="3">
        <v>1</v>
      </c>
      <c r="J408" s="3">
        <v>1</v>
      </c>
      <c r="K408" s="3">
        <v>1</v>
      </c>
      <c r="L408" s="3">
        <v>1137</v>
      </c>
      <c r="M408" s="3">
        <v>129.9</v>
      </c>
      <c r="N408" s="3">
        <v>8.8699999999999992</v>
      </c>
      <c r="O408" s="3">
        <v>2.86</v>
      </c>
      <c r="P408" s="3">
        <v>1</v>
      </c>
      <c r="Q408" s="3" t="s">
        <v>1200</v>
      </c>
      <c r="R408" s="3" t="s">
        <v>41</v>
      </c>
      <c r="S408" s="3" t="s">
        <v>41</v>
      </c>
      <c r="T408" s="3" t="s">
        <v>6057</v>
      </c>
      <c r="U408" s="3" t="s">
        <v>6058</v>
      </c>
      <c r="V408" s="3" t="s">
        <v>6055</v>
      </c>
      <c r="W408" s="3" t="s">
        <v>6059</v>
      </c>
      <c r="X408" s="3" t="s">
        <v>6060</v>
      </c>
      <c r="Y408" s="3" t="s">
        <v>41</v>
      </c>
      <c r="Z408" s="3" t="s">
        <v>41</v>
      </c>
      <c r="AA408" s="3">
        <v>0</v>
      </c>
      <c r="AB408" s="3" t="s">
        <v>30</v>
      </c>
      <c r="AC408" s="3">
        <v>1</v>
      </c>
      <c r="AD408" s="3" t="s">
        <v>41</v>
      </c>
    </row>
    <row r="409" spans="1:30" x14ac:dyDescent="0.2">
      <c r="A409" s="3" t="s">
        <v>30</v>
      </c>
      <c r="B409" s="3" t="s">
        <v>31</v>
      </c>
      <c r="C409" s="3" t="s">
        <v>6063</v>
      </c>
      <c r="D409" s="3" t="s">
        <v>6064</v>
      </c>
      <c r="E409" s="3">
        <v>2E-3</v>
      </c>
      <c r="F409" s="3">
        <v>1.754</v>
      </c>
      <c r="G409" s="3">
        <v>3</v>
      </c>
      <c r="H409" s="3">
        <v>1</v>
      </c>
      <c r="I409" s="3">
        <v>1</v>
      </c>
      <c r="J409" s="3">
        <v>1</v>
      </c>
      <c r="K409" s="3">
        <v>1</v>
      </c>
      <c r="L409" s="3">
        <v>437</v>
      </c>
      <c r="M409" s="3">
        <v>48.4</v>
      </c>
      <c r="N409" s="3">
        <v>5.36</v>
      </c>
      <c r="O409" s="3">
        <v>0</v>
      </c>
      <c r="P409" s="3">
        <v>1</v>
      </c>
      <c r="Q409" s="3" t="s">
        <v>2740</v>
      </c>
      <c r="R409" s="3" t="s">
        <v>35</v>
      </c>
      <c r="S409" s="3" t="s">
        <v>36</v>
      </c>
      <c r="T409" s="3" t="s">
        <v>41</v>
      </c>
      <c r="U409" s="3" t="s">
        <v>6065</v>
      </c>
      <c r="V409" s="3" t="s">
        <v>6063</v>
      </c>
      <c r="W409" s="3" t="s">
        <v>6066</v>
      </c>
      <c r="X409" s="3" t="s">
        <v>6067</v>
      </c>
      <c r="Y409" s="3" t="s">
        <v>6068</v>
      </c>
      <c r="Z409" s="3" t="s">
        <v>41</v>
      </c>
      <c r="AA409" s="3">
        <v>1</v>
      </c>
      <c r="AB409" s="3" t="s">
        <v>30</v>
      </c>
      <c r="AC409" s="3">
        <v>1</v>
      </c>
      <c r="AD409" s="3" t="s">
        <v>41</v>
      </c>
    </row>
    <row r="410" spans="1:30" x14ac:dyDescent="0.2">
      <c r="A410" s="3" t="s">
        <v>30</v>
      </c>
      <c r="B410" s="3" t="s">
        <v>31</v>
      </c>
      <c r="C410" s="3" t="s">
        <v>6071</v>
      </c>
      <c r="D410" s="3" t="s">
        <v>6072</v>
      </c>
      <c r="E410" s="3">
        <v>2E-3</v>
      </c>
      <c r="F410" s="3">
        <v>1.748</v>
      </c>
      <c r="G410" s="3">
        <v>7</v>
      </c>
      <c r="H410" s="3">
        <v>1</v>
      </c>
      <c r="I410" s="3">
        <v>1</v>
      </c>
      <c r="J410" s="3">
        <v>1</v>
      </c>
      <c r="K410" s="3">
        <v>1</v>
      </c>
      <c r="L410" s="3">
        <v>235</v>
      </c>
      <c r="M410" s="3">
        <v>28</v>
      </c>
      <c r="N410" s="3">
        <v>9.35</v>
      </c>
      <c r="O410" s="3">
        <v>0</v>
      </c>
      <c r="P410" s="3">
        <v>1</v>
      </c>
      <c r="Q410" s="3" t="s">
        <v>1765</v>
      </c>
      <c r="R410" s="3" t="s">
        <v>35</v>
      </c>
      <c r="S410" s="3" t="s">
        <v>41</v>
      </c>
      <c r="T410" s="3" t="s">
        <v>6073</v>
      </c>
      <c r="U410" s="3" t="s">
        <v>6074</v>
      </c>
      <c r="V410" s="3" t="s">
        <v>6071</v>
      </c>
      <c r="W410" s="3" t="s">
        <v>6075</v>
      </c>
      <c r="X410" s="3" t="s">
        <v>6076</v>
      </c>
      <c r="Y410" s="3" t="s">
        <v>6077</v>
      </c>
      <c r="Z410" s="3" t="s">
        <v>41</v>
      </c>
      <c r="AA410" s="3">
        <v>3</v>
      </c>
      <c r="AB410" s="3" t="s">
        <v>30</v>
      </c>
      <c r="AC410" s="3">
        <v>1</v>
      </c>
      <c r="AD410" s="3" t="s">
        <v>41</v>
      </c>
    </row>
    <row r="411" spans="1:30" x14ac:dyDescent="0.2">
      <c r="A411" s="3" t="s">
        <v>30</v>
      </c>
      <c r="B411" s="3" t="s">
        <v>31</v>
      </c>
      <c r="C411" s="3" t="s">
        <v>6080</v>
      </c>
      <c r="D411" s="3" t="s">
        <v>6081</v>
      </c>
      <c r="E411" s="3">
        <v>2E-3</v>
      </c>
      <c r="F411" s="3">
        <v>1.7450000000000001</v>
      </c>
      <c r="G411" s="3">
        <v>3</v>
      </c>
      <c r="H411" s="3">
        <v>1</v>
      </c>
      <c r="I411" s="3">
        <v>1</v>
      </c>
      <c r="J411" s="3">
        <v>1</v>
      </c>
      <c r="K411" s="3">
        <v>1</v>
      </c>
      <c r="L411" s="3">
        <v>427</v>
      </c>
      <c r="M411" s="3">
        <v>46.9</v>
      </c>
      <c r="N411" s="3">
        <v>7.47</v>
      </c>
      <c r="O411" s="3">
        <v>0</v>
      </c>
      <c r="P411" s="3">
        <v>1</v>
      </c>
      <c r="Q411" s="3" t="s">
        <v>1377</v>
      </c>
      <c r="R411" s="3" t="s">
        <v>4231</v>
      </c>
      <c r="S411" s="3" t="s">
        <v>36</v>
      </c>
      <c r="T411" s="3" t="s">
        <v>6082</v>
      </c>
      <c r="U411" s="3" t="s">
        <v>6083</v>
      </c>
      <c r="V411" s="3" t="s">
        <v>6080</v>
      </c>
      <c r="W411" s="3" t="s">
        <v>6084</v>
      </c>
      <c r="X411" s="3" t="s">
        <v>6085</v>
      </c>
      <c r="Y411" s="3" t="s">
        <v>4236</v>
      </c>
      <c r="Z411" s="3" t="s">
        <v>4237</v>
      </c>
      <c r="AA411" s="3">
        <v>3</v>
      </c>
      <c r="AB411" s="3" t="s">
        <v>30</v>
      </c>
      <c r="AC411" s="3">
        <v>1</v>
      </c>
      <c r="AD411" s="3" t="s">
        <v>41</v>
      </c>
    </row>
    <row r="412" spans="1:30" x14ac:dyDescent="0.2">
      <c r="A412" s="3" t="s">
        <v>30</v>
      </c>
      <c r="B412" s="3" t="s">
        <v>31</v>
      </c>
      <c r="C412" s="3" t="s">
        <v>6088</v>
      </c>
      <c r="D412" s="3" t="s">
        <v>6089</v>
      </c>
      <c r="E412" s="3">
        <v>2E-3</v>
      </c>
      <c r="F412" s="3">
        <v>1.738</v>
      </c>
      <c r="G412" s="3">
        <v>10</v>
      </c>
      <c r="H412" s="3">
        <v>1</v>
      </c>
      <c r="I412" s="3">
        <v>1</v>
      </c>
      <c r="J412" s="3">
        <v>2</v>
      </c>
      <c r="K412" s="3">
        <v>1</v>
      </c>
      <c r="L412" s="3">
        <v>136</v>
      </c>
      <c r="M412" s="3">
        <v>15.5</v>
      </c>
      <c r="N412" s="3">
        <v>10.36</v>
      </c>
      <c r="O412" s="3">
        <v>4.1500000000000004</v>
      </c>
      <c r="P412" s="3">
        <v>1</v>
      </c>
      <c r="Q412" s="3" t="s">
        <v>1592</v>
      </c>
      <c r="R412" s="3" t="s">
        <v>1619</v>
      </c>
      <c r="S412" s="3" t="s">
        <v>36</v>
      </c>
      <c r="T412" s="3" t="s">
        <v>6090</v>
      </c>
      <c r="U412" s="3" t="s">
        <v>6091</v>
      </c>
      <c r="V412" s="3" t="s">
        <v>6088</v>
      </c>
      <c r="W412" s="3" t="s">
        <v>6092</v>
      </c>
      <c r="X412" s="3" t="s">
        <v>6093</v>
      </c>
      <c r="Y412" s="3" t="s">
        <v>41</v>
      </c>
      <c r="Z412" s="3" t="s">
        <v>41</v>
      </c>
      <c r="AA412" s="3">
        <v>0</v>
      </c>
      <c r="AB412" s="3" t="s">
        <v>30</v>
      </c>
      <c r="AC412" s="3">
        <v>1</v>
      </c>
      <c r="AD412" s="3" t="s">
        <v>41</v>
      </c>
    </row>
    <row r="413" spans="1:30" x14ac:dyDescent="0.2">
      <c r="A413" s="3" t="s">
        <v>30</v>
      </c>
      <c r="B413" s="3" t="s">
        <v>31</v>
      </c>
      <c r="C413" s="3" t="s">
        <v>6096</v>
      </c>
      <c r="D413" s="3" t="s">
        <v>6097</v>
      </c>
      <c r="E413" s="3">
        <v>2E-3</v>
      </c>
      <c r="F413" s="3">
        <v>1.704</v>
      </c>
      <c r="G413" s="3">
        <v>2</v>
      </c>
      <c r="H413" s="3">
        <v>1</v>
      </c>
      <c r="I413" s="3">
        <v>1</v>
      </c>
      <c r="J413" s="3">
        <v>1</v>
      </c>
      <c r="K413" s="3">
        <v>1</v>
      </c>
      <c r="L413" s="3">
        <v>975</v>
      </c>
      <c r="M413" s="3">
        <v>106.2</v>
      </c>
      <c r="N413" s="3">
        <v>8.66</v>
      </c>
      <c r="O413" s="3">
        <v>2.4900000000000002</v>
      </c>
      <c r="P413" s="3">
        <v>1</v>
      </c>
      <c r="Q413" s="3" t="s">
        <v>1377</v>
      </c>
      <c r="R413" s="3" t="s">
        <v>4098</v>
      </c>
      <c r="S413" s="3" t="s">
        <v>36</v>
      </c>
      <c r="T413" s="3" t="s">
        <v>6098</v>
      </c>
      <c r="U413" s="3" t="s">
        <v>6099</v>
      </c>
      <c r="V413" s="3" t="s">
        <v>6096</v>
      </c>
      <c r="W413" s="3" t="s">
        <v>6100</v>
      </c>
      <c r="X413" s="3" t="s">
        <v>6101</v>
      </c>
      <c r="Y413" s="3" t="s">
        <v>6102</v>
      </c>
      <c r="Z413" s="3" t="s">
        <v>41</v>
      </c>
      <c r="AA413" s="3">
        <v>1</v>
      </c>
      <c r="AB413" s="3" t="s">
        <v>30</v>
      </c>
      <c r="AC413" s="3">
        <v>1</v>
      </c>
      <c r="AD413" s="3" t="s">
        <v>41</v>
      </c>
    </row>
    <row r="414" spans="1:30" x14ac:dyDescent="0.2">
      <c r="A414" s="3" t="s">
        <v>30</v>
      </c>
      <c r="B414" s="3" t="s">
        <v>31</v>
      </c>
      <c r="C414" s="3" t="s">
        <v>6105</v>
      </c>
      <c r="D414" s="3" t="s">
        <v>6106</v>
      </c>
      <c r="E414" s="3">
        <v>2E-3</v>
      </c>
      <c r="F414" s="3">
        <v>1.704</v>
      </c>
      <c r="G414" s="3">
        <v>2</v>
      </c>
      <c r="H414" s="3">
        <v>1</v>
      </c>
      <c r="I414" s="3">
        <v>1</v>
      </c>
      <c r="J414" s="3">
        <v>1</v>
      </c>
      <c r="K414" s="3">
        <v>1</v>
      </c>
      <c r="L414" s="3">
        <v>810</v>
      </c>
      <c r="M414" s="3">
        <v>91</v>
      </c>
      <c r="N414" s="3">
        <v>9.61</v>
      </c>
      <c r="O414" s="3">
        <v>0</v>
      </c>
      <c r="P414" s="3">
        <v>1</v>
      </c>
      <c r="Q414" s="3" t="s">
        <v>3982</v>
      </c>
      <c r="R414" s="3" t="s">
        <v>1305</v>
      </c>
      <c r="S414" s="3" t="s">
        <v>374</v>
      </c>
      <c r="T414" s="3" t="s">
        <v>2259</v>
      </c>
      <c r="U414" s="3" t="s">
        <v>6107</v>
      </c>
      <c r="V414" s="3" t="s">
        <v>6105</v>
      </c>
      <c r="W414" s="3" t="s">
        <v>6108</v>
      </c>
      <c r="X414" s="3" t="s">
        <v>6109</v>
      </c>
      <c r="Y414" s="3" t="s">
        <v>41</v>
      </c>
      <c r="Z414" s="3" t="s">
        <v>41</v>
      </c>
      <c r="AA414" s="3">
        <v>0</v>
      </c>
      <c r="AB414" s="3" t="s">
        <v>30</v>
      </c>
      <c r="AC414" s="3">
        <v>1</v>
      </c>
      <c r="AD414" s="3" t="s">
        <v>41</v>
      </c>
    </row>
    <row r="415" spans="1:30" x14ac:dyDescent="0.2">
      <c r="A415" s="3" t="s">
        <v>30</v>
      </c>
      <c r="B415" s="3" t="s">
        <v>31</v>
      </c>
      <c r="C415" s="3" t="s">
        <v>6112</v>
      </c>
      <c r="D415" s="3" t="s">
        <v>6113</v>
      </c>
      <c r="E415" s="3">
        <v>2E-3</v>
      </c>
      <c r="F415" s="3">
        <v>1.7</v>
      </c>
      <c r="G415" s="3">
        <v>4</v>
      </c>
      <c r="H415" s="3">
        <v>1</v>
      </c>
      <c r="I415" s="3">
        <v>1</v>
      </c>
      <c r="J415" s="3">
        <v>1</v>
      </c>
      <c r="K415" s="3">
        <v>1</v>
      </c>
      <c r="L415" s="3">
        <v>399</v>
      </c>
      <c r="M415" s="3">
        <v>46.1</v>
      </c>
      <c r="N415" s="3">
        <v>5.25</v>
      </c>
      <c r="O415" s="3">
        <v>2.1800000000000002</v>
      </c>
      <c r="P415" s="3">
        <v>1</v>
      </c>
      <c r="Q415" s="3" t="s">
        <v>6114</v>
      </c>
      <c r="R415" s="3" t="s">
        <v>978</v>
      </c>
      <c r="S415" s="3" t="s">
        <v>36</v>
      </c>
      <c r="T415" s="3" t="s">
        <v>6115</v>
      </c>
      <c r="U415" s="3" t="s">
        <v>6116</v>
      </c>
      <c r="V415" s="3" t="s">
        <v>6112</v>
      </c>
      <c r="W415" s="3" t="s">
        <v>6117</v>
      </c>
      <c r="X415" s="3" t="s">
        <v>6118</v>
      </c>
      <c r="Y415" s="3" t="s">
        <v>6119</v>
      </c>
      <c r="Z415" s="3" t="s">
        <v>41</v>
      </c>
      <c r="AA415" s="3">
        <v>1</v>
      </c>
      <c r="AB415" s="3" t="s">
        <v>30</v>
      </c>
      <c r="AC415" s="3">
        <v>1</v>
      </c>
      <c r="AD415" s="3" t="s">
        <v>41</v>
      </c>
    </row>
    <row r="416" spans="1:30" x14ac:dyDescent="0.2">
      <c r="A416" s="3" t="s">
        <v>30</v>
      </c>
      <c r="B416" s="3" t="s">
        <v>31</v>
      </c>
      <c r="C416" s="3" t="s">
        <v>6122</v>
      </c>
      <c r="D416" s="3" t="s">
        <v>6123</v>
      </c>
      <c r="E416" s="3">
        <v>2E-3</v>
      </c>
      <c r="F416" s="3">
        <v>1.7</v>
      </c>
      <c r="G416" s="3">
        <v>2</v>
      </c>
      <c r="H416" s="3">
        <v>1</v>
      </c>
      <c r="I416" s="3">
        <v>1</v>
      </c>
      <c r="J416" s="3">
        <v>1</v>
      </c>
      <c r="K416" s="3">
        <v>1</v>
      </c>
      <c r="L416" s="3">
        <v>566</v>
      </c>
      <c r="M416" s="3">
        <v>63.8</v>
      </c>
      <c r="N416" s="3">
        <v>5.69</v>
      </c>
      <c r="O416" s="3">
        <v>1.87</v>
      </c>
      <c r="P416" s="3">
        <v>1</v>
      </c>
      <c r="Q416" s="3" t="s">
        <v>1919</v>
      </c>
      <c r="R416" s="3" t="s">
        <v>978</v>
      </c>
      <c r="S416" s="3" t="s">
        <v>41</v>
      </c>
      <c r="T416" s="3" t="s">
        <v>41</v>
      </c>
      <c r="U416" s="3" t="s">
        <v>6124</v>
      </c>
      <c r="V416" s="3" t="s">
        <v>6122</v>
      </c>
      <c r="W416" s="3" t="s">
        <v>6125</v>
      </c>
      <c r="X416" s="3" t="s">
        <v>6126</v>
      </c>
      <c r="Y416" s="3" t="s">
        <v>41</v>
      </c>
      <c r="Z416" s="3" t="s">
        <v>41</v>
      </c>
      <c r="AA416" s="3">
        <v>0</v>
      </c>
      <c r="AB416" s="3" t="s">
        <v>30</v>
      </c>
      <c r="AC416" s="3">
        <v>1</v>
      </c>
      <c r="AD416" s="3" t="s">
        <v>41</v>
      </c>
    </row>
    <row r="417" spans="1:30" x14ac:dyDescent="0.2">
      <c r="A417" s="3" t="s">
        <v>30</v>
      </c>
      <c r="B417" s="3" t="s">
        <v>31</v>
      </c>
      <c r="C417" s="3" t="s">
        <v>6129</v>
      </c>
      <c r="D417" s="3" t="s">
        <v>6130</v>
      </c>
      <c r="E417" s="3">
        <v>2E-3</v>
      </c>
      <c r="F417" s="3">
        <v>1.69</v>
      </c>
      <c r="G417" s="3">
        <v>2</v>
      </c>
      <c r="H417" s="3">
        <v>1</v>
      </c>
      <c r="I417" s="3">
        <v>1</v>
      </c>
      <c r="J417" s="3">
        <v>1</v>
      </c>
      <c r="K417" s="3">
        <v>1</v>
      </c>
      <c r="L417" s="3">
        <v>534</v>
      </c>
      <c r="M417" s="3">
        <v>61.2</v>
      </c>
      <c r="N417" s="3">
        <v>4.78</v>
      </c>
      <c r="O417" s="3">
        <v>0</v>
      </c>
      <c r="P417" s="3">
        <v>1</v>
      </c>
      <c r="Q417" s="3" t="s">
        <v>6131</v>
      </c>
      <c r="R417" s="3" t="s">
        <v>35</v>
      </c>
      <c r="S417" s="3" t="s">
        <v>41</v>
      </c>
      <c r="T417" s="3" t="s">
        <v>6132</v>
      </c>
      <c r="U417" s="3" t="s">
        <v>6133</v>
      </c>
      <c r="V417" s="3" t="s">
        <v>6129</v>
      </c>
      <c r="W417" s="3" t="s">
        <v>6134</v>
      </c>
      <c r="X417" s="3" t="s">
        <v>6135</v>
      </c>
      <c r="Y417" s="3" t="s">
        <v>41</v>
      </c>
      <c r="Z417" s="3" t="s">
        <v>41</v>
      </c>
      <c r="AA417" s="3">
        <v>0</v>
      </c>
      <c r="AB417" s="3" t="s">
        <v>30</v>
      </c>
      <c r="AC417" s="3">
        <v>1</v>
      </c>
      <c r="AD417" s="3" t="s">
        <v>41</v>
      </c>
    </row>
    <row r="418" spans="1:30" x14ac:dyDescent="0.2">
      <c r="A418" s="3" t="s">
        <v>30</v>
      </c>
      <c r="B418" s="3" t="s">
        <v>31</v>
      </c>
      <c r="C418" s="3" t="s">
        <v>6138</v>
      </c>
      <c r="D418" s="3" t="s">
        <v>6139</v>
      </c>
      <c r="E418" s="3">
        <v>2E-3</v>
      </c>
      <c r="F418" s="3">
        <v>1.6870000000000001</v>
      </c>
      <c r="G418" s="3">
        <v>1</v>
      </c>
      <c r="H418" s="3">
        <v>1</v>
      </c>
      <c r="I418" s="3">
        <v>1</v>
      </c>
      <c r="J418" s="3">
        <v>1</v>
      </c>
      <c r="K418" s="3">
        <v>1</v>
      </c>
      <c r="L418" s="3">
        <v>1230</v>
      </c>
      <c r="M418" s="3">
        <v>143.5</v>
      </c>
      <c r="N418" s="3">
        <v>5.05</v>
      </c>
      <c r="O418" s="3">
        <v>2.63</v>
      </c>
      <c r="P418" s="3">
        <v>1</v>
      </c>
      <c r="Q418" s="3" t="s">
        <v>3405</v>
      </c>
      <c r="R418" s="3" t="s">
        <v>6140</v>
      </c>
      <c r="S418" s="3" t="s">
        <v>36</v>
      </c>
      <c r="T418" s="3" t="s">
        <v>6141</v>
      </c>
      <c r="U418" s="3" t="s">
        <v>6142</v>
      </c>
      <c r="V418" s="3" t="s">
        <v>6138</v>
      </c>
      <c r="W418" s="3" t="s">
        <v>6143</v>
      </c>
      <c r="X418" s="3" t="s">
        <v>6144</v>
      </c>
      <c r="Y418" s="3" t="s">
        <v>6145</v>
      </c>
      <c r="Z418" s="3" t="s">
        <v>41</v>
      </c>
      <c r="AA418" s="3">
        <v>6</v>
      </c>
      <c r="AB418" s="3" t="s">
        <v>30</v>
      </c>
      <c r="AC418" s="3">
        <v>1</v>
      </c>
      <c r="AD418" s="3" t="s">
        <v>41</v>
      </c>
    </row>
    <row r="419" spans="1:30" x14ac:dyDescent="0.2">
      <c r="A419" s="3" t="s">
        <v>30</v>
      </c>
      <c r="B419" s="3" t="s">
        <v>31</v>
      </c>
      <c r="C419" s="3" t="s">
        <v>6148</v>
      </c>
      <c r="D419" s="3" t="s">
        <v>6149</v>
      </c>
      <c r="E419" s="3">
        <v>2E-3</v>
      </c>
      <c r="F419" s="3">
        <v>1.673</v>
      </c>
      <c r="G419" s="3">
        <v>10</v>
      </c>
      <c r="H419" s="3">
        <v>1</v>
      </c>
      <c r="I419" s="3">
        <v>1</v>
      </c>
      <c r="J419" s="3">
        <v>1</v>
      </c>
      <c r="K419" s="3">
        <v>1</v>
      </c>
      <c r="L419" s="3">
        <v>156</v>
      </c>
      <c r="M419" s="3">
        <v>17.100000000000001</v>
      </c>
      <c r="N419" s="3">
        <v>9.7200000000000006</v>
      </c>
      <c r="O419" s="3">
        <v>0</v>
      </c>
      <c r="P419" s="3">
        <v>1</v>
      </c>
      <c r="Q419" s="3" t="s">
        <v>1765</v>
      </c>
      <c r="R419" s="3" t="s">
        <v>1160</v>
      </c>
      <c r="S419" s="3" t="s">
        <v>1766</v>
      </c>
      <c r="T419" s="3" t="s">
        <v>2119</v>
      </c>
      <c r="U419" s="3" t="s">
        <v>6150</v>
      </c>
      <c r="V419" s="3" t="s">
        <v>6148</v>
      </c>
      <c r="W419" s="3" t="s">
        <v>6151</v>
      </c>
      <c r="X419" s="3" t="s">
        <v>6152</v>
      </c>
      <c r="Y419" s="3" t="s">
        <v>41</v>
      </c>
      <c r="Z419" s="3" t="s">
        <v>41</v>
      </c>
      <c r="AA419" s="3">
        <v>0</v>
      </c>
      <c r="AB419" s="3" t="s">
        <v>30</v>
      </c>
      <c r="AC419" s="3">
        <v>1</v>
      </c>
      <c r="AD419" s="3" t="s">
        <v>41</v>
      </c>
    </row>
    <row r="420" spans="1:30" x14ac:dyDescent="0.2">
      <c r="A420" s="3" t="s">
        <v>30</v>
      </c>
      <c r="B420" s="3" t="s">
        <v>31</v>
      </c>
      <c r="C420" s="3" t="s">
        <v>6155</v>
      </c>
      <c r="D420" s="3" t="s">
        <v>6156</v>
      </c>
      <c r="E420" s="3">
        <v>2E-3</v>
      </c>
      <c r="F420" s="3">
        <v>1.673</v>
      </c>
      <c r="G420" s="3">
        <v>5</v>
      </c>
      <c r="H420" s="3">
        <v>1</v>
      </c>
      <c r="I420" s="3">
        <v>1</v>
      </c>
      <c r="J420" s="3">
        <v>1</v>
      </c>
      <c r="K420" s="3">
        <v>1</v>
      </c>
      <c r="L420" s="3">
        <v>319</v>
      </c>
      <c r="M420" s="3">
        <v>34.200000000000003</v>
      </c>
      <c r="N420" s="3">
        <v>5.94</v>
      </c>
      <c r="O420" s="3">
        <v>0</v>
      </c>
      <c r="P420" s="3">
        <v>1</v>
      </c>
      <c r="Q420" s="3" t="s">
        <v>6157</v>
      </c>
      <c r="R420" s="3" t="s">
        <v>4098</v>
      </c>
      <c r="S420" s="3" t="s">
        <v>36</v>
      </c>
      <c r="T420" s="3" t="s">
        <v>6158</v>
      </c>
      <c r="U420" s="3" t="s">
        <v>6159</v>
      </c>
      <c r="V420" s="3" t="s">
        <v>6155</v>
      </c>
      <c r="W420" s="3" t="s">
        <v>6160</v>
      </c>
      <c r="X420" s="3" t="s">
        <v>6161</v>
      </c>
      <c r="Y420" s="3" t="s">
        <v>41</v>
      </c>
      <c r="Z420" s="3" t="s">
        <v>41</v>
      </c>
      <c r="AA420" s="3">
        <v>0</v>
      </c>
      <c r="AB420" s="3" t="s">
        <v>30</v>
      </c>
      <c r="AC420" s="3">
        <v>1</v>
      </c>
      <c r="AD420" s="3" t="s">
        <v>41</v>
      </c>
    </row>
    <row r="421" spans="1:30" x14ac:dyDescent="0.2">
      <c r="A421" s="3" t="s">
        <v>30</v>
      </c>
      <c r="B421" s="3" t="s">
        <v>31</v>
      </c>
      <c r="C421" s="3" t="s">
        <v>6164</v>
      </c>
      <c r="D421" s="3" t="s">
        <v>6165</v>
      </c>
      <c r="E421" s="3">
        <v>2E-3</v>
      </c>
      <c r="F421" s="3">
        <v>1.671</v>
      </c>
      <c r="G421" s="3">
        <v>9</v>
      </c>
      <c r="H421" s="3">
        <v>1</v>
      </c>
      <c r="I421" s="3">
        <v>1</v>
      </c>
      <c r="J421" s="3">
        <v>1</v>
      </c>
      <c r="K421" s="3">
        <v>1</v>
      </c>
      <c r="L421" s="3">
        <v>165</v>
      </c>
      <c r="M421" s="3">
        <v>17.8</v>
      </c>
      <c r="N421" s="3">
        <v>9.41</v>
      </c>
      <c r="O421" s="3">
        <v>2.06</v>
      </c>
      <c r="P421" s="3">
        <v>1</v>
      </c>
      <c r="Q421" s="3" t="s">
        <v>2812</v>
      </c>
      <c r="R421" s="3" t="s">
        <v>1593</v>
      </c>
      <c r="S421" s="3" t="s">
        <v>1062</v>
      </c>
      <c r="T421" s="3" t="s">
        <v>6166</v>
      </c>
      <c r="U421" s="3" t="s">
        <v>6167</v>
      </c>
      <c r="V421" s="3" t="s">
        <v>6168</v>
      </c>
      <c r="W421" s="3" t="s">
        <v>6169</v>
      </c>
      <c r="X421" s="3" t="s">
        <v>6170</v>
      </c>
      <c r="Y421" s="3" t="s">
        <v>1599</v>
      </c>
      <c r="Z421" s="3" t="s">
        <v>41</v>
      </c>
      <c r="AA421" s="3">
        <v>6</v>
      </c>
      <c r="AB421" s="3" t="s">
        <v>30</v>
      </c>
      <c r="AC421" s="3">
        <v>1</v>
      </c>
      <c r="AD421" s="3" t="s">
        <v>41</v>
      </c>
    </row>
    <row r="422" spans="1:30" x14ac:dyDescent="0.2">
      <c r="A422" s="3" t="s">
        <v>30</v>
      </c>
      <c r="B422" s="3" t="s">
        <v>31</v>
      </c>
      <c r="C422" s="3" t="s">
        <v>6173</v>
      </c>
      <c r="D422" s="3" t="s">
        <v>6174</v>
      </c>
      <c r="E422" s="3">
        <v>2E-3</v>
      </c>
      <c r="F422" s="3">
        <v>1.667</v>
      </c>
      <c r="G422" s="3">
        <v>5</v>
      </c>
      <c r="H422" s="3">
        <v>1</v>
      </c>
      <c r="I422" s="3">
        <v>1</v>
      </c>
      <c r="J422" s="3">
        <v>1</v>
      </c>
      <c r="K422" s="3">
        <v>1</v>
      </c>
      <c r="L422" s="3">
        <v>225</v>
      </c>
      <c r="M422" s="3">
        <v>25</v>
      </c>
      <c r="N422" s="3">
        <v>8.59</v>
      </c>
      <c r="O422" s="3">
        <v>2.14</v>
      </c>
      <c r="P422" s="3">
        <v>1</v>
      </c>
      <c r="Q422" s="3" t="s">
        <v>3405</v>
      </c>
      <c r="R422" s="3" t="s">
        <v>1619</v>
      </c>
      <c r="S422" s="3" t="s">
        <v>1062</v>
      </c>
      <c r="T422" s="3" t="s">
        <v>6175</v>
      </c>
      <c r="U422" s="3" t="s">
        <v>6176</v>
      </c>
      <c r="V422" s="3" t="s">
        <v>6173</v>
      </c>
      <c r="W422" s="3" t="s">
        <v>6177</v>
      </c>
      <c r="X422" s="3" t="s">
        <v>6178</v>
      </c>
      <c r="Y422" s="3" t="s">
        <v>6179</v>
      </c>
      <c r="Z422" s="3" t="s">
        <v>41</v>
      </c>
      <c r="AA422" s="3">
        <v>9</v>
      </c>
      <c r="AB422" s="3" t="s">
        <v>30</v>
      </c>
      <c r="AC422" s="3">
        <v>1</v>
      </c>
      <c r="AD422" s="3" t="s">
        <v>41</v>
      </c>
    </row>
    <row r="423" spans="1:30" x14ac:dyDescent="0.2">
      <c r="A423" s="3" t="s">
        <v>30</v>
      </c>
      <c r="B423" s="3" t="s">
        <v>31</v>
      </c>
      <c r="C423" s="3" t="s">
        <v>6182</v>
      </c>
      <c r="D423" s="3" t="s">
        <v>6183</v>
      </c>
      <c r="E423" s="3">
        <v>2E-3</v>
      </c>
      <c r="F423" s="3">
        <v>1.6619999999999999</v>
      </c>
      <c r="G423" s="3">
        <v>1</v>
      </c>
      <c r="H423" s="3">
        <v>1</v>
      </c>
      <c r="I423" s="3">
        <v>1</v>
      </c>
      <c r="J423" s="3">
        <v>1</v>
      </c>
      <c r="K423" s="3">
        <v>1</v>
      </c>
      <c r="L423" s="3">
        <v>1026</v>
      </c>
      <c r="M423" s="3">
        <v>114</v>
      </c>
      <c r="N423" s="3">
        <v>8.31</v>
      </c>
      <c r="O423" s="3">
        <v>0</v>
      </c>
      <c r="P423" s="3">
        <v>1</v>
      </c>
      <c r="Q423" s="3" t="s">
        <v>3665</v>
      </c>
      <c r="R423" s="3" t="s">
        <v>2011</v>
      </c>
      <c r="S423" s="3" t="s">
        <v>6184</v>
      </c>
      <c r="T423" s="3" t="s">
        <v>6185</v>
      </c>
      <c r="U423" s="3" t="s">
        <v>6186</v>
      </c>
      <c r="V423" s="3" t="s">
        <v>6182</v>
      </c>
      <c r="W423" s="3" t="s">
        <v>6187</v>
      </c>
      <c r="X423" s="3" t="s">
        <v>6188</v>
      </c>
      <c r="Y423" s="3" t="s">
        <v>41</v>
      </c>
      <c r="Z423" s="3" t="s">
        <v>41</v>
      </c>
      <c r="AA423" s="3">
        <v>0</v>
      </c>
      <c r="AB423" s="3" t="s">
        <v>30</v>
      </c>
      <c r="AC423" s="3">
        <v>1</v>
      </c>
      <c r="AD423" s="3" t="s">
        <v>41</v>
      </c>
    </row>
    <row r="424" spans="1:30" x14ac:dyDescent="0.2">
      <c r="A424" s="3" t="s">
        <v>30</v>
      </c>
      <c r="B424" s="3" t="s">
        <v>31</v>
      </c>
      <c r="C424" s="3" t="s">
        <v>6191</v>
      </c>
      <c r="D424" s="3" t="s">
        <v>6192</v>
      </c>
      <c r="E424" s="3">
        <v>2E-3</v>
      </c>
      <c r="F424" s="3">
        <v>1.6579999999999999</v>
      </c>
      <c r="G424" s="3">
        <v>3</v>
      </c>
      <c r="H424" s="3">
        <v>1</v>
      </c>
      <c r="I424" s="3">
        <v>1</v>
      </c>
      <c r="J424" s="3">
        <v>1</v>
      </c>
      <c r="K424" s="3">
        <v>1</v>
      </c>
      <c r="L424" s="3">
        <v>559</v>
      </c>
      <c r="M424" s="3">
        <v>59.5</v>
      </c>
      <c r="N424" s="3">
        <v>4.67</v>
      </c>
      <c r="O424" s="3">
        <v>0</v>
      </c>
      <c r="P424" s="3">
        <v>1</v>
      </c>
      <c r="Q424" s="3" t="s">
        <v>3982</v>
      </c>
      <c r="R424" s="3" t="s">
        <v>6193</v>
      </c>
      <c r="S424" s="3" t="s">
        <v>36</v>
      </c>
      <c r="T424" s="3" t="s">
        <v>6194</v>
      </c>
      <c r="U424" s="3" t="s">
        <v>6195</v>
      </c>
      <c r="V424" s="3" t="s">
        <v>6191</v>
      </c>
      <c r="W424" s="3" t="s">
        <v>6196</v>
      </c>
      <c r="X424" s="3" t="s">
        <v>6197</v>
      </c>
      <c r="Y424" s="3" t="s">
        <v>41</v>
      </c>
      <c r="Z424" s="3" t="s">
        <v>41</v>
      </c>
      <c r="AA424" s="3">
        <v>0</v>
      </c>
      <c r="AB424" s="3" t="s">
        <v>30</v>
      </c>
      <c r="AC424" s="3">
        <v>1</v>
      </c>
      <c r="AD424" s="3" t="s">
        <v>41</v>
      </c>
    </row>
    <row r="425" spans="1:30" x14ac:dyDescent="0.2">
      <c r="A425" s="3" t="s">
        <v>30</v>
      </c>
      <c r="B425" s="3" t="s">
        <v>31</v>
      </c>
      <c r="C425" s="3" t="s">
        <v>6200</v>
      </c>
      <c r="D425" s="3" t="s">
        <v>6201</v>
      </c>
      <c r="E425" s="3">
        <v>2E-3</v>
      </c>
      <c r="F425" s="3">
        <v>1.6559999999999999</v>
      </c>
      <c r="G425" s="3">
        <v>3</v>
      </c>
      <c r="H425" s="3">
        <v>1</v>
      </c>
      <c r="I425" s="3">
        <v>1</v>
      </c>
      <c r="J425" s="3">
        <v>1</v>
      </c>
      <c r="K425" s="3">
        <v>1</v>
      </c>
      <c r="L425" s="3">
        <v>478</v>
      </c>
      <c r="M425" s="3">
        <v>56.3</v>
      </c>
      <c r="N425" s="3">
        <v>9.1</v>
      </c>
      <c r="O425" s="3">
        <v>0</v>
      </c>
      <c r="P425" s="3">
        <v>1</v>
      </c>
      <c r="Q425" s="3" t="s">
        <v>2970</v>
      </c>
      <c r="R425" s="3" t="s">
        <v>35</v>
      </c>
      <c r="S425" s="3" t="s">
        <v>1766</v>
      </c>
      <c r="T425" s="3" t="s">
        <v>41</v>
      </c>
      <c r="U425" s="3" t="s">
        <v>6202</v>
      </c>
      <c r="V425" s="3" t="s">
        <v>6200</v>
      </c>
      <c r="W425" s="3" t="s">
        <v>6203</v>
      </c>
      <c r="X425" s="3" t="s">
        <v>6204</v>
      </c>
      <c r="Y425" s="3" t="s">
        <v>41</v>
      </c>
      <c r="Z425" s="3" t="s">
        <v>41</v>
      </c>
      <c r="AA425" s="3">
        <v>0</v>
      </c>
      <c r="AB425" s="3" t="s">
        <v>30</v>
      </c>
      <c r="AC425" s="3">
        <v>1</v>
      </c>
      <c r="AD425" s="3" t="s">
        <v>41</v>
      </c>
    </row>
    <row r="426" spans="1:30" x14ac:dyDescent="0.2">
      <c r="A426" s="3" t="s">
        <v>30</v>
      </c>
      <c r="B426" s="3" t="s">
        <v>31</v>
      </c>
      <c r="C426" s="3" t="s">
        <v>6207</v>
      </c>
      <c r="D426" s="3" t="s">
        <v>6208</v>
      </c>
      <c r="E426" s="3">
        <v>2E-3</v>
      </c>
      <c r="F426" s="3">
        <v>1.6319999999999999</v>
      </c>
      <c r="G426" s="3">
        <v>1</v>
      </c>
      <c r="H426" s="3">
        <v>1</v>
      </c>
      <c r="I426" s="3">
        <v>1</v>
      </c>
      <c r="J426" s="3">
        <v>1</v>
      </c>
      <c r="K426" s="3">
        <v>1</v>
      </c>
      <c r="L426" s="3">
        <v>1438</v>
      </c>
      <c r="M426" s="3">
        <v>160.5</v>
      </c>
      <c r="N426" s="3">
        <v>7.46</v>
      </c>
      <c r="O426" s="3">
        <v>2.2599999999999998</v>
      </c>
      <c r="P426" s="3">
        <v>1</v>
      </c>
      <c r="Q426" s="3" t="s">
        <v>3846</v>
      </c>
      <c r="R426" s="3" t="s">
        <v>6209</v>
      </c>
      <c r="S426" s="3" t="s">
        <v>1491</v>
      </c>
      <c r="T426" s="3" t="s">
        <v>6210</v>
      </c>
      <c r="U426" s="3" t="s">
        <v>6211</v>
      </c>
      <c r="V426" s="3" t="s">
        <v>6207</v>
      </c>
      <c r="W426" s="3" t="s">
        <v>6212</v>
      </c>
      <c r="X426" s="3" t="s">
        <v>6213</v>
      </c>
      <c r="Y426" s="3" t="s">
        <v>41</v>
      </c>
      <c r="Z426" s="3" t="s">
        <v>41</v>
      </c>
      <c r="AA426" s="3">
        <v>0</v>
      </c>
      <c r="AB426" s="3" t="s">
        <v>30</v>
      </c>
      <c r="AC426" s="3">
        <v>1</v>
      </c>
      <c r="AD426" s="3" t="s">
        <v>41</v>
      </c>
    </row>
    <row r="427" spans="1:30" x14ac:dyDescent="0.2">
      <c r="A427" s="3" t="s">
        <v>30</v>
      </c>
      <c r="B427" s="3" t="s">
        <v>31</v>
      </c>
      <c r="C427" s="3" t="s">
        <v>6216</v>
      </c>
      <c r="D427" s="3" t="s">
        <v>6217</v>
      </c>
      <c r="E427" s="3">
        <v>2E-3</v>
      </c>
      <c r="F427" s="3">
        <v>1.62</v>
      </c>
      <c r="G427" s="3">
        <v>2</v>
      </c>
      <c r="H427" s="3">
        <v>1</v>
      </c>
      <c r="I427" s="3">
        <v>1</v>
      </c>
      <c r="J427" s="3">
        <v>1</v>
      </c>
      <c r="K427" s="3">
        <v>1</v>
      </c>
      <c r="L427" s="3">
        <v>608</v>
      </c>
      <c r="M427" s="3">
        <v>68.3</v>
      </c>
      <c r="N427" s="3">
        <v>8.66</v>
      </c>
      <c r="O427" s="3">
        <v>1.77</v>
      </c>
      <c r="P427" s="3">
        <v>1</v>
      </c>
      <c r="Q427" s="3" t="s">
        <v>6218</v>
      </c>
      <c r="R427" s="3" t="s">
        <v>35</v>
      </c>
      <c r="S427" s="3" t="s">
        <v>1344</v>
      </c>
      <c r="T427" s="3" t="s">
        <v>6219</v>
      </c>
      <c r="U427" s="3" t="s">
        <v>6220</v>
      </c>
      <c r="V427" s="3" t="s">
        <v>6216</v>
      </c>
      <c r="W427" s="3" t="s">
        <v>6221</v>
      </c>
      <c r="X427" s="3" t="s">
        <v>6222</v>
      </c>
      <c r="Y427" s="3" t="s">
        <v>41</v>
      </c>
      <c r="Z427" s="3" t="s">
        <v>41</v>
      </c>
      <c r="AA427" s="3">
        <v>0</v>
      </c>
      <c r="AB427" s="3" t="s">
        <v>30</v>
      </c>
      <c r="AC427" s="3">
        <v>1</v>
      </c>
      <c r="AD427" s="3" t="s">
        <v>41</v>
      </c>
    </row>
    <row r="428" spans="1:30" x14ac:dyDescent="0.2">
      <c r="A428" s="3" t="s">
        <v>30</v>
      </c>
      <c r="B428" s="3" t="s">
        <v>31</v>
      </c>
      <c r="C428" s="3" t="s">
        <v>6225</v>
      </c>
      <c r="D428" s="3" t="s">
        <v>6226</v>
      </c>
      <c r="E428" s="3">
        <v>2E-3</v>
      </c>
      <c r="F428" s="3">
        <v>1.6080000000000001</v>
      </c>
      <c r="G428" s="3">
        <v>2</v>
      </c>
      <c r="H428" s="3">
        <v>1</v>
      </c>
      <c r="I428" s="3">
        <v>1</v>
      </c>
      <c r="J428" s="3">
        <v>1</v>
      </c>
      <c r="K428" s="3">
        <v>1</v>
      </c>
      <c r="L428" s="3">
        <v>883</v>
      </c>
      <c r="M428" s="3">
        <v>101.3</v>
      </c>
      <c r="N428" s="3">
        <v>8.1300000000000008</v>
      </c>
      <c r="O428" s="3">
        <v>1.66</v>
      </c>
      <c r="P428" s="3">
        <v>1</v>
      </c>
      <c r="Q428" s="3" t="s">
        <v>2614</v>
      </c>
      <c r="R428" s="3" t="s">
        <v>35</v>
      </c>
      <c r="S428" s="3" t="s">
        <v>1062</v>
      </c>
      <c r="T428" s="3" t="s">
        <v>5080</v>
      </c>
      <c r="U428" s="3" t="s">
        <v>6227</v>
      </c>
      <c r="V428" s="3" t="s">
        <v>6225</v>
      </c>
      <c r="W428" s="3" t="s">
        <v>6228</v>
      </c>
      <c r="X428" s="3" t="s">
        <v>6229</v>
      </c>
      <c r="Y428" s="3" t="s">
        <v>41</v>
      </c>
      <c r="Z428" s="3" t="s">
        <v>41</v>
      </c>
      <c r="AA428" s="3">
        <v>0</v>
      </c>
      <c r="AB428" s="3" t="s">
        <v>30</v>
      </c>
      <c r="AC428" s="3">
        <v>1</v>
      </c>
      <c r="AD428" s="3" t="s">
        <v>41</v>
      </c>
    </row>
    <row r="429" spans="1:30" x14ac:dyDescent="0.2">
      <c r="A429" s="3" t="s">
        <v>30</v>
      </c>
      <c r="B429" s="3" t="s">
        <v>31</v>
      </c>
      <c r="C429" s="3" t="s">
        <v>6232</v>
      </c>
      <c r="D429" s="3" t="s">
        <v>6233</v>
      </c>
      <c r="E429" s="3">
        <v>2E-3</v>
      </c>
      <c r="F429" s="3">
        <v>1.601</v>
      </c>
      <c r="G429" s="3">
        <v>3</v>
      </c>
      <c r="H429" s="3">
        <v>1</v>
      </c>
      <c r="I429" s="3">
        <v>1</v>
      </c>
      <c r="J429" s="3">
        <v>1</v>
      </c>
      <c r="K429" s="3">
        <v>1</v>
      </c>
      <c r="L429" s="3">
        <v>453</v>
      </c>
      <c r="M429" s="3">
        <v>51.7</v>
      </c>
      <c r="N429" s="3">
        <v>9.26</v>
      </c>
      <c r="O429" s="3">
        <v>2.2599999999999998</v>
      </c>
      <c r="P429" s="3">
        <v>1</v>
      </c>
      <c r="Q429" s="3" t="s">
        <v>1765</v>
      </c>
      <c r="R429" s="3" t="s">
        <v>35</v>
      </c>
      <c r="S429" s="3" t="s">
        <v>1766</v>
      </c>
      <c r="T429" s="3" t="s">
        <v>6234</v>
      </c>
      <c r="U429" s="3" t="s">
        <v>6235</v>
      </c>
      <c r="V429" s="3" t="s">
        <v>6232</v>
      </c>
      <c r="W429" s="3" t="s">
        <v>6236</v>
      </c>
      <c r="X429" s="3" t="s">
        <v>6237</v>
      </c>
      <c r="Y429" s="3" t="s">
        <v>41</v>
      </c>
      <c r="Z429" s="3" t="s">
        <v>41</v>
      </c>
      <c r="AA429" s="3">
        <v>0</v>
      </c>
      <c r="AB429" s="3" t="s">
        <v>30</v>
      </c>
      <c r="AC429" s="3">
        <v>1</v>
      </c>
      <c r="AD429" s="3" t="s">
        <v>41</v>
      </c>
    </row>
    <row r="430" spans="1:30" x14ac:dyDescent="0.2">
      <c r="A430" s="3" t="s">
        <v>30</v>
      </c>
      <c r="B430" s="3" t="s">
        <v>31</v>
      </c>
      <c r="C430" s="3" t="s">
        <v>6240</v>
      </c>
      <c r="D430" s="3" t="s">
        <v>6241</v>
      </c>
      <c r="E430" s="3">
        <v>2E-3</v>
      </c>
      <c r="F430" s="3">
        <v>1.5980000000000001</v>
      </c>
      <c r="G430" s="3">
        <v>7</v>
      </c>
      <c r="H430" s="3">
        <v>1</v>
      </c>
      <c r="I430" s="3">
        <v>1</v>
      </c>
      <c r="J430" s="3">
        <v>1</v>
      </c>
      <c r="K430" s="3">
        <v>1</v>
      </c>
      <c r="L430" s="3">
        <v>187</v>
      </c>
      <c r="M430" s="3">
        <v>21.3</v>
      </c>
      <c r="N430" s="3">
        <v>9.39</v>
      </c>
      <c r="O430" s="3">
        <v>0</v>
      </c>
      <c r="P430" s="3">
        <v>1</v>
      </c>
      <c r="Q430" s="3" t="s">
        <v>2887</v>
      </c>
      <c r="R430" s="3" t="s">
        <v>453</v>
      </c>
      <c r="S430" s="3" t="s">
        <v>1766</v>
      </c>
      <c r="T430" s="3" t="s">
        <v>6242</v>
      </c>
      <c r="U430" s="3" t="s">
        <v>6243</v>
      </c>
      <c r="V430" s="3" t="s">
        <v>6240</v>
      </c>
      <c r="W430" s="3" t="s">
        <v>6244</v>
      </c>
      <c r="X430" s="3" t="s">
        <v>6245</v>
      </c>
      <c r="Y430" s="3" t="s">
        <v>41</v>
      </c>
      <c r="Z430" s="3" t="s">
        <v>41</v>
      </c>
      <c r="AA430" s="3">
        <v>0</v>
      </c>
      <c r="AB430" s="3" t="s">
        <v>30</v>
      </c>
      <c r="AC430" s="3">
        <v>1</v>
      </c>
      <c r="AD430" s="3" t="s">
        <v>41</v>
      </c>
    </row>
    <row r="431" spans="1:30" x14ac:dyDescent="0.2">
      <c r="A431" s="3" t="s">
        <v>30</v>
      </c>
      <c r="B431" s="3" t="s">
        <v>31</v>
      </c>
      <c r="C431" s="3" t="s">
        <v>6248</v>
      </c>
      <c r="D431" s="3" t="s">
        <v>6249</v>
      </c>
      <c r="E431" s="3">
        <v>2E-3</v>
      </c>
      <c r="F431" s="3">
        <v>1.597</v>
      </c>
      <c r="G431" s="3">
        <v>8</v>
      </c>
      <c r="H431" s="3">
        <v>1</v>
      </c>
      <c r="I431" s="3">
        <v>1</v>
      </c>
      <c r="J431" s="3">
        <v>1</v>
      </c>
      <c r="K431" s="3">
        <v>1</v>
      </c>
      <c r="L431" s="3">
        <v>146</v>
      </c>
      <c r="M431" s="3">
        <v>17</v>
      </c>
      <c r="N431" s="3">
        <v>10.27</v>
      </c>
      <c r="O431" s="3">
        <v>1.96</v>
      </c>
      <c r="P431" s="3">
        <v>1</v>
      </c>
      <c r="Q431" s="3" t="s">
        <v>2118</v>
      </c>
      <c r="R431" s="3" t="s">
        <v>1593</v>
      </c>
      <c r="S431" s="3" t="s">
        <v>1062</v>
      </c>
      <c r="T431" s="3" t="s">
        <v>6250</v>
      </c>
      <c r="U431" s="3" t="s">
        <v>6251</v>
      </c>
      <c r="V431" s="3" t="s">
        <v>6252</v>
      </c>
      <c r="W431" s="3" t="s">
        <v>6253</v>
      </c>
      <c r="X431" s="3" t="s">
        <v>6254</v>
      </c>
      <c r="Y431" s="3" t="s">
        <v>1824</v>
      </c>
      <c r="Z431" s="3" t="s">
        <v>41</v>
      </c>
      <c r="AA431" s="3">
        <v>9</v>
      </c>
      <c r="AB431" s="3" t="s">
        <v>30</v>
      </c>
      <c r="AC431" s="3">
        <v>1</v>
      </c>
      <c r="AD431" s="3" t="s">
        <v>41</v>
      </c>
    </row>
    <row r="432" spans="1:30" x14ac:dyDescent="0.2">
      <c r="A432" s="3" t="s">
        <v>30</v>
      </c>
      <c r="B432" s="3" t="s">
        <v>31</v>
      </c>
      <c r="C432" s="3" t="s">
        <v>6257</v>
      </c>
      <c r="D432" s="3" t="s">
        <v>6258</v>
      </c>
      <c r="E432" s="3">
        <v>2E-3</v>
      </c>
      <c r="F432" s="3">
        <v>1.597</v>
      </c>
      <c r="G432" s="3">
        <v>3</v>
      </c>
      <c r="H432" s="3">
        <v>1</v>
      </c>
      <c r="I432" s="3">
        <v>1</v>
      </c>
      <c r="J432" s="3">
        <v>1</v>
      </c>
      <c r="K432" s="3">
        <v>1</v>
      </c>
      <c r="L432" s="3">
        <v>959</v>
      </c>
      <c r="M432" s="3">
        <v>104.6</v>
      </c>
      <c r="N432" s="3">
        <v>6.67</v>
      </c>
      <c r="O432" s="3">
        <v>2.1800000000000002</v>
      </c>
      <c r="P432" s="3">
        <v>1</v>
      </c>
      <c r="Q432" s="3" t="s">
        <v>1861</v>
      </c>
      <c r="R432" s="3" t="s">
        <v>4457</v>
      </c>
      <c r="S432" s="3" t="s">
        <v>5390</v>
      </c>
      <c r="T432" s="3" t="s">
        <v>6259</v>
      </c>
      <c r="U432" s="3" t="s">
        <v>6260</v>
      </c>
      <c r="V432" s="3" t="s">
        <v>6257</v>
      </c>
      <c r="W432" s="3" t="s">
        <v>6261</v>
      </c>
      <c r="X432" s="3" t="s">
        <v>6262</v>
      </c>
      <c r="Y432" s="3" t="s">
        <v>2427</v>
      </c>
      <c r="Z432" s="3" t="s">
        <v>1546</v>
      </c>
      <c r="AA432" s="3">
        <v>5</v>
      </c>
      <c r="AB432" s="3" t="s">
        <v>30</v>
      </c>
      <c r="AC432" s="3">
        <v>1</v>
      </c>
      <c r="AD432" s="3" t="s">
        <v>41</v>
      </c>
    </row>
    <row r="433" spans="1:30" x14ac:dyDescent="0.2">
      <c r="A433" s="3" t="s">
        <v>30</v>
      </c>
      <c r="B433" s="3" t="s">
        <v>31</v>
      </c>
      <c r="C433" s="3" t="s">
        <v>6265</v>
      </c>
      <c r="D433" s="3" t="s">
        <v>6266</v>
      </c>
      <c r="E433" s="3">
        <v>2E-3</v>
      </c>
      <c r="F433" s="3">
        <v>1.5960000000000001</v>
      </c>
      <c r="G433" s="3">
        <v>3</v>
      </c>
      <c r="H433" s="3">
        <v>1</v>
      </c>
      <c r="I433" s="3">
        <v>1</v>
      </c>
      <c r="J433" s="3">
        <v>1</v>
      </c>
      <c r="K433" s="3">
        <v>1</v>
      </c>
      <c r="L433" s="3">
        <v>463</v>
      </c>
      <c r="M433" s="3">
        <v>53.4</v>
      </c>
      <c r="N433" s="3">
        <v>4.67</v>
      </c>
      <c r="O433" s="3">
        <v>2.31</v>
      </c>
      <c r="P433" s="3">
        <v>1</v>
      </c>
      <c r="Q433" s="3" t="s">
        <v>6267</v>
      </c>
      <c r="R433" s="3" t="s">
        <v>6268</v>
      </c>
      <c r="S433" s="3" t="s">
        <v>41</v>
      </c>
      <c r="T433" s="3" t="s">
        <v>6269</v>
      </c>
      <c r="U433" s="3" t="s">
        <v>6270</v>
      </c>
      <c r="V433" s="3" t="s">
        <v>6265</v>
      </c>
      <c r="W433" s="3" t="s">
        <v>6271</v>
      </c>
      <c r="X433" s="3" t="s">
        <v>6272</v>
      </c>
      <c r="Y433" s="3" t="s">
        <v>41</v>
      </c>
      <c r="Z433" s="3" t="s">
        <v>41</v>
      </c>
      <c r="AA433" s="3">
        <v>0</v>
      </c>
      <c r="AB433" s="3" t="s">
        <v>30</v>
      </c>
      <c r="AC433" s="3">
        <v>1</v>
      </c>
      <c r="AD433" s="3" t="s">
        <v>41</v>
      </c>
    </row>
    <row r="434" spans="1:30" x14ac:dyDescent="0.2">
      <c r="A434" s="3" t="s">
        <v>30</v>
      </c>
      <c r="B434" s="3" t="s">
        <v>31</v>
      </c>
      <c r="C434" s="3" t="s">
        <v>6275</v>
      </c>
      <c r="D434" s="3" t="s">
        <v>6276</v>
      </c>
      <c r="E434" s="3">
        <v>2E-3</v>
      </c>
      <c r="F434" s="3">
        <v>1.581</v>
      </c>
      <c r="G434" s="3">
        <v>3</v>
      </c>
      <c r="H434" s="3">
        <v>1</v>
      </c>
      <c r="I434" s="3">
        <v>1</v>
      </c>
      <c r="J434" s="3">
        <v>1</v>
      </c>
      <c r="K434" s="3">
        <v>1</v>
      </c>
      <c r="L434" s="3">
        <v>504</v>
      </c>
      <c r="M434" s="3">
        <v>56.3</v>
      </c>
      <c r="N434" s="3">
        <v>8.2899999999999991</v>
      </c>
      <c r="O434" s="3">
        <v>0</v>
      </c>
      <c r="P434" s="3">
        <v>1</v>
      </c>
      <c r="Q434" s="3" t="s">
        <v>41</v>
      </c>
      <c r="R434" s="3" t="s">
        <v>41</v>
      </c>
      <c r="S434" s="3" t="s">
        <v>41</v>
      </c>
      <c r="T434" s="3" t="s">
        <v>6277</v>
      </c>
      <c r="U434" s="3" t="s">
        <v>6278</v>
      </c>
      <c r="V434" s="3" t="s">
        <v>6275</v>
      </c>
      <c r="W434" s="3" t="s">
        <v>6279</v>
      </c>
      <c r="X434" s="3" t="s">
        <v>6280</v>
      </c>
      <c r="Y434" s="3" t="s">
        <v>41</v>
      </c>
      <c r="Z434" s="3" t="s">
        <v>41</v>
      </c>
      <c r="AA434" s="3">
        <v>0</v>
      </c>
      <c r="AB434" s="3" t="s">
        <v>30</v>
      </c>
      <c r="AC434" s="3">
        <v>1</v>
      </c>
      <c r="AD434" s="3" t="s">
        <v>41</v>
      </c>
    </row>
    <row r="435" spans="1:30" x14ac:dyDescent="0.2">
      <c r="A435" s="3" t="s">
        <v>30</v>
      </c>
      <c r="B435" s="3" t="s">
        <v>31</v>
      </c>
      <c r="C435" s="3" t="s">
        <v>6283</v>
      </c>
      <c r="D435" s="3" t="s">
        <v>6284</v>
      </c>
      <c r="E435" s="3">
        <v>2E-3</v>
      </c>
      <c r="F435" s="3">
        <v>1.579</v>
      </c>
      <c r="G435" s="3">
        <v>1</v>
      </c>
      <c r="H435" s="3">
        <v>1</v>
      </c>
      <c r="I435" s="3">
        <v>1</v>
      </c>
      <c r="J435" s="3">
        <v>1</v>
      </c>
      <c r="K435" s="3">
        <v>1</v>
      </c>
      <c r="L435" s="3">
        <v>1511</v>
      </c>
      <c r="M435" s="3">
        <v>171</v>
      </c>
      <c r="N435" s="3">
        <v>6.84</v>
      </c>
      <c r="O435" s="3">
        <v>2.2000000000000002</v>
      </c>
      <c r="P435" s="3">
        <v>1</v>
      </c>
      <c r="Q435" s="3" t="s">
        <v>3173</v>
      </c>
      <c r="R435" s="3" t="s">
        <v>2011</v>
      </c>
      <c r="S435" s="3" t="s">
        <v>1491</v>
      </c>
      <c r="T435" s="3" t="s">
        <v>6285</v>
      </c>
      <c r="U435" s="3" t="s">
        <v>6286</v>
      </c>
      <c r="V435" s="3" t="s">
        <v>6283</v>
      </c>
      <c r="W435" s="3" t="s">
        <v>6287</v>
      </c>
      <c r="X435" s="3" t="s">
        <v>6288</v>
      </c>
      <c r="Y435" s="3" t="s">
        <v>41</v>
      </c>
      <c r="Z435" s="3" t="s">
        <v>41</v>
      </c>
      <c r="AA435" s="3">
        <v>0</v>
      </c>
      <c r="AB435" s="3" t="s">
        <v>30</v>
      </c>
      <c r="AC435" s="3">
        <v>1</v>
      </c>
      <c r="AD435" s="3" t="s">
        <v>41</v>
      </c>
    </row>
    <row r="436" spans="1:30" x14ac:dyDescent="0.2">
      <c r="A436" s="3" t="s">
        <v>30</v>
      </c>
      <c r="B436" s="3" t="s">
        <v>31</v>
      </c>
      <c r="C436" s="3" t="s">
        <v>6291</v>
      </c>
      <c r="D436" s="3" t="s">
        <v>6292</v>
      </c>
      <c r="E436" s="3">
        <v>2E-3</v>
      </c>
      <c r="F436" s="3">
        <v>1.577</v>
      </c>
      <c r="G436" s="3">
        <v>4</v>
      </c>
      <c r="H436" s="3">
        <v>1</v>
      </c>
      <c r="I436" s="3">
        <v>1</v>
      </c>
      <c r="J436" s="3">
        <v>1</v>
      </c>
      <c r="K436" s="3">
        <v>1</v>
      </c>
      <c r="L436" s="3">
        <v>452</v>
      </c>
      <c r="M436" s="3">
        <v>49.3</v>
      </c>
      <c r="N436" s="3">
        <v>8.6199999999999992</v>
      </c>
      <c r="O436" s="3">
        <v>0</v>
      </c>
      <c r="P436" s="3">
        <v>1</v>
      </c>
      <c r="Q436" s="3" t="s">
        <v>1200</v>
      </c>
      <c r="R436" s="3" t="s">
        <v>35</v>
      </c>
      <c r="S436" s="3" t="s">
        <v>36</v>
      </c>
      <c r="T436" s="3" t="s">
        <v>41</v>
      </c>
      <c r="U436" s="3" t="s">
        <v>6293</v>
      </c>
      <c r="V436" s="3" t="s">
        <v>6291</v>
      </c>
      <c r="W436" s="3" t="s">
        <v>6294</v>
      </c>
      <c r="X436" s="3" t="s">
        <v>6295</v>
      </c>
      <c r="Y436" s="3" t="s">
        <v>41</v>
      </c>
      <c r="Z436" s="3" t="s">
        <v>41</v>
      </c>
      <c r="AA436" s="3">
        <v>0</v>
      </c>
      <c r="AB436" s="3" t="s">
        <v>30</v>
      </c>
      <c r="AC436" s="3">
        <v>1</v>
      </c>
      <c r="AD436" s="3" t="s">
        <v>41</v>
      </c>
    </row>
    <row r="437" spans="1:30" x14ac:dyDescent="0.2">
      <c r="A437" s="3" t="s">
        <v>30</v>
      </c>
      <c r="B437" s="3" t="s">
        <v>31</v>
      </c>
      <c r="C437" s="3" t="s">
        <v>6298</v>
      </c>
      <c r="D437" s="3" t="s">
        <v>6299</v>
      </c>
      <c r="E437" s="3">
        <v>2E-3</v>
      </c>
      <c r="F437" s="3">
        <v>1.5740000000000001</v>
      </c>
      <c r="G437" s="3">
        <v>2</v>
      </c>
      <c r="H437" s="3">
        <v>1</v>
      </c>
      <c r="I437" s="3">
        <v>1</v>
      </c>
      <c r="J437" s="3">
        <v>1</v>
      </c>
      <c r="K437" s="3">
        <v>1</v>
      </c>
      <c r="L437" s="3">
        <v>894</v>
      </c>
      <c r="M437" s="3">
        <v>101.9</v>
      </c>
      <c r="N437" s="3">
        <v>8.3699999999999992</v>
      </c>
      <c r="O437" s="3">
        <v>0</v>
      </c>
      <c r="P437" s="3">
        <v>1</v>
      </c>
      <c r="Q437" s="3" t="s">
        <v>2118</v>
      </c>
      <c r="R437" s="3" t="s">
        <v>1423</v>
      </c>
      <c r="S437" s="3" t="s">
        <v>1062</v>
      </c>
      <c r="T437" s="3" t="s">
        <v>6300</v>
      </c>
      <c r="U437" s="3" t="s">
        <v>6301</v>
      </c>
      <c r="V437" s="3" t="s">
        <v>6298</v>
      </c>
      <c r="W437" s="3" t="s">
        <v>6302</v>
      </c>
      <c r="X437" s="3" t="s">
        <v>6303</v>
      </c>
      <c r="Y437" s="3" t="s">
        <v>41</v>
      </c>
      <c r="Z437" s="3" t="s">
        <v>41</v>
      </c>
      <c r="AA437" s="3">
        <v>0</v>
      </c>
      <c r="AB437" s="3" t="s">
        <v>30</v>
      </c>
      <c r="AC437" s="3">
        <v>1</v>
      </c>
      <c r="AD437" s="3" t="s">
        <v>41</v>
      </c>
    </row>
    <row r="438" spans="1:30" x14ac:dyDescent="0.2">
      <c r="A438" s="3" t="s">
        <v>30</v>
      </c>
      <c r="B438" s="3" t="s">
        <v>31</v>
      </c>
      <c r="C438" s="3" t="s">
        <v>6306</v>
      </c>
      <c r="D438" s="3" t="s">
        <v>6307</v>
      </c>
      <c r="E438" s="3">
        <v>2E-3</v>
      </c>
      <c r="F438" s="3">
        <v>1.571</v>
      </c>
      <c r="G438" s="3">
        <v>2</v>
      </c>
      <c r="H438" s="3">
        <v>1</v>
      </c>
      <c r="I438" s="3">
        <v>1</v>
      </c>
      <c r="J438" s="3">
        <v>1</v>
      </c>
      <c r="K438" s="3">
        <v>1</v>
      </c>
      <c r="L438" s="3">
        <v>654</v>
      </c>
      <c r="M438" s="3">
        <v>74</v>
      </c>
      <c r="N438" s="3">
        <v>6.67</v>
      </c>
      <c r="O438" s="3">
        <v>2.0099999999999998</v>
      </c>
      <c r="P438" s="3">
        <v>1</v>
      </c>
      <c r="Q438" s="3" t="s">
        <v>2887</v>
      </c>
      <c r="R438" s="3" t="s">
        <v>35</v>
      </c>
      <c r="S438" s="3" t="s">
        <v>1766</v>
      </c>
      <c r="T438" s="3" t="s">
        <v>6308</v>
      </c>
      <c r="U438" s="3" t="s">
        <v>6309</v>
      </c>
      <c r="V438" s="3" t="s">
        <v>6306</v>
      </c>
      <c r="W438" s="3" t="s">
        <v>6310</v>
      </c>
      <c r="X438" s="3" t="s">
        <v>6311</v>
      </c>
      <c r="Y438" s="3" t="s">
        <v>4302</v>
      </c>
      <c r="Z438" s="3" t="s">
        <v>41</v>
      </c>
      <c r="AA438" s="3">
        <v>1</v>
      </c>
      <c r="AB438" s="3" t="s">
        <v>30</v>
      </c>
      <c r="AC438" s="3">
        <v>1</v>
      </c>
      <c r="AD438" s="3" t="s">
        <v>41</v>
      </c>
    </row>
    <row r="439" spans="1:30" x14ac:dyDescent="0.2">
      <c r="A439" s="3" t="s">
        <v>30</v>
      </c>
      <c r="B439" s="3" t="s">
        <v>31</v>
      </c>
      <c r="C439" s="3" t="s">
        <v>6314</v>
      </c>
      <c r="D439" s="3" t="s">
        <v>6315</v>
      </c>
      <c r="E439" s="3">
        <v>2E-3</v>
      </c>
      <c r="F439" s="3">
        <v>1.57</v>
      </c>
      <c r="G439" s="3">
        <v>5</v>
      </c>
      <c r="H439" s="3">
        <v>1</v>
      </c>
      <c r="I439" s="3">
        <v>1</v>
      </c>
      <c r="J439" s="3">
        <v>1</v>
      </c>
      <c r="K439" s="3">
        <v>1</v>
      </c>
      <c r="L439" s="3">
        <v>149</v>
      </c>
      <c r="M439" s="3">
        <v>16.7</v>
      </c>
      <c r="N439" s="3">
        <v>10.62</v>
      </c>
      <c r="O439" s="3">
        <v>0</v>
      </c>
      <c r="P439" s="3">
        <v>1</v>
      </c>
      <c r="Q439" s="3" t="s">
        <v>1592</v>
      </c>
      <c r="R439" s="3" t="s">
        <v>1160</v>
      </c>
      <c r="S439" s="3" t="s">
        <v>1062</v>
      </c>
      <c r="T439" s="3" t="s">
        <v>6316</v>
      </c>
      <c r="U439" s="3" t="s">
        <v>6317</v>
      </c>
      <c r="V439" s="3" t="s">
        <v>6314</v>
      </c>
      <c r="W439" s="3" t="s">
        <v>6318</v>
      </c>
      <c r="X439" s="3" t="s">
        <v>6319</v>
      </c>
      <c r="Y439" s="3" t="s">
        <v>1599</v>
      </c>
      <c r="Z439" s="3" t="s">
        <v>41</v>
      </c>
      <c r="AA439" s="3">
        <v>6</v>
      </c>
      <c r="AB439" s="3" t="s">
        <v>30</v>
      </c>
      <c r="AC439" s="3">
        <v>1</v>
      </c>
      <c r="AD439" s="3" t="s">
        <v>41</v>
      </c>
    </row>
    <row r="440" spans="1:30" x14ac:dyDescent="0.2">
      <c r="A440" s="3" t="s">
        <v>30</v>
      </c>
      <c r="B440" s="3" t="s">
        <v>31</v>
      </c>
      <c r="C440" s="3" t="s">
        <v>6322</v>
      </c>
      <c r="D440" s="3" t="s">
        <v>6323</v>
      </c>
      <c r="E440" s="3">
        <v>2E-3</v>
      </c>
      <c r="F440" s="3">
        <v>1.569</v>
      </c>
      <c r="G440" s="3">
        <v>4</v>
      </c>
      <c r="H440" s="3">
        <v>1</v>
      </c>
      <c r="I440" s="3">
        <v>1</v>
      </c>
      <c r="J440" s="3">
        <v>1</v>
      </c>
      <c r="K440" s="3">
        <v>1</v>
      </c>
      <c r="L440" s="3">
        <v>297</v>
      </c>
      <c r="M440" s="3">
        <v>32.200000000000003</v>
      </c>
      <c r="N440" s="3">
        <v>6.15</v>
      </c>
      <c r="O440" s="3">
        <v>1.83</v>
      </c>
      <c r="P440" s="3">
        <v>1</v>
      </c>
      <c r="Q440" s="3" t="s">
        <v>1377</v>
      </c>
      <c r="R440" s="3" t="s">
        <v>453</v>
      </c>
      <c r="S440" s="3" t="s">
        <v>36</v>
      </c>
      <c r="T440" s="3" t="s">
        <v>6324</v>
      </c>
      <c r="U440" s="3" t="s">
        <v>6325</v>
      </c>
      <c r="V440" s="3" t="s">
        <v>6322</v>
      </c>
      <c r="W440" s="3" t="s">
        <v>6326</v>
      </c>
      <c r="X440" s="3" t="s">
        <v>6327</v>
      </c>
      <c r="Y440" s="3" t="s">
        <v>41</v>
      </c>
      <c r="Z440" s="3" t="s">
        <v>41</v>
      </c>
      <c r="AA440" s="3">
        <v>0</v>
      </c>
      <c r="AB440" s="3" t="s">
        <v>30</v>
      </c>
      <c r="AC440" s="3">
        <v>1</v>
      </c>
      <c r="AD440" s="3" t="s">
        <v>41</v>
      </c>
    </row>
    <row r="441" spans="1:30" x14ac:dyDescent="0.2">
      <c r="A441" s="3" t="s">
        <v>30</v>
      </c>
      <c r="B441" s="3" t="s">
        <v>31</v>
      </c>
      <c r="C441" s="3" t="s">
        <v>6330</v>
      </c>
      <c r="D441" s="3" t="s">
        <v>6331</v>
      </c>
      <c r="E441" s="3">
        <v>2E-3</v>
      </c>
      <c r="F441" s="3">
        <v>1.5609999999999999</v>
      </c>
      <c r="G441" s="3">
        <v>9</v>
      </c>
      <c r="H441" s="3">
        <v>1</v>
      </c>
      <c r="I441" s="3">
        <v>1</v>
      </c>
      <c r="J441" s="3">
        <v>1</v>
      </c>
      <c r="K441" s="3">
        <v>1</v>
      </c>
      <c r="L441" s="3">
        <v>82</v>
      </c>
      <c r="M441" s="3">
        <v>8.9</v>
      </c>
      <c r="N441" s="3">
        <v>9.14</v>
      </c>
      <c r="O441" s="3">
        <v>0</v>
      </c>
      <c r="P441" s="3">
        <v>1</v>
      </c>
      <c r="Q441" s="3" t="s">
        <v>1400</v>
      </c>
      <c r="R441" s="3" t="s">
        <v>1593</v>
      </c>
      <c r="S441" s="3" t="s">
        <v>1062</v>
      </c>
      <c r="T441" s="3" t="s">
        <v>6332</v>
      </c>
      <c r="U441" s="3" t="s">
        <v>6333</v>
      </c>
      <c r="V441" s="3" t="s">
        <v>6330</v>
      </c>
      <c r="W441" s="3" t="s">
        <v>6334</v>
      </c>
      <c r="X441" s="3" t="s">
        <v>6335</v>
      </c>
      <c r="Y441" s="3" t="s">
        <v>1824</v>
      </c>
      <c r="Z441" s="3" t="s">
        <v>41</v>
      </c>
      <c r="AA441" s="3">
        <v>9</v>
      </c>
      <c r="AB441" s="3" t="s">
        <v>30</v>
      </c>
      <c r="AC441" s="3">
        <v>1</v>
      </c>
      <c r="AD441" s="3" t="s">
        <v>41</v>
      </c>
    </row>
    <row r="442" spans="1:30" x14ac:dyDescent="0.2">
      <c r="A442" s="3" t="s">
        <v>30</v>
      </c>
      <c r="B442" s="3" t="s">
        <v>31</v>
      </c>
      <c r="C442" s="3" t="s">
        <v>6338</v>
      </c>
      <c r="D442" s="3" t="s">
        <v>6339</v>
      </c>
      <c r="E442" s="3">
        <v>2E-3</v>
      </c>
      <c r="F442" s="3">
        <v>1.556</v>
      </c>
      <c r="G442" s="3">
        <v>2</v>
      </c>
      <c r="H442" s="3">
        <v>1</v>
      </c>
      <c r="I442" s="3">
        <v>1</v>
      </c>
      <c r="J442" s="3">
        <v>1</v>
      </c>
      <c r="K442" s="3">
        <v>1</v>
      </c>
      <c r="L442" s="3">
        <v>816</v>
      </c>
      <c r="M442" s="3">
        <v>92.6</v>
      </c>
      <c r="N442" s="3">
        <v>5.03</v>
      </c>
      <c r="O442" s="3">
        <v>0</v>
      </c>
      <c r="P442" s="3">
        <v>1</v>
      </c>
      <c r="Q442" s="3" t="s">
        <v>41</v>
      </c>
      <c r="R442" s="3" t="s">
        <v>453</v>
      </c>
      <c r="S442" s="3" t="s">
        <v>41</v>
      </c>
      <c r="T442" s="3" t="s">
        <v>41</v>
      </c>
      <c r="U442" s="3" t="s">
        <v>6340</v>
      </c>
      <c r="V442" s="3" t="s">
        <v>6338</v>
      </c>
      <c r="W442" s="3" t="s">
        <v>41</v>
      </c>
      <c r="X442" s="3" t="s">
        <v>6341</v>
      </c>
      <c r="Y442" s="3" t="s">
        <v>41</v>
      </c>
      <c r="Z442" s="3" t="s">
        <v>41</v>
      </c>
      <c r="AA442" s="3">
        <v>0</v>
      </c>
      <c r="AB442" s="3" t="s">
        <v>30</v>
      </c>
      <c r="AC442" s="3">
        <v>1</v>
      </c>
      <c r="AD442" s="3" t="s">
        <v>41</v>
      </c>
    </row>
    <row r="443" spans="1:30" x14ac:dyDescent="0.2">
      <c r="A443" s="3" t="s">
        <v>30</v>
      </c>
      <c r="B443" s="3" t="s">
        <v>31</v>
      </c>
      <c r="C443" s="3" t="s">
        <v>6344</v>
      </c>
      <c r="D443" s="3" t="s">
        <v>6345</v>
      </c>
      <c r="E443" s="3">
        <v>3.0000000000000001E-3</v>
      </c>
      <c r="F443" s="3">
        <v>1.5529999999999999</v>
      </c>
      <c r="G443" s="3">
        <v>7</v>
      </c>
      <c r="H443" s="3">
        <v>1</v>
      </c>
      <c r="I443" s="3">
        <v>1</v>
      </c>
      <c r="J443" s="3">
        <v>1</v>
      </c>
      <c r="K443" s="3">
        <v>1</v>
      </c>
      <c r="L443" s="3">
        <v>153</v>
      </c>
      <c r="M443" s="3">
        <v>17.7</v>
      </c>
      <c r="N443" s="3">
        <v>9.5</v>
      </c>
      <c r="O443" s="3">
        <v>0</v>
      </c>
      <c r="P443" s="3">
        <v>1</v>
      </c>
      <c r="Q443" s="3" t="s">
        <v>1422</v>
      </c>
      <c r="R443" s="3" t="s">
        <v>41</v>
      </c>
      <c r="S443" s="3" t="s">
        <v>1062</v>
      </c>
      <c r="T443" s="3" t="s">
        <v>6346</v>
      </c>
      <c r="U443" s="3" t="s">
        <v>6347</v>
      </c>
      <c r="V443" s="3" t="s">
        <v>6344</v>
      </c>
      <c r="W443" s="3" t="s">
        <v>41</v>
      </c>
      <c r="X443" s="3" t="s">
        <v>6348</v>
      </c>
      <c r="Y443" s="3" t="s">
        <v>41</v>
      </c>
      <c r="Z443" s="3" t="s">
        <v>41</v>
      </c>
      <c r="AA443" s="3">
        <v>0</v>
      </c>
      <c r="AB443" s="3" t="s">
        <v>30</v>
      </c>
      <c r="AC443" s="3">
        <v>1</v>
      </c>
      <c r="AD443" s="3" t="s">
        <v>41</v>
      </c>
    </row>
    <row r="444" spans="1:30" x14ac:dyDescent="0.2">
      <c r="A444" s="3" t="s">
        <v>30</v>
      </c>
      <c r="B444" s="3" t="s">
        <v>31</v>
      </c>
      <c r="C444" s="3" t="s">
        <v>6351</v>
      </c>
      <c r="D444" s="3" t="s">
        <v>6352</v>
      </c>
      <c r="E444" s="3">
        <v>3.0000000000000001E-3</v>
      </c>
      <c r="F444" s="3">
        <v>1.5489999999999999</v>
      </c>
      <c r="G444" s="3">
        <v>6</v>
      </c>
      <c r="H444" s="3">
        <v>1</v>
      </c>
      <c r="I444" s="3">
        <v>1</v>
      </c>
      <c r="J444" s="3">
        <v>1</v>
      </c>
      <c r="K444" s="3">
        <v>1</v>
      </c>
      <c r="L444" s="3">
        <v>602</v>
      </c>
      <c r="M444" s="3">
        <v>66.099999999999994</v>
      </c>
      <c r="N444" s="3">
        <v>4.45</v>
      </c>
      <c r="O444" s="3">
        <v>3.26</v>
      </c>
      <c r="P444" s="3">
        <v>1</v>
      </c>
      <c r="Q444" s="3" t="s">
        <v>1919</v>
      </c>
      <c r="R444" s="3" t="s">
        <v>35</v>
      </c>
      <c r="S444" s="3" t="s">
        <v>36</v>
      </c>
      <c r="T444" s="3" t="s">
        <v>41</v>
      </c>
      <c r="U444" s="3" t="s">
        <v>6353</v>
      </c>
      <c r="V444" s="3" t="s">
        <v>6351</v>
      </c>
      <c r="W444" s="3" t="s">
        <v>6354</v>
      </c>
      <c r="X444" s="3" t="s">
        <v>6355</v>
      </c>
      <c r="Y444" s="3" t="s">
        <v>41</v>
      </c>
      <c r="Z444" s="3" t="s">
        <v>41</v>
      </c>
      <c r="AA444" s="3">
        <v>0</v>
      </c>
      <c r="AB444" s="3" t="s">
        <v>30</v>
      </c>
      <c r="AC444" s="3">
        <v>1</v>
      </c>
      <c r="AD444" s="3" t="s">
        <v>41</v>
      </c>
    </row>
    <row r="445" spans="1:30" x14ac:dyDescent="0.2">
      <c r="A445" s="3" t="s">
        <v>30</v>
      </c>
      <c r="B445" s="3" t="s">
        <v>31</v>
      </c>
      <c r="C445" s="3" t="s">
        <v>6358</v>
      </c>
      <c r="D445" s="3" t="s">
        <v>6359</v>
      </c>
      <c r="E445" s="3">
        <v>3.0000000000000001E-3</v>
      </c>
      <c r="F445" s="3">
        <v>1.548</v>
      </c>
      <c r="G445" s="3">
        <v>2</v>
      </c>
      <c r="H445" s="3">
        <v>1</v>
      </c>
      <c r="I445" s="3">
        <v>1</v>
      </c>
      <c r="J445" s="3">
        <v>1</v>
      </c>
      <c r="K445" s="3">
        <v>1</v>
      </c>
      <c r="L445" s="3">
        <v>685</v>
      </c>
      <c r="M445" s="3">
        <v>77.8</v>
      </c>
      <c r="N445" s="3">
        <v>9.06</v>
      </c>
      <c r="O445" s="3">
        <v>0</v>
      </c>
      <c r="P445" s="3">
        <v>1</v>
      </c>
      <c r="Q445" s="3" t="s">
        <v>1422</v>
      </c>
      <c r="R445" s="3" t="s">
        <v>41</v>
      </c>
      <c r="S445" s="3" t="s">
        <v>1062</v>
      </c>
      <c r="T445" s="3" t="s">
        <v>2196</v>
      </c>
      <c r="U445" s="3" t="s">
        <v>6360</v>
      </c>
      <c r="V445" s="3" t="s">
        <v>6358</v>
      </c>
      <c r="W445" s="3" t="s">
        <v>6361</v>
      </c>
      <c r="X445" s="3" t="s">
        <v>6362</v>
      </c>
      <c r="Y445" s="3" t="s">
        <v>41</v>
      </c>
      <c r="Z445" s="3" t="s">
        <v>41</v>
      </c>
      <c r="AA445" s="3">
        <v>0</v>
      </c>
      <c r="AB445" s="3" t="s">
        <v>30</v>
      </c>
      <c r="AC445" s="3">
        <v>1</v>
      </c>
      <c r="AD445" s="3" t="s">
        <v>41</v>
      </c>
    </row>
    <row r="446" spans="1:30" x14ac:dyDescent="0.2">
      <c r="A446" s="3" t="s">
        <v>30</v>
      </c>
      <c r="B446" s="3" t="s">
        <v>31</v>
      </c>
      <c r="C446" s="3" t="s">
        <v>6365</v>
      </c>
      <c r="D446" s="3" t="s">
        <v>6366</v>
      </c>
      <c r="E446" s="3">
        <v>3.0000000000000001E-3</v>
      </c>
      <c r="F446" s="3">
        <v>1.5429999999999999</v>
      </c>
      <c r="G446" s="3">
        <v>1</v>
      </c>
      <c r="H446" s="3">
        <v>1</v>
      </c>
      <c r="I446" s="3">
        <v>1</v>
      </c>
      <c r="J446" s="3">
        <v>1</v>
      </c>
      <c r="K446" s="3">
        <v>1</v>
      </c>
      <c r="L446" s="3">
        <v>1408</v>
      </c>
      <c r="M446" s="3">
        <v>159.30000000000001</v>
      </c>
      <c r="N446" s="3">
        <v>5</v>
      </c>
      <c r="O446" s="3">
        <v>0</v>
      </c>
      <c r="P446" s="3">
        <v>1</v>
      </c>
      <c r="Q446" s="3" t="s">
        <v>1861</v>
      </c>
      <c r="R446" s="3" t="s">
        <v>6367</v>
      </c>
      <c r="S446" s="3" t="s">
        <v>2843</v>
      </c>
      <c r="T446" s="3" t="s">
        <v>6368</v>
      </c>
      <c r="U446" s="3" t="s">
        <v>6369</v>
      </c>
      <c r="V446" s="3" t="s">
        <v>6365</v>
      </c>
      <c r="W446" s="3" t="s">
        <v>6370</v>
      </c>
      <c r="X446" s="3" t="s">
        <v>6371</v>
      </c>
      <c r="Y446" s="3" t="s">
        <v>41</v>
      </c>
      <c r="Z446" s="3" t="s">
        <v>41</v>
      </c>
      <c r="AA446" s="3">
        <v>0</v>
      </c>
      <c r="AB446" s="3" t="s">
        <v>30</v>
      </c>
      <c r="AC446" s="3">
        <v>1</v>
      </c>
      <c r="AD446" s="3" t="s">
        <v>41</v>
      </c>
    </row>
    <row r="447" spans="1:30" x14ac:dyDescent="0.2">
      <c r="A447" s="3" t="s">
        <v>30</v>
      </c>
      <c r="B447" s="3" t="s">
        <v>31</v>
      </c>
      <c r="C447" s="3" t="s">
        <v>6374</v>
      </c>
      <c r="D447" s="3" t="s">
        <v>6375</v>
      </c>
      <c r="E447" s="3">
        <v>3.0000000000000001E-3</v>
      </c>
      <c r="F447" s="3">
        <v>1.5409999999999999</v>
      </c>
      <c r="G447" s="3">
        <v>3</v>
      </c>
      <c r="H447" s="3">
        <v>1</v>
      </c>
      <c r="I447" s="3">
        <v>1</v>
      </c>
      <c r="J447" s="3">
        <v>1</v>
      </c>
      <c r="K447" s="3">
        <v>1</v>
      </c>
      <c r="L447" s="3">
        <v>436</v>
      </c>
      <c r="M447" s="3">
        <v>48.5</v>
      </c>
      <c r="N447" s="3">
        <v>5.29</v>
      </c>
      <c r="O447" s="3">
        <v>2.38</v>
      </c>
      <c r="P447" s="3">
        <v>1</v>
      </c>
      <c r="Q447" s="3" t="s">
        <v>2812</v>
      </c>
      <c r="R447" s="3" t="s">
        <v>453</v>
      </c>
      <c r="S447" s="3" t="s">
        <v>5640</v>
      </c>
      <c r="T447" s="3" t="s">
        <v>41</v>
      </c>
      <c r="U447" s="3" t="s">
        <v>6376</v>
      </c>
      <c r="V447" s="3" t="s">
        <v>6374</v>
      </c>
      <c r="W447" s="3" t="s">
        <v>6377</v>
      </c>
      <c r="X447" s="3" t="s">
        <v>6378</v>
      </c>
      <c r="Y447" s="3" t="s">
        <v>6379</v>
      </c>
      <c r="Z447" s="3" t="s">
        <v>41</v>
      </c>
      <c r="AA447" s="3">
        <v>6</v>
      </c>
      <c r="AB447" s="3" t="s">
        <v>30</v>
      </c>
      <c r="AC447" s="3">
        <v>1</v>
      </c>
      <c r="AD447" s="3" t="s">
        <v>41</v>
      </c>
    </row>
    <row r="448" spans="1:30" x14ac:dyDescent="0.2">
      <c r="A448" s="3" t="s">
        <v>30</v>
      </c>
      <c r="B448" s="3" t="s">
        <v>31</v>
      </c>
      <c r="C448" s="3" t="s">
        <v>6382</v>
      </c>
      <c r="D448" s="3" t="s">
        <v>6383</v>
      </c>
      <c r="E448" s="3">
        <v>3.0000000000000001E-3</v>
      </c>
      <c r="F448" s="3">
        <v>1.54</v>
      </c>
      <c r="G448" s="3">
        <v>7</v>
      </c>
      <c r="H448" s="3">
        <v>1</v>
      </c>
      <c r="I448" s="3">
        <v>1</v>
      </c>
      <c r="J448" s="3">
        <v>1</v>
      </c>
      <c r="K448" s="3">
        <v>1</v>
      </c>
      <c r="L448" s="3">
        <v>147</v>
      </c>
      <c r="M448" s="3">
        <v>17.3</v>
      </c>
      <c r="N448" s="3">
        <v>10.49</v>
      </c>
      <c r="O448" s="3">
        <v>0</v>
      </c>
      <c r="P448" s="3">
        <v>1</v>
      </c>
      <c r="Q448" s="3" t="s">
        <v>1592</v>
      </c>
      <c r="R448" s="3" t="s">
        <v>4672</v>
      </c>
      <c r="S448" s="3" t="s">
        <v>36</v>
      </c>
      <c r="T448" s="3" t="s">
        <v>6384</v>
      </c>
      <c r="U448" s="3" t="s">
        <v>6385</v>
      </c>
      <c r="V448" s="3" t="s">
        <v>6382</v>
      </c>
      <c r="W448" s="3" t="s">
        <v>6386</v>
      </c>
      <c r="X448" s="3" t="s">
        <v>6387</v>
      </c>
      <c r="Y448" s="3" t="s">
        <v>41</v>
      </c>
      <c r="Z448" s="3" t="s">
        <v>41</v>
      </c>
      <c r="AA448" s="3">
        <v>0</v>
      </c>
      <c r="AB448" s="3" t="s">
        <v>30</v>
      </c>
      <c r="AC448" s="3">
        <v>1</v>
      </c>
      <c r="AD448" s="3" t="s">
        <v>41</v>
      </c>
    </row>
    <row r="449" spans="1:30" x14ac:dyDescent="0.2">
      <c r="A449" s="3" t="s">
        <v>30</v>
      </c>
      <c r="B449" s="3" t="s">
        <v>31</v>
      </c>
      <c r="C449" s="3" t="s">
        <v>6390</v>
      </c>
      <c r="D449" s="3" t="s">
        <v>6391</v>
      </c>
      <c r="E449" s="3">
        <v>3.0000000000000001E-3</v>
      </c>
      <c r="F449" s="3">
        <v>1.5349999999999999</v>
      </c>
      <c r="G449" s="3">
        <v>4</v>
      </c>
      <c r="H449" s="3">
        <v>1</v>
      </c>
      <c r="I449" s="3">
        <v>1</v>
      </c>
      <c r="J449" s="3">
        <v>1</v>
      </c>
      <c r="K449" s="3">
        <v>1</v>
      </c>
      <c r="L449" s="3">
        <v>387</v>
      </c>
      <c r="M449" s="3">
        <v>42.8</v>
      </c>
      <c r="N449" s="3">
        <v>6.29</v>
      </c>
      <c r="O449" s="3">
        <v>2.39</v>
      </c>
      <c r="P449" s="3">
        <v>1</v>
      </c>
      <c r="Q449" s="3" t="s">
        <v>1377</v>
      </c>
      <c r="R449" s="3" t="s">
        <v>4065</v>
      </c>
      <c r="S449" s="3" t="s">
        <v>36</v>
      </c>
      <c r="T449" s="3" t="s">
        <v>6392</v>
      </c>
      <c r="U449" s="3" t="s">
        <v>6393</v>
      </c>
      <c r="V449" s="3" t="s">
        <v>6390</v>
      </c>
      <c r="W449" s="3" t="s">
        <v>6394</v>
      </c>
      <c r="X449" s="3" t="s">
        <v>6395</v>
      </c>
      <c r="Y449" s="3" t="s">
        <v>41</v>
      </c>
      <c r="Z449" s="3" t="s">
        <v>41</v>
      </c>
      <c r="AA449" s="3">
        <v>0</v>
      </c>
      <c r="AB449" s="3" t="s">
        <v>30</v>
      </c>
      <c r="AC449" s="3">
        <v>1</v>
      </c>
      <c r="AD449" s="3" t="s">
        <v>41</v>
      </c>
    </row>
    <row r="450" spans="1:30" x14ac:dyDescent="0.2">
      <c r="A450" s="3" t="s">
        <v>30</v>
      </c>
      <c r="B450" s="3" t="s">
        <v>31</v>
      </c>
      <c r="C450" s="3" t="s">
        <v>6398</v>
      </c>
      <c r="D450" s="3" t="s">
        <v>6399</v>
      </c>
      <c r="E450" s="3">
        <v>3.0000000000000001E-3</v>
      </c>
      <c r="F450" s="3">
        <v>1.532</v>
      </c>
      <c r="G450" s="3">
        <v>6</v>
      </c>
      <c r="H450" s="3">
        <v>1</v>
      </c>
      <c r="I450" s="3">
        <v>1</v>
      </c>
      <c r="J450" s="3">
        <v>1</v>
      </c>
      <c r="K450" s="3">
        <v>1</v>
      </c>
      <c r="L450" s="3">
        <v>281</v>
      </c>
      <c r="M450" s="3">
        <v>32.200000000000003</v>
      </c>
      <c r="N450" s="3">
        <v>9.06</v>
      </c>
      <c r="O450" s="3">
        <v>0</v>
      </c>
      <c r="P450" s="3">
        <v>1</v>
      </c>
      <c r="Q450" s="3" t="s">
        <v>1592</v>
      </c>
      <c r="R450" s="3" t="s">
        <v>4672</v>
      </c>
      <c r="S450" s="3" t="s">
        <v>36</v>
      </c>
      <c r="T450" s="3" t="s">
        <v>6400</v>
      </c>
      <c r="U450" s="3" t="s">
        <v>6401</v>
      </c>
      <c r="V450" s="3" t="s">
        <v>6398</v>
      </c>
      <c r="W450" s="3" t="s">
        <v>6402</v>
      </c>
      <c r="X450" s="3" t="s">
        <v>6403</v>
      </c>
      <c r="Y450" s="3" t="s">
        <v>41</v>
      </c>
      <c r="Z450" s="3" t="s">
        <v>41</v>
      </c>
      <c r="AA450" s="3">
        <v>0</v>
      </c>
      <c r="AB450" s="3" t="s">
        <v>30</v>
      </c>
      <c r="AC450" s="3">
        <v>1</v>
      </c>
      <c r="AD450" s="3" t="s">
        <v>41</v>
      </c>
    </row>
    <row r="451" spans="1:30" x14ac:dyDescent="0.2">
      <c r="A451" s="3" t="s">
        <v>30</v>
      </c>
      <c r="B451" s="3" t="s">
        <v>31</v>
      </c>
      <c r="C451" s="3" t="s">
        <v>6406</v>
      </c>
      <c r="D451" s="3" t="s">
        <v>6407</v>
      </c>
      <c r="E451" s="3">
        <v>3.0000000000000001E-3</v>
      </c>
      <c r="F451" s="3">
        <v>1.5229999999999999</v>
      </c>
      <c r="G451" s="3">
        <v>13</v>
      </c>
      <c r="H451" s="3">
        <v>1</v>
      </c>
      <c r="I451" s="3">
        <v>1</v>
      </c>
      <c r="J451" s="3">
        <v>1</v>
      </c>
      <c r="K451" s="3">
        <v>1</v>
      </c>
      <c r="L451" s="3">
        <v>67</v>
      </c>
      <c r="M451" s="3">
        <v>7.6</v>
      </c>
      <c r="N451" s="3">
        <v>10.78</v>
      </c>
      <c r="O451" s="3">
        <v>0</v>
      </c>
      <c r="P451" s="3">
        <v>1</v>
      </c>
      <c r="Q451" s="3" t="s">
        <v>2354</v>
      </c>
      <c r="R451" s="3" t="s">
        <v>1593</v>
      </c>
      <c r="S451" s="3" t="s">
        <v>36</v>
      </c>
      <c r="T451" s="3" t="s">
        <v>6408</v>
      </c>
      <c r="U451" s="3" t="s">
        <v>6409</v>
      </c>
      <c r="V451" s="3" t="s">
        <v>6406</v>
      </c>
      <c r="W451" s="3" t="s">
        <v>6410</v>
      </c>
      <c r="X451" s="3" t="s">
        <v>6411</v>
      </c>
      <c r="Y451" s="3" t="s">
        <v>1824</v>
      </c>
      <c r="Z451" s="3" t="s">
        <v>41</v>
      </c>
      <c r="AA451" s="3">
        <v>9</v>
      </c>
      <c r="AB451" s="3" t="s">
        <v>30</v>
      </c>
      <c r="AC451" s="3">
        <v>1</v>
      </c>
      <c r="AD451" s="3" t="s">
        <v>41</v>
      </c>
    </row>
    <row r="452" spans="1:30" x14ac:dyDescent="0.2">
      <c r="A452" s="3" t="s">
        <v>30</v>
      </c>
      <c r="B452" s="3" t="s">
        <v>31</v>
      </c>
      <c r="C452" s="3" t="s">
        <v>6414</v>
      </c>
      <c r="D452" s="3" t="s">
        <v>6415</v>
      </c>
      <c r="E452" s="3">
        <v>3.0000000000000001E-3</v>
      </c>
      <c r="F452" s="3">
        <v>1.5169999999999999</v>
      </c>
      <c r="G452" s="3">
        <v>11</v>
      </c>
      <c r="H452" s="3">
        <v>1</v>
      </c>
      <c r="I452" s="3">
        <v>1</v>
      </c>
      <c r="J452" s="3">
        <v>1</v>
      </c>
      <c r="K452" s="3">
        <v>1</v>
      </c>
      <c r="L452" s="3">
        <v>120</v>
      </c>
      <c r="M452" s="3">
        <v>13.9</v>
      </c>
      <c r="N452" s="3">
        <v>10.58</v>
      </c>
      <c r="O452" s="3">
        <v>0</v>
      </c>
      <c r="P452" s="3">
        <v>1</v>
      </c>
      <c r="Q452" s="3" t="s">
        <v>2118</v>
      </c>
      <c r="R452" s="3" t="s">
        <v>1619</v>
      </c>
      <c r="S452" s="3" t="s">
        <v>1062</v>
      </c>
      <c r="T452" s="3" t="s">
        <v>6416</v>
      </c>
      <c r="U452" s="3" t="s">
        <v>6417</v>
      </c>
      <c r="V452" s="3" t="s">
        <v>6418</v>
      </c>
      <c r="W452" s="3" t="s">
        <v>6419</v>
      </c>
      <c r="X452" s="3" t="s">
        <v>6420</v>
      </c>
      <c r="Y452" s="3" t="s">
        <v>1599</v>
      </c>
      <c r="Z452" s="3" t="s">
        <v>41</v>
      </c>
      <c r="AA452" s="3">
        <v>6</v>
      </c>
      <c r="AB452" s="3" t="s">
        <v>30</v>
      </c>
      <c r="AC452" s="3">
        <v>1</v>
      </c>
      <c r="AD452" s="3" t="s">
        <v>41</v>
      </c>
    </row>
    <row r="453" spans="1:30" x14ac:dyDescent="0.2">
      <c r="A453" s="3" t="s">
        <v>30</v>
      </c>
      <c r="B453" s="3" t="s">
        <v>31</v>
      </c>
      <c r="C453" s="3" t="s">
        <v>6423</v>
      </c>
      <c r="D453" s="3" t="s">
        <v>6424</v>
      </c>
      <c r="E453" s="3">
        <v>3.0000000000000001E-3</v>
      </c>
      <c r="F453" s="3">
        <v>1.514</v>
      </c>
      <c r="G453" s="3">
        <v>8</v>
      </c>
      <c r="H453" s="3">
        <v>1</v>
      </c>
      <c r="I453" s="3">
        <v>1</v>
      </c>
      <c r="J453" s="3">
        <v>1</v>
      </c>
      <c r="K453" s="3">
        <v>1</v>
      </c>
      <c r="L453" s="3">
        <v>226</v>
      </c>
      <c r="M453" s="3">
        <v>24.6</v>
      </c>
      <c r="N453" s="3">
        <v>6.05</v>
      </c>
      <c r="O453" s="3">
        <v>2.52</v>
      </c>
      <c r="P453" s="3">
        <v>1</v>
      </c>
      <c r="Q453" s="3" t="s">
        <v>1377</v>
      </c>
      <c r="R453" s="3" t="s">
        <v>41</v>
      </c>
      <c r="S453" s="3" t="s">
        <v>36</v>
      </c>
      <c r="T453" s="3" t="s">
        <v>6425</v>
      </c>
      <c r="U453" s="3" t="s">
        <v>6426</v>
      </c>
      <c r="V453" s="3" t="s">
        <v>6423</v>
      </c>
      <c r="W453" s="3" t="s">
        <v>6427</v>
      </c>
      <c r="X453" s="3" t="s">
        <v>6428</v>
      </c>
      <c r="Y453" s="3" t="s">
        <v>41</v>
      </c>
      <c r="Z453" s="3" t="s">
        <v>41</v>
      </c>
      <c r="AA453" s="3">
        <v>0</v>
      </c>
      <c r="AB453" s="3" t="s">
        <v>30</v>
      </c>
      <c r="AC453" s="3">
        <v>1</v>
      </c>
      <c r="AD453" s="3" t="s">
        <v>41</v>
      </c>
    </row>
    <row r="454" spans="1:30" x14ac:dyDescent="0.2">
      <c r="A454" s="3" t="s">
        <v>30</v>
      </c>
      <c r="B454" s="3" t="s">
        <v>31</v>
      </c>
      <c r="C454" s="3" t="s">
        <v>6431</v>
      </c>
      <c r="D454" s="3" t="s">
        <v>6432</v>
      </c>
      <c r="E454" s="3">
        <v>3.0000000000000001E-3</v>
      </c>
      <c r="F454" s="3">
        <v>1.5109999999999999</v>
      </c>
      <c r="G454" s="3">
        <v>1</v>
      </c>
      <c r="H454" s="3">
        <v>1</v>
      </c>
      <c r="I454" s="3">
        <v>1</v>
      </c>
      <c r="J454" s="3">
        <v>1</v>
      </c>
      <c r="K454" s="3">
        <v>1</v>
      </c>
      <c r="L454" s="3">
        <v>889</v>
      </c>
      <c r="M454" s="3">
        <v>102.2</v>
      </c>
      <c r="N454" s="3">
        <v>8.91</v>
      </c>
      <c r="O454" s="3">
        <v>0</v>
      </c>
      <c r="P454" s="3">
        <v>1</v>
      </c>
      <c r="Q454" s="3" t="s">
        <v>4491</v>
      </c>
      <c r="R454" s="3" t="s">
        <v>1739</v>
      </c>
      <c r="S454" s="3" t="s">
        <v>36</v>
      </c>
      <c r="T454" s="3" t="s">
        <v>6433</v>
      </c>
      <c r="U454" s="3" t="s">
        <v>6434</v>
      </c>
      <c r="V454" s="3" t="s">
        <v>6431</v>
      </c>
      <c r="W454" s="3" t="s">
        <v>6435</v>
      </c>
      <c r="X454" s="3" t="s">
        <v>6436</v>
      </c>
      <c r="Y454" s="3" t="s">
        <v>41</v>
      </c>
      <c r="Z454" s="3" t="s">
        <v>41</v>
      </c>
      <c r="AA454" s="3">
        <v>0</v>
      </c>
      <c r="AB454" s="3" t="s">
        <v>30</v>
      </c>
      <c r="AC454" s="3">
        <v>1</v>
      </c>
      <c r="AD454" s="3" t="s">
        <v>41</v>
      </c>
    </row>
    <row r="455" spans="1:30" x14ac:dyDescent="0.2">
      <c r="A455" s="3" t="s">
        <v>30</v>
      </c>
      <c r="B455" s="3" t="s">
        <v>31</v>
      </c>
      <c r="C455" s="3" t="s">
        <v>6439</v>
      </c>
      <c r="D455" s="3" t="s">
        <v>6440</v>
      </c>
      <c r="E455" s="3">
        <v>3.0000000000000001E-3</v>
      </c>
      <c r="F455" s="3">
        <v>1.5009999999999999</v>
      </c>
      <c r="G455" s="3">
        <v>3</v>
      </c>
      <c r="H455" s="3">
        <v>1</v>
      </c>
      <c r="I455" s="3">
        <v>1</v>
      </c>
      <c r="J455" s="3">
        <v>1</v>
      </c>
      <c r="K455" s="3">
        <v>1</v>
      </c>
      <c r="L455" s="3">
        <v>557</v>
      </c>
      <c r="M455" s="3">
        <v>63.5</v>
      </c>
      <c r="N455" s="3">
        <v>6.58</v>
      </c>
      <c r="O455" s="3">
        <v>0</v>
      </c>
      <c r="P455" s="3">
        <v>1</v>
      </c>
      <c r="Q455" s="3" t="s">
        <v>2118</v>
      </c>
      <c r="R455" s="3" t="s">
        <v>978</v>
      </c>
      <c r="S455" s="3" t="s">
        <v>1062</v>
      </c>
      <c r="T455" s="3" t="s">
        <v>6441</v>
      </c>
      <c r="U455" s="3" t="s">
        <v>6442</v>
      </c>
      <c r="V455" s="3" t="s">
        <v>6439</v>
      </c>
      <c r="W455" s="3" t="s">
        <v>6443</v>
      </c>
      <c r="X455" s="3" t="s">
        <v>6444</v>
      </c>
      <c r="Y455" s="3" t="s">
        <v>41</v>
      </c>
      <c r="Z455" s="3" t="s">
        <v>41</v>
      </c>
      <c r="AA455" s="3">
        <v>0</v>
      </c>
      <c r="AB455" s="3" t="s">
        <v>30</v>
      </c>
      <c r="AC455" s="3">
        <v>1</v>
      </c>
      <c r="AD455" s="3" t="s">
        <v>41</v>
      </c>
    </row>
    <row r="456" spans="1:30" x14ac:dyDescent="0.2">
      <c r="A456" s="3" t="s">
        <v>30</v>
      </c>
      <c r="B456" s="3" t="s">
        <v>31</v>
      </c>
      <c r="C456" s="3" t="s">
        <v>6447</v>
      </c>
      <c r="D456" s="3" t="s">
        <v>6448</v>
      </c>
      <c r="E456" s="3">
        <v>3.0000000000000001E-3</v>
      </c>
      <c r="F456" s="3">
        <v>1.484</v>
      </c>
      <c r="G456" s="3">
        <v>1</v>
      </c>
      <c r="H456" s="3">
        <v>1</v>
      </c>
      <c r="I456" s="3">
        <v>1</v>
      </c>
      <c r="J456" s="3">
        <v>1</v>
      </c>
      <c r="K456" s="3">
        <v>1</v>
      </c>
      <c r="L456" s="3">
        <v>1230</v>
      </c>
      <c r="M456" s="3">
        <v>141.30000000000001</v>
      </c>
      <c r="N456" s="3">
        <v>5.81</v>
      </c>
      <c r="O456" s="3">
        <v>0</v>
      </c>
      <c r="P456" s="3">
        <v>1</v>
      </c>
      <c r="Q456" s="3" t="s">
        <v>6449</v>
      </c>
      <c r="R456" s="3" t="s">
        <v>35</v>
      </c>
      <c r="S456" s="3" t="s">
        <v>1062</v>
      </c>
      <c r="T456" s="3" t="s">
        <v>5290</v>
      </c>
      <c r="U456" s="3" t="s">
        <v>6450</v>
      </c>
      <c r="V456" s="3" t="s">
        <v>6447</v>
      </c>
      <c r="W456" s="3" t="s">
        <v>6451</v>
      </c>
      <c r="X456" s="3" t="s">
        <v>6452</v>
      </c>
      <c r="Y456" s="3" t="s">
        <v>5575</v>
      </c>
      <c r="Z456" s="3" t="s">
        <v>41</v>
      </c>
      <c r="AA456" s="3">
        <v>3</v>
      </c>
      <c r="AB456" s="3" t="s">
        <v>30</v>
      </c>
      <c r="AC456" s="3">
        <v>1</v>
      </c>
      <c r="AD456" s="3" t="s">
        <v>41</v>
      </c>
    </row>
    <row r="457" spans="1:30" x14ac:dyDescent="0.2">
      <c r="A457" s="3" t="s">
        <v>30</v>
      </c>
      <c r="B457" s="3" t="s">
        <v>31</v>
      </c>
      <c r="C457" s="3" t="s">
        <v>6455</v>
      </c>
      <c r="D457" s="3" t="s">
        <v>6456</v>
      </c>
      <c r="E457" s="3">
        <v>3.0000000000000001E-3</v>
      </c>
      <c r="F457" s="3">
        <v>1.482</v>
      </c>
      <c r="G457" s="3">
        <v>4</v>
      </c>
      <c r="H457" s="3">
        <v>1</v>
      </c>
      <c r="I457" s="3">
        <v>1</v>
      </c>
      <c r="J457" s="3">
        <v>1</v>
      </c>
      <c r="K457" s="3">
        <v>1</v>
      </c>
      <c r="L457" s="3">
        <v>252</v>
      </c>
      <c r="M457" s="3">
        <v>28.5</v>
      </c>
      <c r="N457" s="3">
        <v>5.92</v>
      </c>
      <c r="O457" s="3">
        <v>1.72</v>
      </c>
      <c r="P457" s="3">
        <v>1</v>
      </c>
      <c r="Q457" s="3" t="s">
        <v>41</v>
      </c>
      <c r="R457" s="3" t="s">
        <v>3581</v>
      </c>
      <c r="S457" s="3" t="s">
        <v>41</v>
      </c>
      <c r="T457" s="3" t="s">
        <v>6457</v>
      </c>
      <c r="U457" s="3" t="s">
        <v>6458</v>
      </c>
      <c r="V457" s="3" t="s">
        <v>6455</v>
      </c>
      <c r="W457" s="3" t="s">
        <v>6459</v>
      </c>
      <c r="X457" s="3" t="s">
        <v>6460</v>
      </c>
      <c r="Y457" s="3" t="s">
        <v>41</v>
      </c>
      <c r="Z457" s="3" t="s">
        <v>41</v>
      </c>
      <c r="AA457" s="3">
        <v>0</v>
      </c>
      <c r="AB457" s="3" t="s">
        <v>30</v>
      </c>
      <c r="AC457" s="3">
        <v>1</v>
      </c>
      <c r="AD457" s="3" t="s">
        <v>41</v>
      </c>
    </row>
    <row r="458" spans="1:30" x14ac:dyDescent="0.2">
      <c r="A458" s="3" t="s">
        <v>30</v>
      </c>
      <c r="B458" s="3" t="s">
        <v>31</v>
      </c>
      <c r="C458" s="3" t="s">
        <v>6463</v>
      </c>
      <c r="D458" s="3" t="s">
        <v>6464</v>
      </c>
      <c r="E458" s="3">
        <v>3.0000000000000001E-3</v>
      </c>
      <c r="F458" s="3">
        <v>1.4810000000000001</v>
      </c>
      <c r="G458" s="3">
        <v>3</v>
      </c>
      <c r="H458" s="3">
        <v>1</v>
      </c>
      <c r="I458" s="3">
        <v>1</v>
      </c>
      <c r="J458" s="3">
        <v>1</v>
      </c>
      <c r="K458" s="3">
        <v>1</v>
      </c>
      <c r="L458" s="3">
        <v>668</v>
      </c>
      <c r="M458" s="3">
        <v>77.3</v>
      </c>
      <c r="N458" s="3">
        <v>9.66</v>
      </c>
      <c r="O458" s="3">
        <v>0</v>
      </c>
      <c r="P458" s="3">
        <v>1</v>
      </c>
      <c r="Q458" s="3" t="s">
        <v>3327</v>
      </c>
      <c r="R458" s="3" t="s">
        <v>35</v>
      </c>
      <c r="S458" s="3" t="s">
        <v>36</v>
      </c>
      <c r="T458" s="3" t="s">
        <v>6465</v>
      </c>
      <c r="U458" s="3" t="s">
        <v>6466</v>
      </c>
      <c r="V458" s="3" t="s">
        <v>6463</v>
      </c>
      <c r="W458" s="3" t="s">
        <v>6467</v>
      </c>
      <c r="X458" s="3" t="s">
        <v>6468</v>
      </c>
      <c r="Y458" s="3" t="s">
        <v>41</v>
      </c>
      <c r="Z458" s="3" t="s">
        <v>41</v>
      </c>
      <c r="AA458" s="3">
        <v>0</v>
      </c>
      <c r="AB458" s="3" t="s">
        <v>30</v>
      </c>
      <c r="AC458" s="3">
        <v>1</v>
      </c>
      <c r="AD458" s="3" t="s">
        <v>41</v>
      </c>
    </row>
    <row r="459" spans="1:30" x14ac:dyDescent="0.2">
      <c r="A459" s="3" t="s">
        <v>30</v>
      </c>
      <c r="B459" s="3" t="s">
        <v>31</v>
      </c>
      <c r="C459" s="3" t="s">
        <v>6471</v>
      </c>
      <c r="D459" s="3" t="s">
        <v>6472</v>
      </c>
      <c r="E459" s="3">
        <v>3.0000000000000001E-3</v>
      </c>
      <c r="F459" s="3">
        <v>1.48</v>
      </c>
      <c r="G459" s="3">
        <v>5</v>
      </c>
      <c r="H459" s="3">
        <v>1</v>
      </c>
      <c r="I459" s="3">
        <v>1</v>
      </c>
      <c r="J459" s="3">
        <v>1</v>
      </c>
      <c r="K459" s="3">
        <v>1</v>
      </c>
      <c r="L459" s="3">
        <v>376</v>
      </c>
      <c r="M459" s="3">
        <v>42.5</v>
      </c>
      <c r="N459" s="3">
        <v>8.7799999999999994</v>
      </c>
      <c r="O459" s="3">
        <v>0</v>
      </c>
      <c r="P459" s="3">
        <v>1</v>
      </c>
      <c r="Q459" s="3" t="s">
        <v>2118</v>
      </c>
      <c r="R459" s="3" t="s">
        <v>1160</v>
      </c>
      <c r="S459" s="3" t="s">
        <v>1062</v>
      </c>
      <c r="T459" s="3" t="s">
        <v>3046</v>
      </c>
      <c r="U459" s="3" t="s">
        <v>6473</v>
      </c>
      <c r="V459" s="3" t="s">
        <v>6471</v>
      </c>
      <c r="W459" s="3" t="s">
        <v>6474</v>
      </c>
      <c r="X459" s="3" t="s">
        <v>6475</v>
      </c>
      <c r="Y459" s="3" t="s">
        <v>41</v>
      </c>
      <c r="Z459" s="3" t="s">
        <v>41</v>
      </c>
      <c r="AA459" s="3">
        <v>0</v>
      </c>
      <c r="AB459" s="3" t="s">
        <v>30</v>
      </c>
      <c r="AC459" s="3">
        <v>1</v>
      </c>
      <c r="AD459" s="3" t="s">
        <v>41</v>
      </c>
    </row>
    <row r="460" spans="1:30" x14ac:dyDescent="0.2">
      <c r="A460" s="3" t="s">
        <v>30</v>
      </c>
      <c r="B460" s="3" t="s">
        <v>31</v>
      </c>
      <c r="C460" s="3" t="s">
        <v>6478</v>
      </c>
      <c r="D460" s="3" t="s">
        <v>6479</v>
      </c>
      <c r="E460" s="3">
        <v>3.0000000000000001E-3</v>
      </c>
      <c r="F460" s="3">
        <v>1.48</v>
      </c>
      <c r="G460" s="3">
        <v>2</v>
      </c>
      <c r="H460" s="3">
        <v>1</v>
      </c>
      <c r="I460" s="3">
        <v>1</v>
      </c>
      <c r="J460" s="3">
        <v>1</v>
      </c>
      <c r="K460" s="3">
        <v>1</v>
      </c>
      <c r="L460" s="3">
        <v>507</v>
      </c>
      <c r="M460" s="3">
        <v>58.3</v>
      </c>
      <c r="N460" s="3">
        <v>5.87</v>
      </c>
      <c r="O460" s="3">
        <v>0</v>
      </c>
      <c r="P460" s="3">
        <v>1</v>
      </c>
      <c r="Q460" s="3" t="s">
        <v>3327</v>
      </c>
      <c r="R460" s="3" t="s">
        <v>520</v>
      </c>
      <c r="S460" s="3" t="s">
        <v>374</v>
      </c>
      <c r="T460" s="3" t="s">
        <v>2259</v>
      </c>
      <c r="U460" s="3" t="s">
        <v>6480</v>
      </c>
      <c r="V460" s="3" t="s">
        <v>6478</v>
      </c>
      <c r="W460" s="3" t="s">
        <v>6481</v>
      </c>
      <c r="X460" s="3" t="s">
        <v>6482</v>
      </c>
      <c r="Y460" s="3" t="s">
        <v>2957</v>
      </c>
      <c r="Z460" s="3" t="s">
        <v>5164</v>
      </c>
      <c r="AA460" s="3">
        <v>3</v>
      </c>
      <c r="AB460" s="3" t="s">
        <v>30</v>
      </c>
      <c r="AC460" s="3">
        <v>1</v>
      </c>
      <c r="AD460" s="3" t="s">
        <v>41</v>
      </c>
    </row>
    <row r="461" spans="1:30" x14ac:dyDescent="0.2">
      <c r="A461" s="3" t="s">
        <v>30</v>
      </c>
      <c r="B461" s="3" t="s">
        <v>31</v>
      </c>
      <c r="C461" s="3" t="s">
        <v>6486</v>
      </c>
      <c r="D461" s="3" t="s">
        <v>6487</v>
      </c>
      <c r="E461" s="3">
        <v>3.0000000000000001E-3</v>
      </c>
      <c r="F461" s="3">
        <v>1.4790000000000001</v>
      </c>
      <c r="G461" s="3">
        <v>2</v>
      </c>
      <c r="H461" s="3">
        <v>1</v>
      </c>
      <c r="I461" s="3">
        <v>1</v>
      </c>
      <c r="J461" s="3">
        <v>1</v>
      </c>
      <c r="K461" s="3">
        <v>1</v>
      </c>
      <c r="L461" s="3">
        <v>1142</v>
      </c>
      <c r="M461" s="3">
        <v>129.80000000000001</v>
      </c>
      <c r="N461" s="3">
        <v>9.1999999999999993</v>
      </c>
      <c r="O461" s="3">
        <v>0</v>
      </c>
      <c r="P461" s="3">
        <v>1</v>
      </c>
      <c r="Q461" s="3" t="s">
        <v>373</v>
      </c>
      <c r="R461" s="3" t="s">
        <v>520</v>
      </c>
      <c r="S461" s="3" t="s">
        <v>374</v>
      </c>
      <c r="T461" s="3" t="s">
        <v>6488</v>
      </c>
      <c r="U461" s="3" t="s">
        <v>6489</v>
      </c>
      <c r="V461" s="3" t="s">
        <v>6486</v>
      </c>
      <c r="W461" s="3" t="s">
        <v>6490</v>
      </c>
      <c r="X461" s="3" t="s">
        <v>6491</v>
      </c>
      <c r="Y461" s="3" t="s">
        <v>41</v>
      </c>
      <c r="Z461" s="3" t="s">
        <v>41</v>
      </c>
      <c r="AA461" s="3">
        <v>0</v>
      </c>
      <c r="AB461" s="3" t="s">
        <v>30</v>
      </c>
      <c r="AC461" s="3">
        <v>1</v>
      </c>
      <c r="AD461" s="3" t="s">
        <v>41</v>
      </c>
    </row>
    <row r="462" spans="1:30" x14ac:dyDescent="0.2">
      <c r="A462" s="3" t="s">
        <v>30</v>
      </c>
      <c r="B462" s="3" t="s">
        <v>31</v>
      </c>
      <c r="C462" s="3" t="s">
        <v>6494</v>
      </c>
      <c r="D462" s="3" t="s">
        <v>6495</v>
      </c>
      <c r="E462" s="3">
        <v>3.0000000000000001E-3</v>
      </c>
      <c r="F462" s="3">
        <v>1.4750000000000001</v>
      </c>
      <c r="G462" s="3">
        <v>1</v>
      </c>
      <c r="H462" s="3">
        <v>1</v>
      </c>
      <c r="I462" s="3">
        <v>1</v>
      </c>
      <c r="J462" s="3">
        <v>1</v>
      </c>
      <c r="K462" s="3">
        <v>1</v>
      </c>
      <c r="L462" s="3">
        <v>1091</v>
      </c>
      <c r="M462" s="3">
        <v>120.3</v>
      </c>
      <c r="N462" s="3">
        <v>5.57</v>
      </c>
      <c r="O462" s="3">
        <v>0</v>
      </c>
      <c r="P462" s="3">
        <v>1</v>
      </c>
      <c r="Q462" s="3" t="s">
        <v>6496</v>
      </c>
      <c r="R462" s="3" t="s">
        <v>2011</v>
      </c>
      <c r="S462" s="3" t="s">
        <v>1491</v>
      </c>
      <c r="T462" s="3" t="s">
        <v>6497</v>
      </c>
      <c r="U462" s="3" t="s">
        <v>6498</v>
      </c>
      <c r="V462" s="3" t="s">
        <v>6494</v>
      </c>
      <c r="W462" s="3" t="s">
        <v>6499</v>
      </c>
      <c r="X462" s="3" t="s">
        <v>6500</v>
      </c>
      <c r="Y462" s="3" t="s">
        <v>41</v>
      </c>
      <c r="Z462" s="3" t="s">
        <v>41</v>
      </c>
      <c r="AA462" s="3">
        <v>0</v>
      </c>
      <c r="AB462" s="3" t="s">
        <v>30</v>
      </c>
      <c r="AC462" s="3">
        <v>1</v>
      </c>
      <c r="AD462" s="3" t="s">
        <v>41</v>
      </c>
    </row>
    <row r="463" spans="1:30" x14ac:dyDescent="0.2">
      <c r="A463" s="3" t="s">
        <v>30</v>
      </c>
      <c r="B463" s="3" t="s">
        <v>31</v>
      </c>
      <c r="C463" s="3" t="s">
        <v>6503</v>
      </c>
      <c r="D463" s="3" t="s">
        <v>6504</v>
      </c>
      <c r="E463" s="3">
        <v>5.0000000000000001E-3</v>
      </c>
      <c r="F463" s="3">
        <v>1.464</v>
      </c>
      <c r="G463" s="3">
        <v>13</v>
      </c>
      <c r="H463" s="3">
        <v>1</v>
      </c>
      <c r="I463" s="3">
        <v>1</v>
      </c>
      <c r="J463" s="3">
        <v>1</v>
      </c>
      <c r="K463" s="3">
        <v>1</v>
      </c>
      <c r="L463" s="3">
        <v>105</v>
      </c>
      <c r="M463" s="3">
        <v>11.4</v>
      </c>
      <c r="N463" s="3">
        <v>9.8000000000000007</v>
      </c>
      <c r="O463" s="3">
        <v>2.64</v>
      </c>
      <c r="P463" s="3">
        <v>1</v>
      </c>
      <c r="Q463" s="3" t="s">
        <v>2555</v>
      </c>
      <c r="R463" s="3" t="s">
        <v>1619</v>
      </c>
      <c r="S463" s="3" t="s">
        <v>1062</v>
      </c>
      <c r="T463" s="3" t="s">
        <v>2119</v>
      </c>
      <c r="U463" s="3" t="s">
        <v>6505</v>
      </c>
      <c r="V463" s="3" t="s">
        <v>6503</v>
      </c>
      <c r="W463" s="3" t="s">
        <v>6506</v>
      </c>
      <c r="X463" s="3" t="s">
        <v>6507</v>
      </c>
      <c r="Y463" s="3" t="s">
        <v>1599</v>
      </c>
      <c r="Z463" s="3" t="s">
        <v>41</v>
      </c>
      <c r="AA463" s="3">
        <v>6</v>
      </c>
      <c r="AB463" s="3" t="s">
        <v>30</v>
      </c>
      <c r="AC463" s="3">
        <v>1</v>
      </c>
      <c r="AD463" s="3" t="s">
        <v>41</v>
      </c>
    </row>
    <row r="464" spans="1:30" x14ac:dyDescent="0.2">
      <c r="A464" s="3" t="s">
        <v>30</v>
      </c>
      <c r="B464" s="3" t="s">
        <v>31</v>
      </c>
      <c r="C464" s="3" t="s">
        <v>6510</v>
      </c>
      <c r="D464" s="3" t="s">
        <v>6511</v>
      </c>
      <c r="E464" s="3">
        <v>5.0000000000000001E-3</v>
      </c>
      <c r="F464" s="3">
        <v>1.462</v>
      </c>
      <c r="G464" s="3">
        <v>1</v>
      </c>
      <c r="H464" s="3">
        <v>1</v>
      </c>
      <c r="I464" s="3">
        <v>1</v>
      </c>
      <c r="J464" s="3">
        <v>1</v>
      </c>
      <c r="K464" s="3">
        <v>1</v>
      </c>
      <c r="L464" s="3">
        <v>1098</v>
      </c>
      <c r="M464" s="3">
        <v>125</v>
      </c>
      <c r="N464" s="3">
        <v>4.49</v>
      </c>
      <c r="O464" s="3">
        <v>1.63</v>
      </c>
      <c r="P464" s="3">
        <v>1</v>
      </c>
      <c r="Q464" s="3" t="s">
        <v>41</v>
      </c>
      <c r="R464" s="3" t="s">
        <v>41</v>
      </c>
      <c r="S464" s="3" t="s">
        <v>41</v>
      </c>
      <c r="T464" s="3" t="s">
        <v>41</v>
      </c>
      <c r="U464" s="3" t="s">
        <v>41</v>
      </c>
      <c r="V464" s="3" t="s">
        <v>6510</v>
      </c>
      <c r="W464" s="3" t="s">
        <v>41</v>
      </c>
      <c r="X464" s="3" t="s">
        <v>41</v>
      </c>
      <c r="Y464" s="3" t="s">
        <v>41</v>
      </c>
      <c r="Z464" s="3" t="s">
        <v>41</v>
      </c>
      <c r="AA464" s="3">
        <v>0</v>
      </c>
      <c r="AB464" s="3" t="s">
        <v>30</v>
      </c>
      <c r="AC464" s="3">
        <v>1</v>
      </c>
      <c r="AD464" s="3" t="s">
        <v>41</v>
      </c>
    </row>
    <row r="465" spans="1:30" x14ac:dyDescent="0.2">
      <c r="A465" s="3" t="s">
        <v>30</v>
      </c>
      <c r="B465" s="3" t="s">
        <v>31</v>
      </c>
      <c r="C465" s="3" t="s">
        <v>6514</v>
      </c>
      <c r="D465" s="3" t="s">
        <v>6515</v>
      </c>
      <c r="E465" s="3">
        <v>5.0000000000000001E-3</v>
      </c>
      <c r="F465" s="3">
        <v>1.4610000000000001</v>
      </c>
      <c r="G465" s="3">
        <v>3</v>
      </c>
      <c r="H465" s="3">
        <v>1</v>
      </c>
      <c r="I465" s="3">
        <v>1</v>
      </c>
      <c r="J465" s="3">
        <v>1</v>
      </c>
      <c r="K465" s="3">
        <v>1</v>
      </c>
      <c r="L465" s="3">
        <v>470</v>
      </c>
      <c r="M465" s="3">
        <v>54.6</v>
      </c>
      <c r="N465" s="3">
        <v>9.19</v>
      </c>
      <c r="O465" s="3">
        <v>0</v>
      </c>
      <c r="P465" s="3">
        <v>1</v>
      </c>
      <c r="Q465" s="3" t="s">
        <v>6516</v>
      </c>
      <c r="R465" s="3" t="s">
        <v>5969</v>
      </c>
      <c r="S465" s="3" t="s">
        <v>1766</v>
      </c>
      <c r="T465" s="3" t="s">
        <v>41</v>
      </c>
      <c r="U465" s="3" t="s">
        <v>6517</v>
      </c>
      <c r="V465" s="3" t="s">
        <v>6514</v>
      </c>
      <c r="W465" s="3" t="s">
        <v>6518</v>
      </c>
      <c r="X465" s="3" t="s">
        <v>6519</v>
      </c>
      <c r="Y465" s="3" t="s">
        <v>41</v>
      </c>
      <c r="Z465" s="3" t="s">
        <v>41</v>
      </c>
      <c r="AA465" s="3">
        <v>0</v>
      </c>
      <c r="AB465" s="3" t="s">
        <v>30</v>
      </c>
      <c r="AC465" s="3">
        <v>1</v>
      </c>
      <c r="AD465" s="3" t="s">
        <v>41</v>
      </c>
    </row>
    <row r="466" spans="1:30" x14ac:dyDescent="0.2">
      <c r="A466" s="3" t="s">
        <v>30</v>
      </c>
      <c r="B466" s="3" t="s">
        <v>31</v>
      </c>
      <c r="C466" s="3" t="s">
        <v>6522</v>
      </c>
      <c r="D466" s="3" t="s">
        <v>6523</v>
      </c>
      <c r="E466" s="3">
        <v>5.0000000000000001E-3</v>
      </c>
      <c r="F466" s="3">
        <v>1.46</v>
      </c>
      <c r="G466" s="3">
        <v>2</v>
      </c>
      <c r="H466" s="3">
        <v>1</v>
      </c>
      <c r="I466" s="3">
        <v>1</v>
      </c>
      <c r="J466" s="3">
        <v>1</v>
      </c>
      <c r="K466" s="3">
        <v>1</v>
      </c>
      <c r="L466" s="3">
        <v>672</v>
      </c>
      <c r="M466" s="3">
        <v>74.3</v>
      </c>
      <c r="N466" s="3">
        <v>5.74</v>
      </c>
      <c r="O466" s="3">
        <v>1.66</v>
      </c>
      <c r="P466" s="3">
        <v>1</v>
      </c>
      <c r="Q466" s="3" t="s">
        <v>41</v>
      </c>
      <c r="R466" s="3" t="s">
        <v>41</v>
      </c>
      <c r="S466" s="3" t="s">
        <v>41</v>
      </c>
      <c r="T466" s="3" t="s">
        <v>41</v>
      </c>
      <c r="U466" s="3" t="s">
        <v>41</v>
      </c>
      <c r="V466" s="3" t="s">
        <v>6522</v>
      </c>
      <c r="W466" s="3" t="s">
        <v>6524</v>
      </c>
      <c r="X466" s="3" t="s">
        <v>6525</v>
      </c>
      <c r="Y466" s="3" t="s">
        <v>41</v>
      </c>
      <c r="Z466" s="3" t="s">
        <v>41</v>
      </c>
      <c r="AA466" s="3">
        <v>0</v>
      </c>
      <c r="AB466" s="3" t="s">
        <v>30</v>
      </c>
      <c r="AC466" s="3">
        <v>1</v>
      </c>
      <c r="AD466" s="3" t="s">
        <v>41</v>
      </c>
    </row>
    <row r="467" spans="1:30" x14ac:dyDescent="0.2">
      <c r="A467" s="3" t="s">
        <v>30</v>
      </c>
      <c r="B467" s="3" t="s">
        <v>31</v>
      </c>
      <c r="C467" s="3" t="s">
        <v>6528</v>
      </c>
      <c r="D467" s="3" t="s">
        <v>6529</v>
      </c>
      <c r="E467" s="3">
        <v>5.0000000000000001E-3</v>
      </c>
      <c r="F467" s="3">
        <v>1.4570000000000001</v>
      </c>
      <c r="G467" s="3">
        <v>6</v>
      </c>
      <c r="H467" s="3">
        <v>1</v>
      </c>
      <c r="I467" s="3">
        <v>1</v>
      </c>
      <c r="J467" s="3">
        <v>1</v>
      </c>
      <c r="K467" s="3">
        <v>1</v>
      </c>
      <c r="L467" s="3">
        <v>193</v>
      </c>
      <c r="M467" s="3">
        <v>22.1</v>
      </c>
      <c r="N467" s="3">
        <v>5.0599999999999996</v>
      </c>
      <c r="O467" s="3">
        <v>1.81</v>
      </c>
      <c r="P467" s="3">
        <v>1</v>
      </c>
      <c r="Q467" s="3" t="s">
        <v>2633</v>
      </c>
      <c r="R467" s="3" t="s">
        <v>2518</v>
      </c>
      <c r="S467" s="3" t="s">
        <v>41</v>
      </c>
      <c r="T467" s="3" t="s">
        <v>5412</v>
      </c>
      <c r="U467" s="3" t="s">
        <v>6530</v>
      </c>
      <c r="V467" s="3" t="s">
        <v>6528</v>
      </c>
      <c r="W467" s="3" t="s">
        <v>6531</v>
      </c>
      <c r="X467" s="3" t="s">
        <v>6532</v>
      </c>
      <c r="Y467" s="3" t="s">
        <v>6533</v>
      </c>
      <c r="Z467" s="3" t="s">
        <v>41</v>
      </c>
      <c r="AA467" s="3">
        <v>2</v>
      </c>
      <c r="AB467" s="3" t="s">
        <v>30</v>
      </c>
      <c r="AC467" s="3">
        <v>1</v>
      </c>
      <c r="AD467" s="3" t="s">
        <v>41</v>
      </c>
    </row>
    <row r="468" spans="1:30" x14ac:dyDescent="0.2">
      <c r="A468" s="3" t="s">
        <v>30</v>
      </c>
      <c r="B468" s="3" t="s">
        <v>31</v>
      </c>
      <c r="C468" s="3" t="s">
        <v>6536</v>
      </c>
      <c r="D468" s="3" t="s">
        <v>6537</v>
      </c>
      <c r="E468" s="3">
        <v>8.0000000000000002E-3</v>
      </c>
      <c r="F468" s="3">
        <v>1.4410000000000001</v>
      </c>
      <c r="G468" s="3">
        <v>7</v>
      </c>
      <c r="H468" s="3">
        <v>1</v>
      </c>
      <c r="I468" s="3">
        <v>1</v>
      </c>
      <c r="J468" s="3">
        <v>1</v>
      </c>
      <c r="K468" s="3">
        <v>1</v>
      </c>
      <c r="L468" s="3">
        <v>106</v>
      </c>
      <c r="M468" s="3">
        <v>12.2</v>
      </c>
      <c r="N468" s="3">
        <v>10.59</v>
      </c>
      <c r="O468" s="3">
        <v>1.79</v>
      </c>
      <c r="P468" s="3">
        <v>1</v>
      </c>
      <c r="Q468" s="3" t="s">
        <v>1343</v>
      </c>
      <c r="R468" s="3" t="s">
        <v>1593</v>
      </c>
      <c r="S468" s="3" t="s">
        <v>36</v>
      </c>
      <c r="T468" s="3" t="s">
        <v>6538</v>
      </c>
      <c r="U468" s="3" t="s">
        <v>6539</v>
      </c>
      <c r="V468" s="3" t="s">
        <v>6540</v>
      </c>
      <c r="W468" s="3" t="s">
        <v>6541</v>
      </c>
      <c r="X468" s="3" t="s">
        <v>6542</v>
      </c>
      <c r="Y468" s="3" t="s">
        <v>1599</v>
      </c>
      <c r="Z468" s="3" t="s">
        <v>41</v>
      </c>
      <c r="AA468" s="3">
        <v>6</v>
      </c>
      <c r="AB468" s="3" t="s">
        <v>30</v>
      </c>
      <c r="AC468" s="3">
        <v>1</v>
      </c>
      <c r="AD468" s="3" t="s">
        <v>41</v>
      </c>
    </row>
    <row r="469" spans="1:30" x14ac:dyDescent="0.2">
      <c r="A469" s="3" t="s">
        <v>30</v>
      </c>
      <c r="B469" s="3" t="s">
        <v>31</v>
      </c>
      <c r="C469" s="3" t="s">
        <v>6545</v>
      </c>
      <c r="D469" s="3" t="s">
        <v>6546</v>
      </c>
      <c r="E469" s="3">
        <v>8.0000000000000002E-3</v>
      </c>
      <c r="F469" s="3">
        <v>1.4410000000000001</v>
      </c>
      <c r="G469" s="3">
        <v>3</v>
      </c>
      <c r="H469" s="3">
        <v>1</v>
      </c>
      <c r="I469" s="3">
        <v>1</v>
      </c>
      <c r="J469" s="3">
        <v>1</v>
      </c>
      <c r="K469" s="3">
        <v>1</v>
      </c>
      <c r="L469" s="3">
        <v>412</v>
      </c>
      <c r="M469" s="3">
        <v>46.4</v>
      </c>
      <c r="N469" s="3">
        <v>9.17</v>
      </c>
      <c r="O469" s="3">
        <v>0</v>
      </c>
      <c r="P469" s="3">
        <v>1</v>
      </c>
      <c r="Q469" s="3" t="s">
        <v>2887</v>
      </c>
      <c r="R469" s="3" t="s">
        <v>1423</v>
      </c>
      <c r="S469" s="3" t="s">
        <v>1062</v>
      </c>
      <c r="T469" s="3" t="s">
        <v>6547</v>
      </c>
      <c r="U469" s="3" t="s">
        <v>6548</v>
      </c>
      <c r="V469" s="3" t="s">
        <v>6545</v>
      </c>
      <c r="W469" s="3" t="s">
        <v>6549</v>
      </c>
      <c r="X469" s="3" t="s">
        <v>6550</v>
      </c>
      <c r="Y469" s="3" t="s">
        <v>41</v>
      </c>
      <c r="Z469" s="3" t="s">
        <v>41</v>
      </c>
      <c r="AA469" s="3">
        <v>0</v>
      </c>
      <c r="AB469" s="3" t="s">
        <v>30</v>
      </c>
      <c r="AC469" s="3">
        <v>1</v>
      </c>
      <c r="AD469" s="3" t="s">
        <v>41</v>
      </c>
    </row>
    <row r="470" spans="1:30" x14ac:dyDescent="0.2">
      <c r="A470" s="3" t="s">
        <v>30</v>
      </c>
      <c r="B470" s="3" t="s">
        <v>31</v>
      </c>
      <c r="C470" s="3" t="s">
        <v>6553</v>
      </c>
      <c r="D470" s="3" t="s">
        <v>6554</v>
      </c>
      <c r="E470" s="3">
        <v>8.0000000000000002E-3</v>
      </c>
      <c r="F470" s="3">
        <v>1.4350000000000001</v>
      </c>
      <c r="G470" s="3">
        <v>4</v>
      </c>
      <c r="H470" s="3">
        <v>1</v>
      </c>
      <c r="I470" s="3">
        <v>1</v>
      </c>
      <c r="J470" s="3">
        <v>1</v>
      </c>
      <c r="K470" s="3">
        <v>1</v>
      </c>
      <c r="L470" s="3">
        <v>309</v>
      </c>
      <c r="M470" s="3">
        <v>34</v>
      </c>
      <c r="N470" s="3">
        <v>8.1199999999999992</v>
      </c>
      <c r="O470" s="3">
        <v>0</v>
      </c>
      <c r="P470" s="3">
        <v>1</v>
      </c>
      <c r="Q470" s="3" t="s">
        <v>2633</v>
      </c>
      <c r="R470" s="3" t="s">
        <v>4457</v>
      </c>
      <c r="S470" s="3" t="s">
        <v>1491</v>
      </c>
      <c r="T470" s="3" t="s">
        <v>6555</v>
      </c>
      <c r="U470" s="3" t="s">
        <v>6556</v>
      </c>
      <c r="V470" s="3" t="s">
        <v>6553</v>
      </c>
      <c r="W470" s="3" t="s">
        <v>6557</v>
      </c>
      <c r="X470" s="3" t="s">
        <v>6558</v>
      </c>
      <c r="Y470" s="3" t="s">
        <v>6559</v>
      </c>
      <c r="Z470" s="3" t="s">
        <v>41</v>
      </c>
      <c r="AA470" s="3">
        <v>1</v>
      </c>
      <c r="AB470" s="3" t="s">
        <v>30</v>
      </c>
      <c r="AC470" s="3">
        <v>1</v>
      </c>
      <c r="AD470" s="3" t="s">
        <v>41</v>
      </c>
    </row>
    <row r="471" spans="1:30" x14ac:dyDescent="0.2">
      <c r="A471" s="3" t="s">
        <v>30</v>
      </c>
      <c r="B471" s="3" t="s">
        <v>31</v>
      </c>
      <c r="C471" s="3" t="s">
        <v>6562</v>
      </c>
      <c r="D471" s="3" t="s">
        <v>6563</v>
      </c>
      <c r="E471" s="3">
        <v>8.0000000000000002E-3</v>
      </c>
      <c r="F471" s="3">
        <v>1.431</v>
      </c>
      <c r="G471" s="3">
        <v>3</v>
      </c>
      <c r="H471" s="3">
        <v>1</v>
      </c>
      <c r="I471" s="3">
        <v>1</v>
      </c>
      <c r="J471" s="3">
        <v>1</v>
      </c>
      <c r="K471" s="3">
        <v>1</v>
      </c>
      <c r="L471" s="3">
        <v>435</v>
      </c>
      <c r="M471" s="3">
        <v>49.1</v>
      </c>
      <c r="N471" s="3">
        <v>4.92</v>
      </c>
      <c r="O471" s="3">
        <v>0</v>
      </c>
      <c r="P471" s="3">
        <v>1</v>
      </c>
      <c r="Q471" s="3" t="s">
        <v>2887</v>
      </c>
      <c r="R471" s="3" t="s">
        <v>35</v>
      </c>
      <c r="S471" s="3" t="s">
        <v>1062</v>
      </c>
      <c r="T471" s="3" t="s">
        <v>6564</v>
      </c>
      <c r="U471" s="3" t="s">
        <v>6565</v>
      </c>
      <c r="V471" s="3" t="s">
        <v>6562</v>
      </c>
      <c r="W471" s="3" t="s">
        <v>6566</v>
      </c>
      <c r="X471" s="3" t="s">
        <v>6567</v>
      </c>
      <c r="Y471" s="3" t="s">
        <v>41</v>
      </c>
      <c r="Z471" s="3" t="s">
        <v>41</v>
      </c>
      <c r="AA471" s="3">
        <v>0</v>
      </c>
      <c r="AB471" s="3" t="s">
        <v>30</v>
      </c>
      <c r="AC471" s="3">
        <v>1</v>
      </c>
      <c r="AD471" s="3" t="s">
        <v>41</v>
      </c>
    </row>
    <row r="472" spans="1:30" x14ac:dyDescent="0.2">
      <c r="A472" s="3" t="s">
        <v>30</v>
      </c>
      <c r="B472" s="3" t="s">
        <v>31</v>
      </c>
      <c r="C472" s="3" t="s">
        <v>6570</v>
      </c>
      <c r="D472" s="3" t="s">
        <v>6571</v>
      </c>
      <c r="E472" s="3">
        <v>8.0000000000000002E-3</v>
      </c>
      <c r="F472" s="3">
        <v>1.425</v>
      </c>
      <c r="G472" s="3">
        <v>2</v>
      </c>
      <c r="H472" s="3">
        <v>1</v>
      </c>
      <c r="I472" s="3">
        <v>1</v>
      </c>
      <c r="J472" s="3">
        <v>1</v>
      </c>
      <c r="K472" s="3">
        <v>1</v>
      </c>
      <c r="L472" s="3">
        <v>684</v>
      </c>
      <c r="M472" s="3">
        <v>78.8</v>
      </c>
      <c r="N472" s="3">
        <v>8.7799999999999994</v>
      </c>
      <c r="O472" s="3">
        <v>0</v>
      </c>
      <c r="P472" s="3">
        <v>1</v>
      </c>
      <c r="Q472" s="3" t="s">
        <v>1512</v>
      </c>
      <c r="R472" s="3" t="s">
        <v>1739</v>
      </c>
      <c r="S472" s="3" t="s">
        <v>36</v>
      </c>
      <c r="T472" s="3" t="s">
        <v>6572</v>
      </c>
      <c r="U472" s="3" t="s">
        <v>6573</v>
      </c>
      <c r="V472" s="3" t="s">
        <v>6570</v>
      </c>
      <c r="W472" s="3" t="s">
        <v>6574</v>
      </c>
      <c r="X472" s="3" t="s">
        <v>6575</v>
      </c>
      <c r="Y472" s="3" t="s">
        <v>41</v>
      </c>
      <c r="Z472" s="3" t="s">
        <v>41</v>
      </c>
      <c r="AA472" s="3">
        <v>0</v>
      </c>
      <c r="AB472" s="3" t="s">
        <v>30</v>
      </c>
      <c r="AC472" s="3">
        <v>1</v>
      </c>
      <c r="AD472" s="3" t="s">
        <v>41</v>
      </c>
    </row>
    <row r="473" spans="1:30" x14ac:dyDescent="0.2">
      <c r="A473" s="3" t="s">
        <v>30</v>
      </c>
      <c r="B473" s="3" t="s">
        <v>31</v>
      </c>
      <c r="C473" s="3" t="s">
        <v>6578</v>
      </c>
      <c r="D473" s="3" t="s">
        <v>6579</v>
      </c>
      <c r="E473" s="3">
        <v>8.0000000000000002E-3</v>
      </c>
      <c r="F473" s="3">
        <v>1.413</v>
      </c>
      <c r="G473" s="3">
        <v>2</v>
      </c>
      <c r="H473" s="3">
        <v>1</v>
      </c>
      <c r="I473" s="3">
        <v>1</v>
      </c>
      <c r="J473" s="3">
        <v>1</v>
      </c>
      <c r="K473" s="3">
        <v>1</v>
      </c>
      <c r="L473" s="3">
        <v>892</v>
      </c>
      <c r="M473" s="3">
        <v>100.5</v>
      </c>
      <c r="N473" s="3">
        <v>5.0599999999999996</v>
      </c>
      <c r="O473" s="3">
        <v>2.06</v>
      </c>
      <c r="P473" s="3">
        <v>1</v>
      </c>
      <c r="Q473" s="3" t="s">
        <v>6580</v>
      </c>
      <c r="R473" s="3" t="s">
        <v>1305</v>
      </c>
      <c r="S473" s="3" t="s">
        <v>281</v>
      </c>
      <c r="T473" s="3" t="s">
        <v>41</v>
      </c>
      <c r="U473" s="3" t="s">
        <v>6581</v>
      </c>
      <c r="V473" s="3" t="s">
        <v>6578</v>
      </c>
      <c r="W473" s="3" t="s">
        <v>6582</v>
      </c>
      <c r="X473" s="3" t="s">
        <v>6583</v>
      </c>
      <c r="Y473" s="3" t="s">
        <v>5365</v>
      </c>
      <c r="Z473" s="3" t="s">
        <v>41</v>
      </c>
      <c r="AA473" s="3">
        <v>1</v>
      </c>
      <c r="AB473" s="3" t="s">
        <v>30</v>
      </c>
      <c r="AC473" s="3">
        <v>1</v>
      </c>
      <c r="AD473" s="3" t="s">
        <v>41</v>
      </c>
    </row>
    <row r="474" spans="1:30" x14ac:dyDescent="0.2">
      <c r="A474" s="3" t="s">
        <v>30</v>
      </c>
      <c r="B474" s="3" t="s">
        <v>31</v>
      </c>
      <c r="C474" s="3" t="s">
        <v>6586</v>
      </c>
      <c r="D474" s="3" t="s">
        <v>6587</v>
      </c>
      <c r="E474" s="3">
        <v>8.0000000000000002E-3</v>
      </c>
      <c r="F474" s="3">
        <v>1.397</v>
      </c>
      <c r="G474" s="3">
        <v>2</v>
      </c>
      <c r="H474" s="3">
        <v>1</v>
      </c>
      <c r="I474" s="3">
        <v>1</v>
      </c>
      <c r="J474" s="3">
        <v>1</v>
      </c>
      <c r="K474" s="3">
        <v>1</v>
      </c>
      <c r="L474" s="3">
        <v>375</v>
      </c>
      <c r="M474" s="3">
        <v>43.1</v>
      </c>
      <c r="N474" s="3">
        <v>8.65</v>
      </c>
      <c r="O474" s="3">
        <v>0</v>
      </c>
      <c r="P474" s="3">
        <v>1</v>
      </c>
      <c r="Q474" s="3" t="s">
        <v>6588</v>
      </c>
      <c r="R474" s="3" t="s">
        <v>453</v>
      </c>
      <c r="S474" s="3" t="s">
        <v>6589</v>
      </c>
      <c r="T474" s="3" t="s">
        <v>2259</v>
      </c>
      <c r="U474" s="3" t="s">
        <v>6590</v>
      </c>
      <c r="V474" s="3" t="s">
        <v>6586</v>
      </c>
      <c r="W474" s="3" t="s">
        <v>6591</v>
      </c>
      <c r="X474" s="3" t="s">
        <v>6592</v>
      </c>
      <c r="Y474" s="3" t="s">
        <v>1495</v>
      </c>
      <c r="Z474" s="3" t="s">
        <v>41</v>
      </c>
      <c r="AA474" s="3">
        <v>1</v>
      </c>
      <c r="AB474" s="3" t="s">
        <v>30</v>
      </c>
      <c r="AC474" s="3">
        <v>1</v>
      </c>
      <c r="AD474" s="3" t="s">
        <v>41</v>
      </c>
    </row>
    <row r="475" spans="1:30" x14ac:dyDescent="0.2">
      <c r="A475" s="3" t="s">
        <v>30</v>
      </c>
      <c r="B475" s="3" t="s">
        <v>31</v>
      </c>
      <c r="C475" s="3" t="s">
        <v>6595</v>
      </c>
      <c r="D475" s="3" t="s">
        <v>6596</v>
      </c>
      <c r="E475" s="3">
        <v>8.0000000000000002E-3</v>
      </c>
      <c r="F475" s="3">
        <v>1.3919999999999999</v>
      </c>
      <c r="G475" s="3">
        <v>1</v>
      </c>
      <c r="H475" s="3">
        <v>1</v>
      </c>
      <c r="I475" s="3">
        <v>1</v>
      </c>
      <c r="J475" s="3">
        <v>1</v>
      </c>
      <c r="K475" s="3">
        <v>1</v>
      </c>
      <c r="L475" s="3">
        <v>1132</v>
      </c>
      <c r="M475" s="3">
        <v>128.69999999999999</v>
      </c>
      <c r="N475" s="3">
        <v>5.14</v>
      </c>
      <c r="O475" s="3">
        <v>0</v>
      </c>
      <c r="P475" s="3">
        <v>1</v>
      </c>
      <c r="Q475" s="3" t="s">
        <v>1512</v>
      </c>
      <c r="R475" s="3" t="s">
        <v>1739</v>
      </c>
      <c r="S475" s="3" t="s">
        <v>36</v>
      </c>
      <c r="T475" s="3" t="s">
        <v>6597</v>
      </c>
      <c r="U475" s="3" t="s">
        <v>6598</v>
      </c>
      <c r="V475" s="3" t="s">
        <v>6595</v>
      </c>
      <c r="W475" s="3" t="s">
        <v>6599</v>
      </c>
      <c r="X475" s="3" t="s">
        <v>6600</v>
      </c>
      <c r="Y475" s="3" t="s">
        <v>41</v>
      </c>
      <c r="Z475" s="3" t="s">
        <v>41</v>
      </c>
      <c r="AA475" s="3">
        <v>0</v>
      </c>
      <c r="AB475" s="3" t="s">
        <v>30</v>
      </c>
      <c r="AC475" s="3">
        <v>1</v>
      </c>
      <c r="AD475" s="3" t="s">
        <v>41</v>
      </c>
    </row>
    <row r="476" spans="1:30" x14ac:dyDescent="0.2">
      <c r="A476" s="3" t="s">
        <v>30</v>
      </c>
      <c r="B476" s="3" t="s">
        <v>31</v>
      </c>
      <c r="C476" s="3" t="s">
        <v>6603</v>
      </c>
      <c r="D476" s="3" t="s">
        <v>6604</v>
      </c>
      <c r="E476" s="3">
        <v>8.0000000000000002E-3</v>
      </c>
      <c r="F476" s="3">
        <v>1.39</v>
      </c>
      <c r="G476" s="3">
        <v>5</v>
      </c>
      <c r="H476" s="3">
        <v>1</v>
      </c>
      <c r="I476" s="3">
        <v>1</v>
      </c>
      <c r="J476" s="3">
        <v>1</v>
      </c>
      <c r="K476" s="3">
        <v>1</v>
      </c>
      <c r="L476" s="3">
        <v>297</v>
      </c>
      <c r="M476" s="3">
        <v>33</v>
      </c>
      <c r="N476" s="3">
        <v>5.73</v>
      </c>
      <c r="O476" s="3">
        <v>2.33</v>
      </c>
      <c r="P476" s="3">
        <v>1</v>
      </c>
      <c r="Q476" s="3" t="s">
        <v>3846</v>
      </c>
      <c r="R476" s="3" t="s">
        <v>6605</v>
      </c>
      <c r="S476" s="3" t="s">
        <v>36</v>
      </c>
      <c r="T476" s="3" t="s">
        <v>1670</v>
      </c>
      <c r="U476" s="3" t="s">
        <v>6606</v>
      </c>
      <c r="V476" s="3" t="s">
        <v>6603</v>
      </c>
      <c r="W476" s="3" t="s">
        <v>6607</v>
      </c>
      <c r="X476" s="3" t="s">
        <v>6608</v>
      </c>
      <c r="Y476" s="3" t="s">
        <v>6609</v>
      </c>
      <c r="Z476" s="3" t="s">
        <v>41</v>
      </c>
      <c r="AA476" s="3">
        <v>6</v>
      </c>
      <c r="AB476" s="3" t="s">
        <v>30</v>
      </c>
      <c r="AC476" s="3">
        <v>1</v>
      </c>
      <c r="AD476" s="3" t="s">
        <v>41</v>
      </c>
    </row>
    <row r="477" spans="1:30" x14ac:dyDescent="0.2">
      <c r="A477" s="3" t="s">
        <v>30</v>
      </c>
      <c r="B477" s="3" t="s">
        <v>31</v>
      </c>
      <c r="C477" s="3" t="s">
        <v>6612</v>
      </c>
      <c r="D477" s="3" t="s">
        <v>6613</v>
      </c>
      <c r="E477" s="3">
        <v>8.0000000000000002E-3</v>
      </c>
      <c r="F477" s="3">
        <v>1.38</v>
      </c>
      <c r="G477" s="3">
        <v>1</v>
      </c>
      <c r="H477" s="3">
        <v>1</v>
      </c>
      <c r="I477" s="3">
        <v>1</v>
      </c>
      <c r="J477" s="3">
        <v>1</v>
      </c>
      <c r="K477" s="3">
        <v>1</v>
      </c>
      <c r="L477" s="3">
        <v>640</v>
      </c>
      <c r="M477" s="3">
        <v>70.2</v>
      </c>
      <c r="N477" s="3">
        <v>7.5</v>
      </c>
      <c r="O477" s="3">
        <v>0</v>
      </c>
      <c r="P477" s="3">
        <v>1</v>
      </c>
      <c r="Q477" s="3" t="s">
        <v>1377</v>
      </c>
      <c r="R477" s="3" t="s">
        <v>3581</v>
      </c>
      <c r="S477" s="3" t="s">
        <v>36</v>
      </c>
      <c r="T477" s="3" t="s">
        <v>6614</v>
      </c>
      <c r="U477" s="3" t="s">
        <v>6615</v>
      </c>
      <c r="V477" s="3" t="s">
        <v>6612</v>
      </c>
      <c r="W477" s="3" t="s">
        <v>6616</v>
      </c>
      <c r="X477" s="3" t="s">
        <v>6617</v>
      </c>
      <c r="Y477" s="3" t="s">
        <v>4236</v>
      </c>
      <c r="Z477" s="3" t="s">
        <v>4237</v>
      </c>
      <c r="AA477" s="3">
        <v>3</v>
      </c>
      <c r="AB477" s="3" t="s">
        <v>30</v>
      </c>
      <c r="AC477" s="3">
        <v>1</v>
      </c>
      <c r="AD477" s="3" t="s">
        <v>41</v>
      </c>
    </row>
    <row r="478" spans="1:30" x14ac:dyDescent="0.2">
      <c r="A478" s="3" t="s">
        <v>30</v>
      </c>
      <c r="B478" s="3" t="s">
        <v>31</v>
      </c>
      <c r="C478" s="3" t="s">
        <v>6620</v>
      </c>
      <c r="D478" s="3" t="s">
        <v>6621</v>
      </c>
      <c r="E478" s="3">
        <v>8.0000000000000002E-3</v>
      </c>
      <c r="F478" s="3">
        <v>1.379</v>
      </c>
      <c r="G478" s="3">
        <v>2</v>
      </c>
      <c r="H478" s="3">
        <v>1</v>
      </c>
      <c r="I478" s="3">
        <v>1</v>
      </c>
      <c r="J478" s="3">
        <v>1</v>
      </c>
      <c r="K478" s="3">
        <v>1</v>
      </c>
      <c r="L478" s="3">
        <v>1314</v>
      </c>
      <c r="M478" s="3">
        <v>147.80000000000001</v>
      </c>
      <c r="N478" s="3">
        <v>8.76</v>
      </c>
      <c r="O478" s="3">
        <v>2.0699999999999998</v>
      </c>
      <c r="P478" s="3">
        <v>1</v>
      </c>
      <c r="Q478" s="3" t="s">
        <v>3614</v>
      </c>
      <c r="R478" s="3" t="s">
        <v>35</v>
      </c>
      <c r="S478" s="3" t="s">
        <v>1062</v>
      </c>
      <c r="T478" s="3" t="s">
        <v>6622</v>
      </c>
      <c r="U478" s="3" t="s">
        <v>6623</v>
      </c>
      <c r="V478" s="3" t="s">
        <v>6620</v>
      </c>
      <c r="W478" s="3" t="s">
        <v>6624</v>
      </c>
      <c r="X478" s="3" t="s">
        <v>6625</v>
      </c>
      <c r="Y478" s="3" t="s">
        <v>6068</v>
      </c>
      <c r="Z478" s="3" t="s">
        <v>41</v>
      </c>
      <c r="AA478" s="3">
        <v>1</v>
      </c>
      <c r="AB478" s="3" t="s">
        <v>30</v>
      </c>
      <c r="AC478" s="3">
        <v>1</v>
      </c>
      <c r="AD478" s="3" t="s">
        <v>41</v>
      </c>
    </row>
    <row r="479" spans="1:30" x14ac:dyDescent="0.2">
      <c r="A479" s="3" t="s">
        <v>30</v>
      </c>
      <c r="B479" s="3" t="s">
        <v>31</v>
      </c>
      <c r="C479" s="3" t="s">
        <v>6628</v>
      </c>
      <c r="D479" s="3" t="s">
        <v>6629</v>
      </c>
      <c r="E479" s="3">
        <v>8.0000000000000002E-3</v>
      </c>
      <c r="F479" s="3">
        <v>1.377</v>
      </c>
      <c r="G479" s="3">
        <v>3</v>
      </c>
      <c r="H479" s="3">
        <v>1</v>
      </c>
      <c r="I479" s="3">
        <v>1</v>
      </c>
      <c r="J479" s="3">
        <v>1</v>
      </c>
      <c r="K479" s="3">
        <v>1</v>
      </c>
      <c r="L479" s="3">
        <v>344</v>
      </c>
      <c r="M479" s="3">
        <v>39.6</v>
      </c>
      <c r="N479" s="3">
        <v>9</v>
      </c>
      <c r="O479" s="3">
        <v>0</v>
      </c>
      <c r="P479" s="3">
        <v>1</v>
      </c>
      <c r="Q479" s="3" t="s">
        <v>1765</v>
      </c>
      <c r="R479" s="3" t="s">
        <v>1739</v>
      </c>
      <c r="S479" s="3" t="s">
        <v>1766</v>
      </c>
      <c r="T479" s="3" t="s">
        <v>6234</v>
      </c>
      <c r="U479" s="3" t="s">
        <v>6630</v>
      </c>
      <c r="V479" s="3" t="s">
        <v>6628</v>
      </c>
      <c r="W479" s="3" t="s">
        <v>6631</v>
      </c>
      <c r="X479" s="3" t="s">
        <v>6632</v>
      </c>
      <c r="Y479" s="3" t="s">
        <v>41</v>
      </c>
      <c r="Z479" s="3" t="s">
        <v>41</v>
      </c>
      <c r="AA479" s="3">
        <v>0</v>
      </c>
      <c r="AB479" s="3" t="s">
        <v>30</v>
      </c>
      <c r="AC479" s="3">
        <v>1</v>
      </c>
      <c r="AD479" s="3" t="s">
        <v>41</v>
      </c>
    </row>
    <row r="480" spans="1:30" x14ac:dyDescent="0.2">
      <c r="A480" s="3" t="s">
        <v>30</v>
      </c>
      <c r="B480" s="3" t="s">
        <v>31</v>
      </c>
      <c r="C480" s="3" t="s">
        <v>6635</v>
      </c>
      <c r="D480" s="3" t="s">
        <v>6636</v>
      </c>
      <c r="E480" s="3">
        <v>8.0000000000000002E-3</v>
      </c>
      <c r="F480" s="3">
        <v>1.371</v>
      </c>
      <c r="G480" s="3">
        <v>2</v>
      </c>
      <c r="H480" s="3">
        <v>1</v>
      </c>
      <c r="I480" s="3">
        <v>1</v>
      </c>
      <c r="J480" s="3">
        <v>1</v>
      </c>
      <c r="K480" s="3">
        <v>1</v>
      </c>
      <c r="L480" s="3">
        <v>546</v>
      </c>
      <c r="M480" s="3">
        <v>60.6</v>
      </c>
      <c r="N480" s="3">
        <v>5.2</v>
      </c>
      <c r="O480" s="3">
        <v>0</v>
      </c>
      <c r="P480" s="3">
        <v>1</v>
      </c>
      <c r="Q480" s="3" t="s">
        <v>2010</v>
      </c>
      <c r="R480" s="3" t="s">
        <v>4467</v>
      </c>
      <c r="S480" s="3" t="s">
        <v>41</v>
      </c>
      <c r="T480" s="3" t="s">
        <v>6637</v>
      </c>
      <c r="U480" s="3" t="s">
        <v>6638</v>
      </c>
      <c r="V480" s="3" t="s">
        <v>6635</v>
      </c>
      <c r="W480" s="3" t="s">
        <v>6639</v>
      </c>
      <c r="X480" s="3" t="s">
        <v>6640</v>
      </c>
      <c r="Y480" s="3" t="s">
        <v>4161</v>
      </c>
      <c r="Z480" s="3" t="s">
        <v>41</v>
      </c>
      <c r="AA480" s="3">
        <v>2</v>
      </c>
      <c r="AB480" s="3" t="s">
        <v>30</v>
      </c>
      <c r="AC480" s="3">
        <v>1</v>
      </c>
      <c r="AD480" s="3" t="s">
        <v>41</v>
      </c>
    </row>
    <row r="481" spans="1:30" x14ac:dyDescent="0.2">
      <c r="A481" s="3" t="s">
        <v>30</v>
      </c>
      <c r="B481" s="3" t="s">
        <v>31</v>
      </c>
      <c r="C481" s="3" t="s">
        <v>6643</v>
      </c>
      <c r="D481" s="3" t="s">
        <v>6644</v>
      </c>
      <c r="E481" s="3">
        <v>8.0000000000000002E-3</v>
      </c>
      <c r="F481" s="3">
        <v>1.3640000000000001</v>
      </c>
      <c r="G481" s="3">
        <v>2</v>
      </c>
      <c r="H481" s="3">
        <v>1</v>
      </c>
      <c r="I481" s="3">
        <v>1</v>
      </c>
      <c r="J481" s="3">
        <v>1</v>
      </c>
      <c r="K481" s="3">
        <v>1</v>
      </c>
      <c r="L481" s="3">
        <v>493</v>
      </c>
      <c r="M481" s="3">
        <v>55.1</v>
      </c>
      <c r="N481" s="3">
        <v>8.25</v>
      </c>
      <c r="O481" s="3">
        <v>1.8</v>
      </c>
      <c r="P481" s="3">
        <v>1</v>
      </c>
      <c r="Q481" s="3" t="s">
        <v>2684</v>
      </c>
      <c r="R481" s="3" t="s">
        <v>4467</v>
      </c>
      <c r="S481" s="3" t="s">
        <v>2985</v>
      </c>
      <c r="T481" s="3" t="s">
        <v>6645</v>
      </c>
      <c r="U481" s="3" t="s">
        <v>6646</v>
      </c>
      <c r="V481" s="3" t="s">
        <v>6643</v>
      </c>
      <c r="W481" s="3" t="s">
        <v>6647</v>
      </c>
      <c r="X481" s="3" t="s">
        <v>6648</v>
      </c>
      <c r="Y481" s="3" t="s">
        <v>4161</v>
      </c>
      <c r="Z481" s="3" t="s">
        <v>41</v>
      </c>
      <c r="AA481" s="3">
        <v>2</v>
      </c>
      <c r="AB481" s="3" t="s">
        <v>30</v>
      </c>
      <c r="AC481" s="3">
        <v>1</v>
      </c>
      <c r="AD481" s="3" t="s">
        <v>41</v>
      </c>
    </row>
    <row r="482" spans="1:30" x14ac:dyDescent="0.2">
      <c r="A482" s="3" t="s">
        <v>30</v>
      </c>
      <c r="B482" s="3" t="s">
        <v>31</v>
      </c>
      <c r="C482" s="3" t="s">
        <v>6651</v>
      </c>
      <c r="D482" s="3" t="s">
        <v>6652</v>
      </c>
      <c r="E482" s="3">
        <v>8.0000000000000002E-3</v>
      </c>
      <c r="F482" s="3">
        <v>1.3460000000000001</v>
      </c>
      <c r="G482" s="3">
        <v>2</v>
      </c>
      <c r="H482" s="3">
        <v>1</v>
      </c>
      <c r="I482" s="3">
        <v>1</v>
      </c>
      <c r="J482" s="3">
        <v>1</v>
      </c>
      <c r="K482" s="3">
        <v>1</v>
      </c>
      <c r="L482" s="3">
        <v>542</v>
      </c>
      <c r="M482" s="3">
        <v>60.4</v>
      </c>
      <c r="N482" s="3">
        <v>4.91</v>
      </c>
      <c r="O482" s="3">
        <v>1.64</v>
      </c>
      <c r="P482" s="3">
        <v>1</v>
      </c>
      <c r="Q482" s="3" t="s">
        <v>2010</v>
      </c>
      <c r="R482" s="3" t="s">
        <v>978</v>
      </c>
      <c r="S482" s="3" t="s">
        <v>36</v>
      </c>
      <c r="T482" s="3" t="s">
        <v>6653</v>
      </c>
      <c r="U482" s="3" t="s">
        <v>6654</v>
      </c>
      <c r="V482" s="3" t="s">
        <v>6651</v>
      </c>
      <c r="W482" s="3" t="s">
        <v>6655</v>
      </c>
      <c r="X482" s="3" t="s">
        <v>6656</v>
      </c>
      <c r="Y482" s="3" t="s">
        <v>41</v>
      </c>
      <c r="Z482" s="3" t="s">
        <v>41</v>
      </c>
      <c r="AA482" s="3">
        <v>0</v>
      </c>
      <c r="AB482" s="3" t="s">
        <v>30</v>
      </c>
      <c r="AC482" s="3">
        <v>1</v>
      </c>
      <c r="AD482" s="3" t="s">
        <v>41</v>
      </c>
    </row>
    <row r="483" spans="1:30" x14ac:dyDescent="0.2">
      <c r="A483" s="3" t="s">
        <v>30</v>
      </c>
      <c r="B483" s="3" t="s">
        <v>31</v>
      </c>
      <c r="C483" s="3" t="s">
        <v>6659</v>
      </c>
      <c r="D483" s="3" t="s">
        <v>6660</v>
      </c>
      <c r="E483" s="3">
        <v>8.0000000000000002E-3</v>
      </c>
      <c r="F483" s="3">
        <v>1.343</v>
      </c>
      <c r="G483" s="3">
        <v>7</v>
      </c>
      <c r="H483" s="3">
        <v>1</v>
      </c>
      <c r="I483" s="3">
        <v>1</v>
      </c>
      <c r="J483" s="3">
        <v>1</v>
      </c>
      <c r="K483" s="3">
        <v>1</v>
      </c>
      <c r="L483" s="3">
        <v>410</v>
      </c>
      <c r="M483" s="3">
        <v>46.1</v>
      </c>
      <c r="N483" s="3">
        <v>7.52</v>
      </c>
      <c r="O483" s="3">
        <v>0</v>
      </c>
      <c r="P483" s="3">
        <v>1</v>
      </c>
      <c r="Q483" s="3" t="s">
        <v>1539</v>
      </c>
      <c r="R483" s="3" t="s">
        <v>1739</v>
      </c>
      <c r="S483" s="3" t="s">
        <v>36</v>
      </c>
      <c r="T483" s="3" t="s">
        <v>6661</v>
      </c>
      <c r="U483" s="3" t="s">
        <v>6662</v>
      </c>
      <c r="V483" s="3" t="s">
        <v>6659</v>
      </c>
      <c r="W483" s="3" t="s">
        <v>6663</v>
      </c>
      <c r="X483" s="3" t="s">
        <v>6664</v>
      </c>
      <c r="Y483" s="3" t="s">
        <v>41</v>
      </c>
      <c r="Z483" s="3" t="s">
        <v>41</v>
      </c>
      <c r="AA483" s="3">
        <v>0</v>
      </c>
      <c r="AB483" s="3" t="s">
        <v>30</v>
      </c>
      <c r="AC483" s="3">
        <v>1</v>
      </c>
      <c r="AD483" s="3" t="s">
        <v>41</v>
      </c>
    </row>
    <row r="484" spans="1:30" x14ac:dyDescent="0.2">
      <c r="A484" s="3" t="s">
        <v>30</v>
      </c>
      <c r="B484" s="3" t="s">
        <v>31</v>
      </c>
      <c r="C484" s="3" t="s">
        <v>6667</v>
      </c>
      <c r="D484" s="3" t="s">
        <v>6668</v>
      </c>
      <c r="E484" s="3">
        <v>8.0000000000000002E-3</v>
      </c>
      <c r="F484" s="3">
        <v>1.343</v>
      </c>
      <c r="G484" s="3">
        <v>2</v>
      </c>
      <c r="H484" s="3">
        <v>1</v>
      </c>
      <c r="I484" s="3">
        <v>1</v>
      </c>
      <c r="J484" s="3">
        <v>1</v>
      </c>
      <c r="K484" s="3">
        <v>1</v>
      </c>
      <c r="L484" s="3">
        <v>676</v>
      </c>
      <c r="M484" s="3">
        <v>77</v>
      </c>
      <c r="N484" s="3">
        <v>7.8</v>
      </c>
      <c r="O484" s="3">
        <v>2.2400000000000002</v>
      </c>
      <c r="P484" s="3">
        <v>1</v>
      </c>
      <c r="Q484" s="3" t="s">
        <v>2887</v>
      </c>
      <c r="R484" s="3" t="s">
        <v>35</v>
      </c>
      <c r="S484" s="3" t="s">
        <v>1062</v>
      </c>
      <c r="T484" s="3" t="s">
        <v>6669</v>
      </c>
      <c r="U484" s="3" t="s">
        <v>6670</v>
      </c>
      <c r="V484" s="3" t="s">
        <v>6667</v>
      </c>
      <c r="W484" s="3" t="s">
        <v>6671</v>
      </c>
      <c r="X484" s="3" t="s">
        <v>6672</v>
      </c>
      <c r="Y484" s="3" t="s">
        <v>41</v>
      </c>
      <c r="Z484" s="3" t="s">
        <v>41</v>
      </c>
      <c r="AA484" s="3">
        <v>0</v>
      </c>
      <c r="AB484" s="3" t="s">
        <v>30</v>
      </c>
      <c r="AC484" s="3">
        <v>1</v>
      </c>
      <c r="AD484" s="3" t="s">
        <v>41</v>
      </c>
    </row>
    <row r="485" spans="1:30" x14ac:dyDescent="0.2">
      <c r="A485" s="3" t="s">
        <v>30</v>
      </c>
      <c r="B485" s="3" t="s">
        <v>31</v>
      </c>
      <c r="C485" s="3" t="s">
        <v>6675</v>
      </c>
      <c r="D485" s="3" t="s">
        <v>6676</v>
      </c>
      <c r="E485" s="3">
        <v>8.0000000000000002E-3</v>
      </c>
      <c r="F485" s="3">
        <v>1.3380000000000001</v>
      </c>
      <c r="G485" s="3">
        <v>2</v>
      </c>
      <c r="H485" s="3">
        <v>1</v>
      </c>
      <c r="I485" s="3">
        <v>1</v>
      </c>
      <c r="J485" s="3">
        <v>1</v>
      </c>
      <c r="K485" s="3">
        <v>1</v>
      </c>
      <c r="L485" s="3">
        <v>709</v>
      </c>
      <c r="M485" s="3">
        <v>81.400000000000006</v>
      </c>
      <c r="N485" s="3">
        <v>4.91</v>
      </c>
      <c r="O485" s="3">
        <v>0</v>
      </c>
      <c r="P485" s="3">
        <v>1</v>
      </c>
      <c r="Q485" s="3" t="s">
        <v>5960</v>
      </c>
      <c r="R485" s="3" t="s">
        <v>1481</v>
      </c>
      <c r="S485" s="3" t="s">
        <v>36</v>
      </c>
      <c r="T485" s="3" t="s">
        <v>6677</v>
      </c>
      <c r="U485" s="3" t="s">
        <v>6678</v>
      </c>
      <c r="V485" s="3" t="s">
        <v>6675</v>
      </c>
      <c r="W485" s="3" t="s">
        <v>6679</v>
      </c>
      <c r="X485" s="3" t="s">
        <v>6680</v>
      </c>
      <c r="Y485" s="3" t="s">
        <v>6681</v>
      </c>
      <c r="Z485" s="3" t="s">
        <v>41</v>
      </c>
      <c r="AA485" s="3">
        <v>9</v>
      </c>
      <c r="AB485" s="3" t="s">
        <v>30</v>
      </c>
      <c r="AC485" s="3">
        <v>1</v>
      </c>
      <c r="AD485" s="3" t="s">
        <v>41</v>
      </c>
    </row>
    <row r="486" spans="1:30" x14ac:dyDescent="0.2">
      <c r="A486" s="3" t="s">
        <v>30</v>
      </c>
      <c r="B486" s="3" t="s">
        <v>31</v>
      </c>
      <c r="C486" s="3" t="s">
        <v>6684</v>
      </c>
      <c r="D486" s="3" t="s">
        <v>6685</v>
      </c>
      <c r="E486" s="3">
        <v>8.0000000000000002E-3</v>
      </c>
      <c r="F486" s="3">
        <v>1.3380000000000001</v>
      </c>
      <c r="G486" s="3">
        <v>2</v>
      </c>
      <c r="H486" s="3">
        <v>1</v>
      </c>
      <c r="I486" s="3">
        <v>1</v>
      </c>
      <c r="J486" s="3">
        <v>2</v>
      </c>
      <c r="K486" s="3">
        <v>1</v>
      </c>
      <c r="L486" s="3">
        <v>570</v>
      </c>
      <c r="M486" s="3">
        <v>64</v>
      </c>
      <c r="N486" s="3">
        <v>9.09</v>
      </c>
      <c r="O486" s="3">
        <v>0</v>
      </c>
      <c r="P486" s="3">
        <v>1</v>
      </c>
      <c r="Q486" s="3" t="s">
        <v>2887</v>
      </c>
      <c r="R486" s="3" t="s">
        <v>6686</v>
      </c>
      <c r="S486" s="3" t="s">
        <v>1766</v>
      </c>
      <c r="T486" s="3" t="s">
        <v>6687</v>
      </c>
      <c r="U486" s="3" t="s">
        <v>6688</v>
      </c>
      <c r="V486" s="3" t="s">
        <v>6684</v>
      </c>
      <c r="W486" s="3" t="s">
        <v>6689</v>
      </c>
      <c r="X486" s="3" t="s">
        <v>6690</v>
      </c>
      <c r="Y486" s="3" t="s">
        <v>41</v>
      </c>
      <c r="Z486" s="3" t="s">
        <v>41</v>
      </c>
      <c r="AA486" s="3">
        <v>0</v>
      </c>
      <c r="AB486" s="3" t="s">
        <v>30</v>
      </c>
      <c r="AC486" s="3">
        <v>1</v>
      </c>
      <c r="AD486" s="3" t="s">
        <v>41</v>
      </c>
    </row>
    <row r="487" spans="1:30" x14ac:dyDescent="0.2">
      <c r="A487" s="3" t="s">
        <v>30</v>
      </c>
      <c r="B487" s="3" t="s">
        <v>31</v>
      </c>
      <c r="C487" s="3" t="s">
        <v>6693</v>
      </c>
      <c r="D487" s="3" t="s">
        <v>6694</v>
      </c>
      <c r="E487" s="3">
        <v>8.0000000000000002E-3</v>
      </c>
      <c r="F487" s="3">
        <v>1.335</v>
      </c>
      <c r="G487" s="3">
        <v>20</v>
      </c>
      <c r="H487" s="3">
        <v>1</v>
      </c>
      <c r="I487" s="3">
        <v>1</v>
      </c>
      <c r="J487" s="3">
        <v>1</v>
      </c>
      <c r="K487" s="3">
        <v>1</v>
      </c>
      <c r="L487" s="3">
        <v>51</v>
      </c>
      <c r="M487" s="3">
        <v>6.3</v>
      </c>
      <c r="N487" s="3">
        <v>12.56</v>
      </c>
      <c r="O487" s="3">
        <v>0</v>
      </c>
      <c r="P487" s="3">
        <v>1</v>
      </c>
      <c r="Q487" s="3" t="s">
        <v>1592</v>
      </c>
      <c r="R487" s="3" t="s">
        <v>1619</v>
      </c>
      <c r="S487" s="3" t="s">
        <v>36</v>
      </c>
      <c r="T487" s="3" t="s">
        <v>6695</v>
      </c>
      <c r="U487" s="3" t="s">
        <v>6696</v>
      </c>
      <c r="V487" s="3" t="s">
        <v>6693</v>
      </c>
      <c r="W487" s="3" t="s">
        <v>6697</v>
      </c>
      <c r="X487" s="3" t="s">
        <v>6698</v>
      </c>
      <c r="Y487" s="3" t="s">
        <v>1599</v>
      </c>
      <c r="Z487" s="3" t="s">
        <v>41</v>
      </c>
      <c r="AA487" s="3">
        <v>6</v>
      </c>
      <c r="AB487" s="3" t="s">
        <v>30</v>
      </c>
      <c r="AC487" s="3">
        <v>1</v>
      </c>
      <c r="AD487" s="3" t="s">
        <v>41</v>
      </c>
    </row>
    <row r="488" spans="1:30" x14ac:dyDescent="0.2">
      <c r="A488" s="3" t="s">
        <v>30</v>
      </c>
      <c r="B488" s="3" t="s">
        <v>31</v>
      </c>
      <c r="C488" s="3" t="s">
        <v>6701</v>
      </c>
      <c r="D488" s="3" t="s">
        <v>6702</v>
      </c>
      <c r="E488" s="3">
        <v>8.0000000000000002E-3</v>
      </c>
      <c r="F488" s="3">
        <v>1.335</v>
      </c>
      <c r="G488" s="3">
        <v>6</v>
      </c>
      <c r="H488" s="3">
        <v>1</v>
      </c>
      <c r="I488" s="3">
        <v>1</v>
      </c>
      <c r="J488" s="3">
        <v>1</v>
      </c>
      <c r="K488" s="3">
        <v>1</v>
      </c>
      <c r="L488" s="3">
        <v>201</v>
      </c>
      <c r="M488" s="3">
        <v>22.9</v>
      </c>
      <c r="N488" s="3">
        <v>6.1</v>
      </c>
      <c r="O488" s="3">
        <v>0</v>
      </c>
      <c r="P488" s="3">
        <v>1</v>
      </c>
      <c r="Q488" s="3" t="s">
        <v>6703</v>
      </c>
      <c r="R488" s="3" t="s">
        <v>35</v>
      </c>
      <c r="S488" s="3" t="s">
        <v>2985</v>
      </c>
      <c r="T488" s="3" t="s">
        <v>6704</v>
      </c>
      <c r="U488" s="3" t="s">
        <v>6705</v>
      </c>
      <c r="V488" s="3" t="s">
        <v>6701</v>
      </c>
      <c r="W488" s="3" t="s">
        <v>6706</v>
      </c>
      <c r="X488" s="3" t="s">
        <v>6707</v>
      </c>
      <c r="Y488" s="3" t="s">
        <v>6708</v>
      </c>
      <c r="Z488" s="3" t="s">
        <v>41</v>
      </c>
      <c r="AA488" s="3">
        <v>5</v>
      </c>
      <c r="AB488" s="3" t="s">
        <v>30</v>
      </c>
      <c r="AC488" s="3">
        <v>1</v>
      </c>
      <c r="AD488" s="3" t="s">
        <v>41</v>
      </c>
    </row>
    <row r="489" spans="1:30" x14ac:dyDescent="0.2">
      <c r="A489" s="3" t="s">
        <v>30</v>
      </c>
      <c r="B489" s="3" t="s">
        <v>31</v>
      </c>
      <c r="C489" s="3" t="s">
        <v>6711</v>
      </c>
      <c r="D489" s="3" t="s">
        <v>6712</v>
      </c>
      <c r="E489" s="3">
        <v>8.0000000000000002E-3</v>
      </c>
      <c r="F489" s="3">
        <v>1.333</v>
      </c>
      <c r="G489" s="3">
        <v>1</v>
      </c>
      <c r="H489" s="3">
        <v>1</v>
      </c>
      <c r="I489" s="3">
        <v>1</v>
      </c>
      <c r="J489" s="3">
        <v>1</v>
      </c>
      <c r="K489" s="3">
        <v>1</v>
      </c>
      <c r="L489" s="3">
        <v>1228</v>
      </c>
      <c r="M489" s="3">
        <v>137.4</v>
      </c>
      <c r="N489" s="3">
        <v>7.02</v>
      </c>
      <c r="O489" s="3">
        <v>2.46</v>
      </c>
      <c r="P489" s="3">
        <v>1</v>
      </c>
      <c r="Q489" s="3" t="s">
        <v>1422</v>
      </c>
      <c r="R489" s="3" t="s">
        <v>6713</v>
      </c>
      <c r="S489" s="3" t="s">
        <v>1766</v>
      </c>
      <c r="T489" s="3" t="s">
        <v>6714</v>
      </c>
      <c r="U489" s="3" t="s">
        <v>6715</v>
      </c>
      <c r="V489" s="3" t="s">
        <v>6711</v>
      </c>
      <c r="W489" s="3" t="s">
        <v>6716</v>
      </c>
      <c r="X489" s="3" t="s">
        <v>6717</v>
      </c>
      <c r="Y489" s="3" t="s">
        <v>41</v>
      </c>
      <c r="Z489" s="3" t="s">
        <v>41</v>
      </c>
      <c r="AA489" s="3">
        <v>0</v>
      </c>
      <c r="AB489" s="3" t="s">
        <v>30</v>
      </c>
      <c r="AC489" s="3">
        <v>1</v>
      </c>
      <c r="AD489" s="3" t="s">
        <v>41</v>
      </c>
    </row>
    <row r="490" spans="1:30" x14ac:dyDescent="0.2">
      <c r="A490" s="3" t="s">
        <v>6720</v>
      </c>
      <c r="B490" s="3" t="s">
        <v>31</v>
      </c>
      <c r="C490" s="3" t="s">
        <v>6721</v>
      </c>
      <c r="D490" s="3" t="s">
        <v>6722</v>
      </c>
      <c r="E490" s="3">
        <v>1.0999999999999999E-2</v>
      </c>
      <c r="F490" s="3">
        <v>1.3260000000000001</v>
      </c>
      <c r="G490" s="3">
        <v>2</v>
      </c>
      <c r="H490" s="3">
        <v>1</v>
      </c>
      <c r="I490" s="3">
        <v>1</v>
      </c>
      <c r="J490" s="3">
        <v>1</v>
      </c>
      <c r="K490" s="3">
        <v>1</v>
      </c>
      <c r="L490" s="3">
        <v>591</v>
      </c>
      <c r="M490" s="3">
        <v>67.900000000000006</v>
      </c>
      <c r="N490" s="3">
        <v>6.13</v>
      </c>
      <c r="O490" s="3">
        <v>0</v>
      </c>
      <c r="P490" s="3">
        <v>1</v>
      </c>
      <c r="Q490" s="3" t="s">
        <v>2118</v>
      </c>
      <c r="R490" s="3" t="s">
        <v>3421</v>
      </c>
      <c r="S490" s="3" t="s">
        <v>1062</v>
      </c>
      <c r="T490" s="3" t="s">
        <v>6441</v>
      </c>
      <c r="U490" s="3" t="s">
        <v>6723</v>
      </c>
      <c r="V490" s="3" t="s">
        <v>6721</v>
      </c>
      <c r="W490" s="3" t="s">
        <v>6724</v>
      </c>
      <c r="X490" s="3" t="s">
        <v>6725</v>
      </c>
      <c r="Y490" s="3" t="s">
        <v>41</v>
      </c>
      <c r="Z490" s="3" t="s">
        <v>41</v>
      </c>
      <c r="AA490" s="3">
        <v>0</v>
      </c>
      <c r="AB490" s="3" t="s">
        <v>30</v>
      </c>
      <c r="AC490" s="3">
        <v>1</v>
      </c>
      <c r="AD490" s="3" t="s">
        <v>41</v>
      </c>
    </row>
    <row r="491" spans="1:30" x14ac:dyDescent="0.2">
      <c r="A491" s="3" t="s">
        <v>6720</v>
      </c>
      <c r="B491" s="3" t="s">
        <v>31</v>
      </c>
      <c r="C491" s="3" t="s">
        <v>6728</v>
      </c>
      <c r="D491" s="3" t="s">
        <v>6729</v>
      </c>
      <c r="E491" s="3">
        <v>1.0999999999999999E-2</v>
      </c>
      <c r="F491" s="3">
        <v>1.323</v>
      </c>
      <c r="G491" s="3">
        <v>1</v>
      </c>
      <c r="H491" s="3">
        <v>1</v>
      </c>
      <c r="I491" s="3">
        <v>1</v>
      </c>
      <c r="J491" s="3">
        <v>1</v>
      </c>
      <c r="K491" s="3">
        <v>1</v>
      </c>
      <c r="L491" s="3">
        <v>758</v>
      </c>
      <c r="M491" s="3">
        <v>85.4</v>
      </c>
      <c r="N491" s="3">
        <v>8.66</v>
      </c>
      <c r="O491" s="3">
        <v>1.98</v>
      </c>
      <c r="P491" s="3">
        <v>1</v>
      </c>
      <c r="Q491" s="3" t="s">
        <v>41</v>
      </c>
      <c r="R491" s="3" t="s">
        <v>41</v>
      </c>
      <c r="S491" s="3" t="s">
        <v>41</v>
      </c>
      <c r="T491" s="3" t="s">
        <v>41</v>
      </c>
      <c r="U491" s="3" t="s">
        <v>41</v>
      </c>
      <c r="V491" s="3" t="s">
        <v>6728</v>
      </c>
      <c r="W491" s="3" t="s">
        <v>41</v>
      </c>
      <c r="X491" s="3" t="s">
        <v>41</v>
      </c>
      <c r="Y491" s="3" t="s">
        <v>41</v>
      </c>
      <c r="Z491" s="3" t="s">
        <v>41</v>
      </c>
      <c r="AA491" s="3">
        <v>0</v>
      </c>
      <c r="AB491" s="3" t="s">
        <v>30</v>
      </c>
      <c r="AC491" s="3">
        <v>1</v>
      </c>
      <c r="AD491" s="3" t="s">
        <v>41</v>
      </c>
    </row>
    <row r="492" spans="1:30" x14ac:dyDescent="0.2">
      <c r="A492" s="3" t="s">
        <v>6720</v>
      </c>
      <c r="B492" s="3" t="s">
        <v>31</v>
      </c>
      <c r="C492" s="3" t="s">
        <v>6732</v>
      </c>
      <c r="D492" s="3" t="s">
        <v>6733</v>
      </c>
      <c r="E492" s="3">
        <v>1.0999999999999999E-2</v>
      </c>
      <c r="F492" s="3">
        <v>1.3169999999999999</v>
      </c>
      <c r="G492" s="3">
        <v>1</v>
      </c>
      <c r="H492" s="3">
        <v>1</v>
      </c>
      <c r="I492" s="3">
        <v>1</v>
      </c>
      <c r="J492" s="3">
        <v>1</v>
      </c>
      <c r="K492" s="3">
        <v>1</v>
      </c>
      <c r="L492" s="3">
        <v>1054</v>
      </c>
      <c r="M492" s="3">
        <v>115.6</v>
      </c>
      <c r="N492" s="3">
        <v>8</v>
      </c>
      <c r="O492" s="3">
        <v>1.72</v>
      </c>
      <c r="P492" s="3">
        <v>1</v>
      </c>
      <c r="Q492" s="3" t="s">
        <v>1377</v>
      </c>
      <c r="R492" s="3" t="s">
        <v>6734</v>
      </c>
      <c r="S492" s="3" t="s">
        <v>36</v>
      </c>
      <c r="T492" s="3" t="s">
        <v>6735</v>
      </c>
      <c r="U492" s="3" t="s">
        <v>6736</v>
      </c>
      <c r="V492" s="3" t="s">
        <v>6732</v>
      </c>
      <c r="W492" s="3" t="s">
        <v>6737</v>
      </c>
      <c r="X492" s="3" t="s">
        <v>6738</v>
      </c>
      <c r="Y492" s="3" t="s">
        <v>6739</v>
      </c>
      <c r="Z492" s="3" t="s">
        <v>6739</v>
      </c>
      <c r="AA492" s="3">
        <v>2</v>
      </c>
      <c r="AB492" s="3" t="s">
        <v>30</v>
      </c>
      <c r="AC492" s="3">
        <v>1</v>
      </c>
      <c r="AD492" s="3" t="s">
        <v>41</v>
      </c>
    </row>
    <row r="493" spans="1:30" x14ac:dyDescent="0.2">
      <c r="A493" s="3" t="s">
        <v>6720</v>
      </c>
      <c r="B493" s="3" t="s">
        <v>31</v>
      </c>
      <c r="C493" s="3" t="s">
        <v>6742</v>
      </c>
      <c r="D493" s="3" t="s">
        <v>6743</v>
      </c>
      <c r="E493" s="3">
        <v>1.0999999999999999E-2</v>
      </c>
      <c r="F493" s="3">
        <v>1.3169999999999999</v>
      </c>
      <c r="G493" s="3">
        <v>10</v>
      </c>
      <c r="H493" s="3">
        <v>1</v>
      </c>
      <c r="I493" s="3">
        <v>1</v>
      </c>
      <c r="J493" s="3">
        <v>1</v>
      </c>
      <c r="K493" s="3">
        <v>1</v>
      </c>
      <c r="L493" s="3">
        <v>97</v>
      </c>
      <c r="M493" s="3">
        <v>10.4</v>
      </c>
      <c r="N493" s="3">
        <v>10.199999999999999</v>
      </c>
      <c r="O493" s="3">
        <v>0</v>
      </c>
      <c r="P493" s="3">
        <v>1</v>
      </c>
      <c r="Q493" s="3" t="s">
        <v>2970</v>
      </c>
      <c r="R493" s="3" t="s">
        <v>3581</v>
      </c>
      <c r="S493" s="3" t="s">
        <v>41</v>
      </c>
      <c r="T493" s="3" t="s">
        <v>6744</v>
      </c>
      <c r="U493" s="3" t="s">
        <v>6745</v>
      </c>
      <c r="V493" s="3" t="s">
        <v>6742</v>
      </c>
      <c r="W493" s="3" t="s">
        <v>6746</v>
      </c>
      <c r="X493" s="3" t="s">
        <v>6747</v>
      </c>
      <c r="Y493" s="3" t="s">
        <v>41</v>
      </c>
      <c r="Z493" s="3" t="s">
        <v>41</v>
      </c>
      <c r="AA493" s="3">
        <v>0</v>
      </c>
      <c r="AB493" s="3" t="s">
        <v>30</v>
      </c>
      <c r="AC493" s="3">
        <v>1</v>
      </c>
      <c r="AD493" s="3" t="s">
        <v>41</v>
      </c>
    </row>
    <row r="494" spans="1:30" x14ac:dyDescent="0.2">
      <c r="A494" s="3" t="s">
        <v>6720</v>
      </c>
      <c r="B494" s="3" t="s">
        <v>31</v>
      </c>
      <c r="C494" s="3" t="s">
        <v>6750</v>
      </c>
      <c r="D494" s="3" t="s">
        <v>6751</v>
      </c>
      <c r="E494" s="3">
        <v>1.0999999999999999E-2</v>
      </c>
      <c r="F494" s="3">
        <v>1.3149999999999999</v>
      </c>
      <c r="G494" s="3">
        <v>1</v>
      </c>
      <c r="H494" s="3">
        <v>1</v>
      </c>
      <c r="I494" s="3">
        <v>1</v>
      </c>
      <c r="J494" s="3">
        <v>2</v>
      </c>
      <c r="K494" s="3">
        <v>1</v>
      </c>
      <c r="L494" s="3">
        <v>1250</v>
      </c>
      <c r="M494" s="3">
        <v>139.9</v>
      </c>
      <c r="N494" s="3">
        <v>7.64</v>
      </c>
      <c r="O494" s="3">
        <v>0</v>
      </c>
      <c r="P494" s="3">
        <v>1</v>
      </c>
      <c r="Q494" s="3" t="s">
        <v>3518</v>
      </c>
      <c r="R494" s="3" t="s">
        <v>35</v>
      </c>
      <c r="S494" s="3" t="s">
        <v>1062</v>
      </c>
      <c r="T494" s="3" t="s">
        <v>6752</v>
      </c>
      <c r="U494" s="3" t="s">
        <v>6753</v>
      </c>
      <c r="V494" s="3" t="s">
        <v>6750</v>
      </c>
      <c r="W494" s="3" t="s">
        <v>6754</v>
      </c>
      <c r="X494" s="3" t="s">
        <v>6755</v>
      </c>
      <c r="Y494" s="3" t="s">
        <v>41</v>
      </c>
      <c r="Z494" s="3" t="s">
        <v>41</v>
      </c>
      <c r="AA494" s="3">
        <v>0</v>
      </c>
      <c r="AB494" s="3" t="s">
        <v>30</v>
      </c>
      <c r="AC494" s="3">
        <v>1</v>
      </c>
      <c r="AD494" s="3" t="s">
        <v>41</v>
      </c>
    </row>
    <row r="495" spans="1:30" x14ac:dyDescent="0.2">
      <c r="A495" s="3" t="s">
        <v>6720</v>
      </c>
      <c r="B495" s="3" t="s">
        <v>31</v>
      </c>
      <c r="C495" s="3" t="s">
        <v>6758</v>
      </c>
      <c r="D495" s="3" t="s">
        <v>6759</v>
      </c>
      <c r="E495" s="3">
        <v>1.0999999999999999E-2</v>
      </c>
      <c r="F495" s="3">
        <v>1.3120000000000001</v>
      </c>
      <c r="G495" s="3">
        <v>1</v>
      </c>
      <c r="H495" s="3">
        <v>1</v>
      </c>
      <c r="I495" s="3">
        <v>1</v>
      </c>
      <c r="J495" s="3">
        <v>1</v>
      </c>
      <c r="K495" s="3">
        <v>1</v>
      </c>
      <c r="L495" s="3">
        <v>897</v>
      </c>
      <c r="M495" s="3">
        <v>100.3</v>
      </c>
      <c r="N495" s="3">
        <v>8.9700000000000006</v>
      </c>
      <c r="O495" s="3">
        <v>0</v>
      </c>
      <c r="P495" s="3">
        <v>1</v>
      </c>
      <c r="Q495" s="3" t="s">
        <v>41</v>
      </c>
      <c r="R495" s="3" t="s">
        <v>41</v>
      </c>
      <c r="S495" s="3" t="s">
        <v>36</v>
      </c>
      <c r="T495" s="3" t="s">
        <v>6760</v>
      </c>
      <c r="U495" s="3" t="s">
        <v>6761</v>
      </c>
      <c r="V495" s="3" t="s">
        <v>6758</v>
      </c>
      <c r="W495" s="3" t="s">
        <v>6762</v>
      </c>
      <c r="X495" s="3" t="s">
        <v>6763</v>
      </c>
      <c r="Y495" s="3" t="s">
        <v>41</v>
      </c>
      <c r="Z495" s="3" t="s">
        <v>41</v>
      </c>
      <c r="AA495" s="3">
        <v>0</v>
      </c>
      <c r="AB495" s="3" t="s">
        <v>30</v>
      </c>
      <c r="AC495" s="3">
        <v>1</v>
      </c>
      <c r="AD495" s="3" t="s">
        <v>41</v>
      </c>
    </row>
    <row r="496" spans="1:30" x14ac:dyDescent="0.2">
      <c r="A496" s="3" t="s">
        <v>6720</v>
      </c>
      <c r="B496" s="3" t="s">
        <v>31</v>
      </c>
      <c r="C496" s="3" t="s">
        <v>6766</v>
      </c>
      <c r="D496" s="3" t="s">
        <v>6767</v>
      </c>
      <c r="E496" s="3">
        <v>1.0999999999999999E-2</v>
      </c>
      <c r="F496" s="3">
        <v>1.3120000000000001</v>
      </c>
      <c r="G496" s="3">
        <v>1</v>
      </c>
      <c r="H496" s="3">
        <v>1</v>
      </c>
      <c r="I496" s="3">
        <v>1</v>
      </c>
      <c r="J496" s="3">
        <v>1</v>
      </c>
      <c r="K496" s="3">
        <v>1</v>
      </c>
      <c r="L496" s="3">
        <v>1648</v>
      </c>
      <c r="M496" s="3">
        <v>191.6</v>
      </c>
      <c r="N496" s="3">
        <v>6.23</v>
      </c>
      <c r="O496" s="3">
        <v>0</v>
      </c>
      <c r="P496" s="3">
        <v>1</v>
      </c>
      <c r="Q496" s="3" t="s">
        <v>1512</v>
      </c>
      <c r="R496" s="3" t="s">
        <v>35</v>
      </c>
      <c r="S496" s="3" t="s">
        <v>36</v>
      </c>
      <c r="T496" s="3" t="s">
        <v>41</v>
      </c>
      <c r="U496" s="3" t="s">
        <v>6768</v>
      </c>
      <c r="V496" s="3" t="s">
        <v>6766</v>
      </c>
      <c r="W496" s="3" t="s">
        <v>6769</v>
      </c>
      <c r="X496" s="3" t="s">
        <v>6770</v>
      </c>
      <c r="Y496" s="3" t="s">
        <v>6771</v>
      </c>
      <c r="Z496" s="3" t="s">
        <v>41</v>
      </c>
      <c r="AA496" s="3">
        <v>1</v>
      </c>
      <c r="AB496" s="3" t="s">
        <v>30</v>
      </c>
      <c r="AC496" s="3">
        <v>1</v>
      </c>
      <c r="AD496" s="3" t="s">
        <v>41</v>
      </c>
    </row>
    <row r="497" spans="1:30" x14ac:dyDescent="0.2">
      <c r="A497" s="3" t="s">
        <v>6720</v>
      </c>
      <c r="B497" s="3" t="s">
        <v>31</v>
      </c>
      <c r="C497" s="3" t="s">
        <v>6774</v>
      </c>
      <c r="D497" s="3" t="s">
        <v>6775</v>
      </c>
      <c r="E497" s="3">
        <v>1.0999999999999999E-2</v>
      </c>
      <c r="F497" s="3">
        <v>1.3120000000000001</v>
      </c>
      <c r="G497" s="3">
        <v>7</v>
      </c>
      <c r="H497" s="3">
        <v>1</v>
      </c>
      <c r="I497" s="3">
        <v>1</v>
      </c>
      <c r="J497" s="3">
        <v>1</v>
      </c>
      <c r="K497" s="3">
        <v>1</v>
      </c>
      <c r="L497" s="3">
        <v>171</v>
      </c>
      <c r="M497" s="3">
        <v>19</v>
      </c>
      <c r="N497" s="3">
        <v>7.81</v>
      </c>
      <c r="O497" s="3">
        <v>0</v>
      </c>
      <c r="P497" s="3">
        <v>1</v>
      </c>
      <c r="Q497" s="3" t="s">
        <v>1422</v>
      </c>
      <c r="R497" s="3" t="s">
        <v>35</v>
      </c>
      <c r="S497" s="3" t="s">
        <v>1062</v>
      </c>
      <c r="T497" s="3" t="s">
        <v>6776</v>
      </c>
      <c r="U497" s="3" t="s">
        <v>6777</v>
      </c>
      <c r="V497" s="3" t="s">
        <v>6774</v>
      </c>
      <c r="W497" s="3" t="s">
        <v>6778</v>
      </c>
      <c r="X497" s="3" t="s">
        <v>6779</v>
      </c>
      <c r="Y497" s="3" t="s">
        <v>6780</v>
      </c>
      <c r="Z497" s="3" t="s">
        <v>1745</v>
      </c>
      <c r="AA497" s="3">
        <v>16</v>
      </c>
      <c r="AB497" s="3" t="s">
        <v>30</v>
      </c>
      <c r="AC497" s="3">
        <v>1</v>
      </c>
      <c r="AD497" s="3" t="s">
        <v>41</v>
      </c>
    </row>
    <row r="498" spans="1:30" x14ac:dyDescent="0.2">
      <c r="A498" s="3" t="s">
        <v>6720</v>
      </c>
      <c r="B498" s="3" t="s">
        <v>31</v>
      </c>
      <c r="C498" s="3" t="s">
        <v>6783</v>
      </c>
      <c r="D498" s="3" t="s">
        <v>6784</v>
      </c>
      <c r="E498" s="3">
        <v>1.0999999999999999E-2</v>
      </c>
      <c r="F498" s="3">
        <v>1.3109999999999999</v>
      </c>
      <c r="G498" s="3">
        <v>5</v>
      </c>
      <c r="H498" s="3">
        <v>1</v>
      </c>
      <c r="I498" s="3">
        <v>1</v>
      </c>
      <c r="J498" s="3">
        <v>1</v>
      </c>
      <c r="K498" s="3">
        <v>1</v>
      </c>
      <c r="L498" s="3">
        <v>369</v>
      </c>
      <c r="M498" s="3">
        <v>39.700000000000003</v>
      </c>
      <c r="N498" s="3">
        <v>8.69</v>
      </c>
      <c r="O498" s="3">
        <v>1.99</v>
      </c>
      <c r="P498" s="3">
        <v>1</v>
      </c>
      <c r="Q498" s="3" t="s">
        <v>1377</v>
      </c>
      <c r="R498" s="3" t="s">
        <v>1423</v>
      </c>
      <c r="S498" s="3" t="s">
        <v>1062</v>
      </c>
      <c r="T498" s="3" t="s">
        <v>6785</v>
      </c>
      <c r="U498" s="3" t="s">
        <v>6786</v>
      </c>
      <c r="V498" s="3" t="s">
        <v>6783</v>
      </c>
      <c r="W498" s="3" t="s">
        <v>6787</v>
      </c>
      <c r="X498" s="3" t="s">
        <v>6788</v>
      </c>
      <c r="Y498" s="3" t="s">
        <v>4236</v>
      </c>
      <c r="Z498" s="3" t="s">
        <v>4237</v>
      </c>
      <c r="AA498" s="3">
        <v>3</v>
      </c>
      <c r="AB498" s="3" t="s">
        <v>30</v>
      </c>
      <c r="AC498" s="3">
        <v>1</v>
      </c>
      <c r="AD498" s="3" t="s">
        <v>41</v>
      </c>
    </row>
    <row r="499" spans="1:30" x14ac:dyDescent="0.2">
      <c r="A499" s="3" t="s">
        <v>6720</v>
      </c>
      <c r="B499" s="3" t="s">
        <v>31</v>
      </c>
      <c r="C499" s="3" t="s">
        <v>6791</v>
      </c>
      <c r="D499" s="3" t="s">
        <v>6792</v>
      </c>
      <c r="E499" s="3">
        <v>1.0999999999999999E-2</v>
      </c>
      <c r="F499" s="3">
        <v>1.3069999999999999</v>
      </c>
      <c r="G499" s="3">
        <v>0</v>
      </c>
      <c r="H499" s="3">
        <v>1</v>
      </c>
      <c r="I499" s="3">
        <v>1</v>
      </c>
      <c r="J499" s="3">
        <v>1</v>
      </c>
      <c r="K499" s="3">
        <v>1</v>
      </c>
      <c r="L499" s="3">
        <v>1579</v>
      </c>
      <c r="M499" s="3">
        <v>180.4</v>
      </c>
      <c r="N499" s="3">
        <v>5.86</v>
      </c>
      <c r="O499" s="3">
        <v>0</v>
      </c>
      <c r="P499" s="3">
        <v>1</v>
      </c>
      <c r="Q499" s="3" t="s">
        <v>5554</v>
      </c>
      <c r="R499" s="3" t="s">
        <v>3421</v>
      </c>
      <c r="S499" s="3" t="s">
        <v>6793</v>
      </c>
      <c r="T499" s="3" t="s">
        <v>2259</v>
      </c>
      <c r="U499" s="3" t="s">
        <v>6794</v>
      </c>
      <c r="V499" s="3" t="s">
        <v>6791</v>
      </c>
      <c r="W499" s="3" t="s">
        <v>6795</v>
      </c>
      <c r="X499" s="3" t="s">
        <v>6796</v>
      </c>
      <c r="Y499" s="3" t="s">
        <v>41</v>
      </c>
      <c r="Z499" s="3" t="s">
        <v>41</v>
      </c>
      <c r="AA499" s="3">
        <v>0</v>
      </c>
      <c r="AB499" s="3" t="s">
        <v>30</v>
      </c>
      <c r="AC499" s="3">
        <v>1</v>
      </c>
      <c r="AD499" s="3" t="s">
        <v>41</v>
      </c>
    </row>
    <row r="500" spans="1:30" x14ac:dyDescent="0.2">
      <c r="A500" s="3" t="s">
        <v>6720</v>
      </c>
      <c r="B500" s="3" t="s">
        <v>31</v>
      </c>
      <c r="C500" s="3" t="s">
        <v>6799</v>
      </c>
      <c r="D500" s="3" t="s">
        <v>6800</v>
      </c>
      <c r="E500" s="3">
        <v>1.0999999999999999E-2</v>
      </c>
      <c r="F500" s="3">
        <v>1.3029999999999999</v>
      </c>
      <c r="G500" s="3">
        <v>8</v>
      </c>
      <c r="H500" s="3">
        <v>1</v>
      </c>
      <c r="I500" s="3">
        <v>1</v>
      </c>
      <c r="J500" s="3">
        <v>1</v>
      </c>
      <c r="K500" s="3">
        <v>1</v>
      </c>
      <c r="L500" s="3">
        <v>131</v>
      </c>
      <c r="M500" s="3">
        <v>15.5</v>
      </c>
      <c r="N500" s="3">
        <v>10.68</v>
      </c>
      <c r="O500" s="3">
        <v>1.72</v>
      </c>
      <c r="P500" s="3">
        <v>1</v>
      </c>
      <c r="Q500" s="3" t="s">
        <v>1592</v>
      </c>
      <c r="R500" s="3" t="s">
        <v>4672</v>
      </c>
      <c r="S500" s="3" t="s">
        <v>36</v>
      </c>
      <c r="T500" s="3" t="s">
        <v>6801</v>
      </c>
      <c r="U500" s="3" t="s">
        <v>6802</v>
      </c>
      <c r="V500" s="3" t="s">
        <v>6799</v>
      </c>
      <c r="W500" s="3" t="s">
        <v>6803</v>
      </c>
      <c r="X500" s="3" t="s">
        <v>6804</v>
      </c>
      <c r="Y500" s="3" t="s">
        <v>41</v>
      </c>
      <c r="Z500" s="3" t="s">
        <v>41</v>
      </c>
      <c r="AA500" s="3">
        <v>0</v>
      </c>
      <c r="AB500" s="3" t="s">
        <v>30</v>
      </c>
      <c r="AC500" s="3">
        <v>1</v>
      </c>
      <c r="AD500" s="3" t="s">
        <v>41</v>
      </c>
    </row>
    <row r="501" spans="1:30" x14ac:dyDescent="0.2">
      <c r="A501" s="3" t="s">
        <v>6720</v>
      </c>
      <c r="B501" s="3" t="s">
        <v>31</v>
      </c>
      <c r="C501" s="3" t="s">
        <v>6807</v>
      </c>
      <c r="D501" s="3" t="s">
        <v>6808</v>
      </c>
      <c r="E501" s="3">
        <v>1.0999999999999999E-2</v>
      </c>
      <c r="F501" s="3">
        <v>1.3029999999999999</v>
      </c>
      <c r="G501" s="3">
        <v>3</v>
      </c>
      <c r="H501" s="3">
        <v>1</v>
      </c>
      <c r="I501" s="3">
        <v>1</v>
      </c>
      <c r="J501" s="3">
        <v>1</v>
      </c>
      <c r="K501" s="3">
        <v>1</v>
      </c>
      <c r="L501" s="3">
        <v>440</v>
      </c>
      <c r="M501" s="3">
        <v>49.3</v>
      </c>
      <c r="N501" s="3">
        <v>6.54</v>
      </c>
      <c r="O501" s="3">
        <v>0</v>
      </c>
      <c r="P501" s="3">
        <v>1</v>
      </c>
      <c r="Q501" s="3" t="s">
        <v>6809</v>
      </c>
      <c r="R501" s="3" t="s">
        <v>4065</v>
      </c>
      <c r="S501" s="3" t="s">
        <v>36</v>
      </c>
      <c r="T501" s="3" t="s">
        <v>6810</v>
      </c>
      <c r="U501" s="3" t="s">
        <v>6811</v>
      </c>
      <c r="V501" s="3" t="s">
        <v>6807</v>
      </c>
      <c r="W501" s="3" t="s">
        <v>6812</v>
      </c>
      <c r="X501" s="3" t="s">
        <v>6813</v>
      </c>
      <c r="Y501" s="3" t="s">
        <v>6814</v>
      </c>
      <c r="Z501" s="3" t="s">
        <v>41</v>
      </c>
      <c r="AA501" s="3">
        <v>1</v>
      </c>
      <c r="AB501" s="3" t="s">
        <v>30</v>
      </c>
      <c r="AC501" s="3">
        <v>1</v>
      </c>
      <c r="AD501" s="3" t="s">
        <v>41</v>
      </c>
    </row>
    <row r="502" spans="1:30" x14ac:dyDescent="0.2">
      <c r="A502" s="3" t="s">
        <v>6720</v>
      </c>
      <c r="B502" s="3" t="s">
        <v>31</v>
      </c>
      <c r="C502" s="3" t="s">
        <v>6817</v>
      </c>
      <c r="D502" s="3" t="s">
        <v>6818</v>
      </c>
      <c r="E502" s="3">
        <v>1.0999999999999999E-2</v>
      </c>
      <c r="F502" s="3">
        <v>1.2929999999999999</v>
      </c>
      <c r="G502" s="3">
        <v>3</v>
      </c>
      <c r="H502" s="3">
        <v>1</v>
      </c>
      <c r="I502" s="3">
        <v>1</v>
      </c>
      <c r="J502" s="3">
        <v>1</v>
      </c>
      <c r="K502" s="3">
        <v>1</v>
      </c>
      <c r="L502" s="3">
        <v>464</v>
      </c>
      <c r="M502" s="3">
        <v>53.9</v>
      </c>
      <c r="N502" s="3">
        <v>4.45</v>
      </c>
      <c r="O502" s="3">
        <v>0</v>
      </c>
      <c r="P502" s="3">
        <v>1</v>
      </c>
      <c r="Q502" s="3" t="s">
        <v>1512</v>
      </c>
      <c r="R502" s="3" t="s">
        <v>1739</v>
      </c>
      <c r="S502" s="3" t="s">
        <v>1062</v>
      </c>
      <c r="T502" s="3" t="s">
        <v>6819</v>
      </c>
      <c r="U502" s="3" t="s">
        <v>6820</v>
      </c>
      <c r="V502" s="3" t="s">
        <v>6817</v>
      </c>
      <c r="W502" s="3" t="s">
        <v>6821</v>
      </c>
      <c r="X502" s="3" t="s">
        <v>6822</v>
      </c>
      <c r="Y502" s="3" t="s">
        <v>41</v>
      </c>
      <c r="Z502" s="3" t="s">
        <v>41</v>
      </c>
      <c r="AA502" s="3">
        <v>0</v>
      </c>
      <c r="AB502" s="3" t="s">
        <v>30</v>
      </c>
      <c r="AC502" s="3">
        <v>1</v>
      </c>
      <c r="AD502" s="3" t="s">
        <v>41</v>
      </c>
    </row>
    <row r="503" spans="1:30" x14ac:dyDescent="0.2">
      <c r="A503" s="3" t="s">
        <v>6720</v>
      </c>
      <c r="B503" s="3" t="s">
        <v>31</v>
      </c>
      <c r="C503" s="3" t="s">
        <v>6825</v>
      </c>
      <c r="D503" s="3" t="s">
        <v>6826</v>
      </c>
      <c r="E503" s="3">
        <v>1.0999999999999999E-2</v>
      </c>
      <c r="F503" s="3">
        <v>1.292</v>
      </c>
      <c r="G503" s="3">
        <v>1</v>
      </c>
      <c r="H503" s="3">
        <v>1</v>
      </c>
      <c r="I503" s="3">
        <v>1</v>
      </c>
      <c r="J503" s="3">
        <v>1</v>
      </c>
      <c r="K503" s="3">
        <v>1</v>
      </c>
      <c r="L503" s="3">
        <v>905</v>
      </c>
      <c r="M503" s="3">
        <v>102.5</v>
      </c>
      <c r="N503" s="3">
        <v>8.2799999999999994</v>
      </c>
      <c r="O503" s="3">
        <v>0</v>
      </c>
      <c r="P503" s="3">
        <v>1</v>
      </c>
      <c r="Q503" s="3" t="s">
        <v>41</v>
      </c>
      <c r="R503" s="3" t="s">
        <v>41</v>
      </c>
      <c r="S503" s="3" t="s">
        <v>41</v>
      </c>
      <c r="T503" s="3" t="s">
        <v>41</v>
      </c>
      <c r="U503" s="3" t="s">
        <v>41</v>
      </c>
      <c r="V503" s="3" t="s">
        <v>6825</v>
      </c>
      <c r="W503" s="3" t="s">
        <v>41</v>
      </c>
      <c r="X503" s="3" t="s">
        <v>41</v>
      </c>
      <c r="Y503" s="3" t="s">
        <v>41</v>
      </c>
      <c r="Z503" s="3" t="s">
        <v>41</v>
      </c>
      <c r="AA503" s="3">
        <v>0</v>
      </c>
      <c r="AB503" s="3" t="s">
        <v>30</v>
      </c>
      <c r="AC503" s="3">
        <v>1</v>
      </c>
      <c r="AD503" s="3" t="s">
        <v>41</v>
      </c>
    </row>
    <row r="504" spans="1:30" x14ac:dyDescent="0.2">
      <c r="A504" s="3" t="s">
        <v>6720</v>
      </c>
      <c r="B504" s="3" t="s">
        <v>31</v>
      </c>
      <c r="C504" s="3" t="s">
        <v>6829</v>
      </c>
      <c r="D504" s="3" t="s">
        <v>6830</v>
      </c>
      <c r="E504" s="3">
        <v>1.0999999999999999E-2</v>
      </c>
      <c r="F504" s="3">
        <v>1.2869999999999999</v>
      </c>
      <c r="G504" s="3">
        <v>3</v>
      </c>
      <c r="H504" s="3">
        <v>1</v>
      </c>
      <c r="I504" s="3">
        <v>1</v>
      </c>
      <c r="J504" s="3">
        <v>1</v>
      </c>
      <c r="K504" s="3">
        <v>1</v>
      </c>
      <c r="L504" s="3">
        <v>560</v>
      </c>
      <c r="M504" s="3">
        <v>62.7</v>
      </c>
      <c r="N504" s="3">
        <v>9.2799999999999994</v>
      </c>
      <c r="O504" s="3">
        <v>0</v>
      </c>
      <c r="P504" s="3">
        <v>1</v>
      </c>
      <c r="Q504" s="3" t="s">
        <v>4014</v>
      </c>
      <c r="R504" s="3" t="s">
        <v>3581</v>
      </c>
      <c r="S504" s="3" t="s">
        <v>36</v>
      </c>
      <c r="T504" s="3" t="s">
        <v>6831</v>
      </c>
      <c r="U504" s="3" t="s">
        <v>6832</v>
      </c>
      <c r="V504" s="3" t="s">
        <v>6829</v>
      </c>
      <c r="W504" s="3" t="s">
        <v>6833</v>
      </c>
      <c r="X504" s="3" t="s">
        <v>6834</v>
      </c>
      <c r="Y504" s="3" t="s">
        <v>41</v>
      </c>
      <c r="Z504" s="3" t="s">
        <v>41</v>
      </c>
      <c r="AA504" s="3">
        <v>0</v>
      </c>
      <c r="AB504" s="3" t="s">
        <v>30</v>
      </c>
      <c r="AC504" s="3">
        <v>1</v>
      </c>
      <c r="AD504" s="3" t="s">
        <v>41</v>
      </c>
    </row>
    <row r="505" spans="1:30" x14ac:dyDescent="0.2">
      <c r="A505" s="3" t="s">
        <v>6720</v>
      </c>
      <c r="B505" s="3" t="s">
        <v>31</v>
      </c>
      <c r="C505" s="3" t="s">
        <v>6837</v>
      </c>
      <c r="D505" s="3" t="s">
        <v>6838</v>
      </c>
      <c r="E505" s="3">
        <v>1.0999999999999999E-2</v>
      </c>
      <c r="F505" s="3">
        <v>1.2829999999999999</v>
      </c>
      <c r="G505" s="3">
        <v>4</v>
      </c>
      <c r="H505" s="3">
        <v>1</v>
      </c>
      <c r="I505" s="3">
        <v>1</v>
      </c>
      <c r="J505" s="3">
        <v>1</v>
      </c>
      <c r="K505" s="3">
        <v>1</v>
      </c>
      <c r="L505" s="3">
        <v>510</v>
      </c>
      <c r="M505" s="3">
        <v>56.3</v>
      </c>
      <c r="N505" s="3">
        <v>8.56</v>
      </c>
      <c r="O505" s="3">
        <v>0</v>
      </c>
      <c r="P505" s="3">
        <v>1</v>
      </c>
      <c r="Q505" s="3" t="s">
        <v>1200</v>
      </c>
      <c r="R505" s="3" t="s">
        <v>35</v>
      </c>
      <c r="S505" s="3" t="s">
        <v>1062</v>
      </c>
      <c r="T505" s="3" t="s">
        <v>6839</v>
      </c>
      <c r="U505" s="3" t="s">
        <v>6840</v>
      </c>
      <c r="V505" s="3" t="s">
        <v>6837</v>
      </c>
      <c r="W505" s="3" t="s">
        <v>6841</v>
      </c>
      <c r="X505" s="3" t="s">
        <v>6842</v>
      </c>
      <c r="Y505" s="3" t="s">
        <v>6843</v>
      </c>
      <c r="Z505" s="3" t="s">
        <v>41</v>
      </c>
      <c r="AA505" s="3">
        <v>1</v>
      </c>
      <c r="AB505" s="3" t="s">
        <v>30</v>
      </c>
      <c r="AC505" s="3">
        <v>1</v>
      </c>
      <c r="AD505" s="3" t="s">
        <v>41</v>
      </c>
    </row>
    <row r="506" spans="1:30" x14ac:dyDescent="0.2">
      <c r="A506" s="3" t="s">
        <v>6720</v>
      </c>
      <c r="B506" s="3" t="s">
        <v>31</v>
      </c>
      <c r="C506" s="3" t="s">
        <v>6846</v>
      </c>
      <c r="D506" s="3" t="s">
        <v>6847</v>
      </c>
      <c r="E506" s="3">
        <v>1.0999999999999999E-2</v>
      </c>
      <c r="F506" s="3">
        <v>1.282</v>
      </c>
      <c r="G506" s="3">
        <v>3</v>
      </c>
      <c r="H506" s="3">
        <v>1</v>
      </c>
      <c r="I506" s="3">
        <v>1</v>
      </c>
      <c r="J506" s="3">
        <v>1</v>
      </c>
      <c r="K506" s="3">
        <v>1</v>
      </c>
      <c r="L506" s="3">
        <v>352</v>
      </c>
      <c r="M506" s="3">
        <v>40.5</v>
      </c>
      <c r="N506" s="3">
        <v>5.47</v>
      </c>
      <c r="O506" s="3">
        <v>0</v>
      </c>
      <c r="P506" s="3">
        <v>1</v>
      </c>
      <c r="Q506" s="3" t="s">
        <v>1377</v>
      </c>
      <c r="R506" s="3" t="s">
        <v>5411</v>
      </c>
      <c r="S506" s="3" t="s">
        <v>36</v>
      </c>
      <c r="T506" s="3" t="s">
        <v>6848</v>
      </c>
      <c r="U506" s="3" t="s">
        <v>6849</v>
      </c>
      <c r="V506" s="3" t="s">
        <v>6846</v>
      </c>
      <c r="W506" s="3" t="s">
        <v>6850</v>
      </c>
      <c r="X506" s="3" t="s">
        <v>6851</v>
      </c>
      <c r="Y506" s="3" t="s">
        <v>6739</v>
      </c>
      <c r="Z506" s="3" t="s">
        <v>6739</v>
      </c>
      <c r="AA506" s="3">
        <v>2</v>
      </c>
      <c r="AB506" s="3" t="s">
        <v>30</v>
      </c>
      <c r="AC506" s="3">
        <v>1</v>
      </c>
      <c r="AD506" s="3" t="s">
        <v>41</v>
      </c>
    </row>
    <row r="507" spans="1:30" x14ac:dyDescent="0.2">
      <c r="A507" s="3" t="s">
        <v>6720</v>
      </c>
      <c r="B507" s="3" t="s">
        <v>31</v>
      </c>
      <c r="C507" s="3" t="s">
        <v>6854</v>
      </c>
      <c r="D507" s="3" t="s">
        <v>6855</v>
      </c>
      <c r="E507" s="3">
        <v>1.0999999999999999E-2</v>
      </c>
      <c r="F507" s="3">
        <v>1.282</v>
      </c>
      <c r="G507" s="3">
        <v>4</v>
      </c>
      <c r="H507" s="3">
        <v>1</v>
      </c>
      <c r="I507" s="3">
        <v>1</v>
      </c>
      <c r="J507" s="3">
        <v>1</v>
      </c>
      <c r="K507" s="3">
        <v>1</v>
      </c>
      <c r="L507" s="3">
        <v>437</v>
      </c>
      <c r="M507" s="3">
        <v>48.8</v>
      </c>
      <c r="N507" s="3">
        <v>6.04</v>
      </c>
      <c r="O507" s="3">
        <v>0</v>
      </c>
      <c r="P507" s="3">
        <v>1</v>
      </c>
      <c r="Q507" s="3" t="s">
        <v>2354</v>
      </c>
      <c r="R507" s="3" t="s">
        <v>35</v>
      </c>
      <c r="S507" s="3" t="s">
        <v>36</v>
      </c>
      <c r="T507" s="3" t="s">
        <v>4503</v>
      </c>
      <c r="U507" s="3" t="s">
        <v>6856</v>
      </c>
      <c r="V507" s="3" t="s">
        <v>6854</v>
      </c>
      <c r="W507" s="3" t="s">
        <v>6857</v>
      </c>
      <c r="X507" s="3" t="s">
        <v>6858</v>
      </c>
      <c r="Y507" s="3" t="s">
        <v>6859</v>
      </c>
      <c r="Z507" s="3" t="s">
        <v>4403</v>
      </c>
      <c r="AA507" s="3">
        <v>13</v>
      </c>
      <c r="AB507" s="3" t="s">
        <v>30</v>
      </c>
      <c r="AC507" s="3">
        <v>1</v>
      </c>
      <c r="AD507" s="3" t="s">
        <v>41</v>
      </c>
    </row>
    <row r="508" spans="1:30" x14ac:dyDescent="0.2">
      <c r="A508" s="3" t="s">
        <v>6720</v>
      </c>
      <c r="B508" s="3" t="s">
        <v>31</v>
      </c>
      <c r="C508" s="3" t="s">
        <v>6862</v>
      </c>
      <c r="D508" s="3" t="s">
        <v>6863</v>
      </c>
      <c r="E508" s="3">
        <v>1.0999999999999999E-2</v>
      </c>
      <c r="F508" s="3">
        <v>1.278</v>
      </c>
      <c r="G508" s="3">
        <v>2</v>
      </c>
      <c r="H508" s="3">
        <v>1</v>
      </c>
      <c r="I508" s="3">
        <v>1</v>
      </c>
      <c r="J508" s="3">
        <v>1</v>
      </c>
      <c r="K508" s="3">
        <v>1</v>
      </c>
      <c r="L508" s="3">
        <v>401</v>
      </c>
      <c r="M508" s="3">
        <v>45.2</v>
      </c>
      <c r="N508" s="3">
        <v>8.31</v>
      </c>
      <c r="O508" s="3">
        <v>0</v>
      </c>
      <c r="P508" s="3">
        <v>1</v>
      </c>
      <c r="Q508" s="3" t="s">
        <v>2614</v>
      </c>
      <c r="R508" s="3" t="s">
        <v>35</v>
      </c>
      <c r="S508" s="3" t="s">
        <v>41</v>
      </c>
      <c r="T508" s="3" t="s">
        <v>6864</v>
      </c>
      <c r="U508" s="3" t="s">
        <v>6865</v>
      </c>
      <c r="V508" s="3" t="s">
        <v>6862</v>
      </c>
      <c r="W508" s="3" t="s">
        <v>6866</v>
      </c>
      <c r="X508" s="3" t="s">
        <v>6867</v>
      </c>
      <c r="Y508" s="3" t="s">
        <v>41</v>
      </c>
      <c r="Z508" s="3" t="s">
        <v>41</v>
      </c>
      <c r="AA508" s="3">
        <v>0</v>
      </c>
      <c r="AB508" s="3" t="s">
        <v>30</v>
      </c>
      <c r="AC508" s="3">
        <v>1</v>
      </c>
      <c r="AD508" s="3" t="s">
        <v>41</v>
      </c>
    </row>
    <row r="509" spans="1:30" x14ac:dyDescent="0.2">
      <c r="A509" s="3" t="s">
        <v>6720</v>
      </c>
      <c r="B509" s="3" t="s">
        <v>31</v>
      </c>
      <c r="C509" s="3" t="s">
        <v>6870</v>
      </c>
      <c r="D509" s="3" t="s">
        <v>6871</v>
      </c>
      <c r="E509" s="3">
        <v>1.0999999999999999E-2</v>
      </c>
      <c r="F509" s="3">
        <v>1.2749999999999999</v>
      </c>
      <c r="G509" s="3">
        <v>5</v>
      </c>
      <c r="H509" s="3">
        <v>1</v>
      </c>
      <c r="I509" s="3">
        <v>1</v>
      </c>
      <c r="J509" s="3">
        <v>1</v>
      </c>
      <c r="K509" s="3">
        <v>1</v>
      </c>
      <c r="L509" s="3">
        <v>471</v>
      </c>
      <c r="M509" s="3">
        <v>54</v>
      </c>
      <c r="N509" s="3">
        <v>8.59</v>
      </c>
      <c r="O509" s="3">
        <v>2.41</v>
      </c>
      <c r="P509" s="3">
        <v>1</v>
      </c>
      <c r="Q509" s="3" t="s">
        <v>1512</v>
      </c>
      <c r="R509" s="3" t="s">
        <v>1739</v>
      </c>
      <c r="S509" s="3" t="s">
        <v>1062</v>
      </c>
      <c r="T509" s="3" t="s">
        <v>6872</v>
      </c>
      <c r="U509" s="3" t="s">
        <v>6873</v>
      </c>
      <c r="V509" s="3" t="s">
        <v>6870</v>
      </c>
      <c r="W509" s="3" t="s">
        <v>6874</v>
      </c>
      <c r="X509" s="3" t="s">
        <v>6875</v>
      </c>
      <c r="Y509" s="3" t="s">
        <v>41</v>
      </c>
      <c r="Z509" s="3" t="s">
        <v>41</v>
      </c>
      <c r="AA509" s="3">
        <v>0</v>
      </c>
      <c r="AB509" s="3" t="s">
        <v>30</v>
      </c>
      <c r="AC509" s="3">
        <v>1</v>
      </c>
      <c r="AD509" s="3" t="s">
        <v>41</v>
      </c>
    </row>
    <row r="510" spans="1:30" x14ac:dyDescent="0.2">
      <c r="A510" s="3" t="s">
        <v>6720</v>
      </c>
      <c r="B510" s="3" t="s">
        <v>31</v>
      </c>
      <c r="C510" s="3" t="s">
        <v>6878</v>
      </c>
      <c r="D510" s="3" t="s">
        <v>6879</v>
      </c>
      <c r="E510" s="3">
        <v>1.0999999999999999E-2</v>
      </c>
      <c r="F510" s="3">
        <v>1.272</v>
      </c>
      <c r="G510" s="3">
        <v>1</v>
      </c>
      <c r="H510" s="3">
        <v>1</v>
      </c>
      <c r="I510" s="3">
        <v>1</v>
      </c>
      <c r="J510" s="3">
        <v>1</v>
      </c>
      <c r="K510" s="3">
        <v>1</v>
      </c>
      <c r="L510" s="3">
        <v>1071</v>
      </c>
      <c r="M510" s="3">
        <v>118.6</v>
      </c>
      <c r="N510" s="3">
        <v>6.16</v>
      </c>
      <c r="O510" s="3">
        <v>1.68</v>
      </c>
      <c r="P510" s="3">
        <v>1</v>
      </c>
      <c r="Q510" s="3" t="s">
        <v>1563</v>
      </c>
      <c r="R510" s="3" t="s">
        <v>4156</v>
      </c>
      <c r="S510" s="3" t="s">
        <v>6880</v>
      </c>
      <c r="T510" s="3" t="s">
        <v>6881</v>
      </c>
      <c r="U510" s="3" t="s">
        <v>6882</v>
      </c>
      <c r="V510" s="3" t="s">
        <v>6878</v>
      </c>
      <c r="W510" s="3" t="s">
        <v>6883</v>
      </c>
      <c r="X510" s="3" t="s">
        <v>6884</v>
      </c>
      <c r="Y510" s="3" t="s">
        <v>2523</v>
      </c>
      <c r="Z510" s="3" t="s">
        <v>41</v>
      </c>
      <c r="AA510" s="3">
        <v>4</v>
      </c>
      <c r="AB510" s="3" t="s">
        <v>30</v>
      </c>
      <c r="AC510" s="3">
        <v>1</v>
      </c>
      <c r="AD510" s="3" t="s">
        <v>41</v>
      </c>
    </row>
    <row r="511" spans="1:30" x14ac:dyDescent="0.2">
      <c r="A511" s="3" t="s">
        <v>6720</v>
      </c>
      <c r="B511" s="3" t="s">
        <v>31</v>
      </c>
      <c r="C511" s="3" t="s">
        <v>6887</v>
      </c>
      <c r="D511" s="3" t="s">
        <v>6888</v>
      </c>
      <c r="E511" s="3">
        <v>0.01</v>
      </c>
      <c r="F511" s="3">
        <v>1.27</v>
      </c>
      <c r="G511" s="3">
        <v>5</v>
      </c>
      <c r="H511" s="3">
        <v>1</v>
      </c>
      <c r="I511" s="3">
        <v>1</v>
      </c>
      <c r="J511" s="3">
        <v>1</v>
      </c>
      <c r="K511" s="3">
        <v>1</v>
      </c>
      <c r="L511" s="3">
        <v>183</v>
      </c>
      <c r="M511" s="3">
        <v>21.5</v>
      </c>
      <c r="N511" s="3">
        <v>9.69</v>
      </c>
      <c r="O511" s="3">
        <v>2.04</v>
      </c>
      <c r="P511" s="3">
        <v>1</v>
      </c>
      <c r="Q511" s="3" t="s">
        <v>2970</v>
      </c>
      <c r="R511" s="3" t="s">
        <v>2705</v>
      </c>
      <c r="S511" s="3" t="s">
        <v>1766</v>
      </c>
      <c r="T511" s="3" t="s">
        <v>4939</v>
      </c>
      <c r="U511" s="3" t="s">
        <v>6889</v>
      </c>
      <c r="V511" s="3" t="s">
        <v>6887</v>
      </c>
      <c r="W511" s="3" t="s">
        <v>6890</v>
      </c>
      <c r="X511" s="3" t="s">
        <v>6891</v>
      </c>
      <c r="Y511" s="3" t="s">
        <v>6892</v>
      </c>
      <c r="Z511" s="3" t="s">
        <v>41</v>
      </c>
      <c r="AA511" s="3">
        <v>6</v>
      </c>
      <c r="AB511" s="3" t="s">
        <v>30</v>
      </c>
      <c r="AC511" s="3">
        <v>1</v>
      </c>
      <c r="AD511" s="3" t="s">
        <v>41</v>
      </c>
    </row>
    <row r="512" spans="1:30" x14ac:dyDescent="0.2">
      <c r="A512" s="3" t="s">
        <v>6720</v>
      </c>
      <c r="B512" s="3" t="s">
        <v>31</v>
      </c>
      <c r="C512" s="3" t="s">
        <v>6895</v>
      </c>
      <c r="D512" s="3" t="s">
        <v>6896</v>
      </c>
      <c r="E512" s="3">
        <v>0.01</v>
      </c>
      <c r="F512" s="3">
        <v>1.268</v>
      </c>
      <c r="G512" s="3">
        <v>10</v>
      </c>
      <c r="H512" s="3">
        <v>1</v>
      </c>
      <c r="I512" s="3">
        <v>1</v>
      </c>
      <c r="J512" s="3">
        <v>1</v>
      </c>
      <c r="K512" s="3">
        <v>1</v>
      </c>
      <c r="L512" s="3">
        <v>125</v>
      </c>
      <c r="M512" s="3">
        <v>13.7</v>
      </c>
      <c r="N512" s="3">
        <v>7.87</v>
      </c>
      <c r="O512" s="3">
        <v>0</v>
      </c>
      <c r="P512" s="3">
        <v>1</v>
      </c>
      <c r="Q512" s="3" t="s">
        <v>1422</v>
      </c>
      <c r="R512" s="3" t="s">
        <v>1739</v>
      </c>
      <c r="S512" s="3" t="s">
        <v>1062</v>
      </c>
      <c r="T512" s="3" t="s">
        <v>6897</v>
      </c>
      <c r="U512" s="3" t="s">
        <v>6898</v>
      </c>
      <c r="V512" s="3" t="s">
        <v>6895</v>
      </c>
      <c r="W512" s="3" t="s">
        <v>6899</v>
      </c>
      <c r="X512" s="3" t="s">
        <v>6900</v>
      </c>
      <c r="Y512" s="3" t="s">
        <v>1744</v>
      </c>
      <c r="Z512" s="3" t="s">
        <v>41</v>
      </c>
      <c r="AA512" s="3">
        <v>2</v>
      </c>
      <c r="AB512" s="3" t="s">
        <v>30</v>
      </c>
      <c r="AC512" s="3">
        <v>1</v>
      </c>
      <c r="AD512" s="3" t="s">
        <v>41</v>
      </c>
    </row>
    <row r="513" spans="1:30" x14ac:dyDescent="0.2">
      <c r="A513" s="3" t="s">
        <v>6720</v>
      </c>
      <c r="B513" s="3" t="s">
        <v>31</v>
      </c>
      <c r="C513" s="3" t="s">
        <v>6903</v>
      </c>
      <c r="D513" s="3" t="s">
        <v>6904</v>
      </c>
      <c r="E513" s="3">
        <v>0.01</v>
      </c>
      <c r="F513" s="3">
        <v>1.268</v>
      </c>
      <c r="G513" s="3">
        <v>5</v>
      </c>
      <c r="H513" s="3">
        <v>1</v>
      </c>
      <c r="I513" s="3">
        <v>1</v>
      </c>
      <c r="J513" s="3">
        <v>1</v>
      </c>
      <c r="K513" s="3">
        <v>1</v>
      </c>
      <c r="L513" s="3">
        <v>219</v>
      </c>
      <c r="M513" s="3">
        <v>24.7</v>
      </c>
      <c r="N513" s="3">
        <v>7.43</v>
      </c>
      <c r="O513" s="3">
        <v>1.64</v>
      </c>
      <c r="P513" s="3">
        <v>1</v>
      </c>
      <c r="Q513" s="3" t="s">
        <v>3846</v>
      </c>
      <c r="R513" s="3" t="s">
        <v>5969</v>
      </c>
      <c r="S513" s="3" t="s">
        <v>41</v>
      </c>
      <c r="T513" s="3" t="s">
        <v>6905</v>
      </c>
      <c r="U513" s="3" t="s">
        <v>6906</v>
      </c>
      <c r="V513" s="3" t="s">
        <v>6903</v>
      </c>
      <c r="W513" s="3" t="s">
        <v>6907</v>
      </c>
      <c r="X513" s="3" t="s">
        <v>6908</v>
      </c>
      <c r="Y513" s="3" t="s">
        <v>4161</v>
      </c>
      <c r="Z513" s="3" t="s">
        <v>41</v>
      </c>
      <c r="AA513" s="3">
        <v>2</v>
      </c>
      <c r="AB513" s="3" t="s">
        <v>30</v>
      </c>
      <c r="AC513" s="3">
        <v>1</v>
      </c>
      <c r="AD513" s="3" t="s">
        <v>41</v>
      </c>
    </row>
    <row r="514" spans="1:30" x14ac:dyDescent="0.2">
      <c r="A514" s="3" t="s">
        <v>6720</v>
      </c>
      <c r="B514" s="3" t="s">
        <v>31</v>
      </c>
      <c r="C514" s="3" t="s">
        <v>6911</v>
      </c>
      <c r="D514" s="3" t="s">
        <v>6912</v>
      </c>
      <c r="E514" s="3">
        <v>0.01</v>
      </c>
      <c r="F514" s="3">
        <v>1.266</v>
      </c>
      <c r="G514" s="3">
        <v>6</v>
      </c>
      <c r="H514" s="3">
        <v>1</v>
      </c>
      <c r="I514" s="3">
        <v>1</v>
      </c>
      <c r="J514" s="3">
        <v>1</v>
      </c>
      <c r="K514" s="3">
        <v>1</v>
      </c>
      <c r="L514" s="3">
        <v>250</v>
      </c>
      <c r="M514" s="3">
        <v>28.9</v>
      </c>
      <c r="N514" s="3">
        <v>9.31</v>
      </c>
      <c r="O514" s="3">
        <v>0</v>
      </c>
      <c r="P514" s="3">
        <v>1</v>
      </c>
      <c r="Q514" s="3" t="s">
        <v>2887</v>
      </c>
      <c r="R514" s="3" t="s">
        <v>453</v>
      </c>
      <c r="S514" s="3" t="s">
        <v>1766</v>
      </c>
      <c r="T514" s="3" t="s">
        <v>2196</v>
      </c>
      <c r="U514" s="3" t="s">
        <v>6913</v>
      </c>
      <c r="V514" s="3" t="s">
        <v>6911</v>
      </c>
      <c r="W514" s="3" t="s">
        <v>6914</v>
      </c>
      <c r="X514" s="3" t="s">
        <v>6915</v>
      </c>
      <c r="Y514" s="3" t="s">
        <v>41</v>
      </c>
      <c r="Z514" s="3" t="s">
        <v>41</v>
      </c>
      <c r="AA514" s="3">
        <v>0</v>
      </c>
      <c r="AB514" s="3" t="s">
        <v>30</v>
      </c>
      <c r="AC514" s="3">
        <v>1</v>
      </c>
      <c r="AD514" s="3" t="s">
        <v>41</v>
      </c>
    </row>
    <row r="515" spans="1:30" x14ac:dyDescent="0.2">
      <c r="A515" s="3" t="s">
        <v>6720</v>
      </c>
      <c r="B515" s="3" t="s">
        <v>31</v>
      </c>
      <c r="C515" s="3" t="s">
        <v>6918</v>
      </c>
      <c r="D515" s="3" t="s">
        <v>6919</v>
      </c>
      <c r="E515" s="3">
        <v>0.01</v>
      </c>
      <c r="F515" s="3">
        <v>1.2649999999999999</v>
      </c>
      <c r="G515" s="3">
        <v>1</v>
      </c>
      <c r="H515" s="3">
        <v>1</v>
      </c>
      <c r="I515" s="3">
        <v>1</v>
      </c>
      <c r="J515" s="3">
        <v>1</v>
      </c>
      <c r="K515" s="3">
        <v>1</v>
      </c>
      <c r="L515" s="3">
        <v>1468</v>
      </c>
      <c r="M515" s="3">
        <v>168.1</v>
      </c>
      <c r="N515" s="3">
        <v>6.51</v>
      </c>
      <c r="O515" s="3">
        <v>2.2200000000000002</v>
      </c>
      <c r="P515" s="3">
        <v>1</v>
      </c>
      <c r="Q515" s="3" t="s">
        <v>6920</v>
      </c>
      <c r="R515" s="3" t="s">
        <v>35</v>
      </c>
      <c r="S515" s="3" t="s">
        <v>1062</v>
      </c>
      <c r="T515" s="3" t="s">
        <v>6921</v>
      </c>
      <c r="U515" s="3" t="s">
        <v>6922</v>
      </c>
      <c r="V515" s="3" t="s">
        <v>6918</v>
      </c>
      <c r="W515" s="3" t="s">
        <v>6923</v>
      </c>
      <c r="X515" s="3" t="s">
        <v>6924</v>
      </c>
      <c r="Y515" s="3" t="s">
        <v>41</v>
      </c>
      <c r="Z515" s="3" t="s">
        <v>41</v>
      </c>
      <c r="AA515" s="3">
        <v>0</v>
      </c>
      <c r="AB515" s="3" t="s">
        <v>30</v>
      </c>
      <c r="AC515" s="3">
        <v>1</v>
      </c>
      <c r="AD515" s="3" t="s">
        <v>41</v>
      </c>
    </row>
    <row r="516" spans="1:30" x14ac:dyDescent="0.2">
      <c r="A516" s="3" t="s">
        <v>6720</v>
      </c>
      <c r="B516" s="3" t="s">
        <v>31</v>
      </c>
      <c r="C516" s="3" t="s">
        <v>6927</v>
      </c>
      <c r="D516" s="3" t="s">
        <v>6928</v>
      </c>
      <c r="E516" s="3">
        <v>0.01</v>
      </c>
      <c r="F516" s="3">
        <v>1.26</v>
      </c>
      <c r="G516" s="3">
        <v>2</v>
      </c>
      <c r="H516" s="3">
        <v>1</v>
      </c>
      <c r="I516" s="3">
        <v>1</v>
      </c>
      <c r="J516" s="3">
        <v>1</v>
      </c>
      <c r="K516" s="3">
        <v>1</v>
      </c>
      <c r="L516" s="3">
        <v>815</v>
      </c>
      <c r="M516" s="3">
        <v>93.9</v>
      </c>
      <c r="N516" s="3">
        <v>8.41</v>
      </c>
      <c r="O516" s="3">
        <v>2.2999999999999998</v>
      </c>
      <c r="P516" s="3">
        <v>1</v>
      </c>
      <c r="Q516" s="3" t="s">
        <v>6929</v>
      </c>
      <c r="R516" s="3" t="s">
        <v>35</v>
      </c>
      <c r="S516" s="3" t="s">
        <v>1062</v>
      </c>
      <c r="T516" s="3" t="s">
        <v>6930</v>
      </c>
      <c r="U516" s="3" t="s">
        <v>6931</v>
      </c>
      <c r="V516" s="3" t="s">
        <v>6927</v>
      </c>
      <c r="W516" s="3" t="s">
        <v>6932</v>
      </c>
      <c r="X516" s="3" t="s">
        <v>6933</v>
      </c>
      <c r="Y516" s="3" t="s">
        <v>6934</v>
      </c>
      <c r="Z516" s="3" t="s">
        <v>41</v>
      </c>
      <c r="AA516" s="3">
        <v>4</v>
      </c>
      <c r="AB516" s="3" t="s">
        <v>30</v>
      </c>
      <c r="AC516" s="3">
        <v>1</v>
      </c>
      <c r="AD516" s="3" t="s">
        <v>41</v>
      </c>
    </row>
    <row r="517" spans="1:30" x14ac:dyDescent="0.2">
      <c r="A517" s="3" t="s">
        <v>6720</v>
      </c>
      <c r="B517" s="3" t="s">
        <v>31</v>
      </c>
      <c r="C517" s="3" t="s">
        <v>6937</v>
      </c>
      <c r="D517" s="3" t="s">
        <v>6938</v>
      </c>
      <c r="E517" s="3">
        <v>0.01</v>
      </c>
      <c r="F517" s="3">
        <v>1.2589999999999999</v>
      </c>
      <c r="G517" s="3">
        <v>1</v>
      </c>
      <c r="H517" s="3">
        <v>1</v>
      </c>
      <c r="I517" s="3">
        <v>1</v>
      </c>
      <c r="J517" s="3">
        <v>1</v>
      </c>
      <c r="K517" s="3">
        <v>1</v>
      </c>
      <c r="L517" s="3">
        <v>770</v>
      </c>
      <c r="M517" s="3">
        <v>87.3</v>
      </c>
      <c r="N517" s="3">
        <v>7.9</v>
      </c>
      <c r="O517" s="3">
        <v>0</v>
      </c>
      <c r="P517" s="3">
        <v>1</v>
      </c>
      <c r="Q517" s="3" t="s">
        <v>2684</v>
      </c>
      <c r="R517" s="3" t="s">
        <v>6939</v>
      </c>
      <c r="S517" s="3" t="s">
        <v>36</v>
      </c>
      <c r="T517" s="3" t="s">
        <v>6940</v>
      </c>
      <c r="U517" s="3" t="s">
        <v>6941</v>
      </c>
      <c r="V517" s="3" t="s">
        <v>6937</v>
      </c>
      <c r="W517" s="3" t="s">
        <v>6942</v>
      </c>
      <c r="X517" s="3" t="s">
        <v>6943</v>
      </c>
      <c r="Y517" s="3" t="s">
        <v>41</v>
      </c>
      <c r="Z517" s="3" t="s">
        <v>41</v>
      </c>
      <c r="AA517" s="3">
        <v>0</v>
      </c>
      <c r="AB517" s="3" t="s">
        <v>30</v>
      </c>
      <c r="AC517" s="3">
        <v>1</v>
      </c>
      <c r="AD517" s="3" t="s">
        <v>6944</v>
      </c>
    </row>
    <row r="518" spans="1:30" x14ac:dyDescent="0.2">
      <c r="A518" s="3" t="s">
        <v>6720</v>
      </c>
      <c r="B518" s="3" t="s">
        <v>31</v>
      </c>
      <c r="C518" s="3" t="s">
        <v>6948</v>
      </c>
      <c r="D518" s="3" t="s">
        <v>6949</v>
      </c>
      <c r="E518" s="3">
        <v>0.01</v>
      </c>
      <c r="F518" s="3">
        <v>1.254</v>
      </c>
      <c r="G518" s="3">
        <v>2</v>
      </c>
      <c r="H518" s="3">
        <v>1</v>
      </c>
      <c r="I518" s="3">
        <v>1</v>
      </c>
      <c r="J518" s="3">
        <v>1</v>
      </c>
      <c r="K518" s="3">
        <v>1</v>
      </c>
      <c r="L518" s="3">
        <v>534</v>
      </c>
      <c r="M518" s="3">
        <v>58.8</v>
      </c>
      <c r="N518" s="3">
        <v>6.11</v>
      </c>
      <c r="O518" s="3">
        <v>1.74</v>
      </c>
      <c r="P518" s="3">
        <v>1</v>
      </c>
      <c r="Q518" s="3" t="s">
        <v>1592</v>
      </c>
      <c r="R518" s="3" t="s">
        <v>4065</v>
      </c>
      <c r="S518" s="3" t="s">
        <v>36</v>
      </c>
      <c r="T518" s="3" t="s">
        <v>4066</v>
      </c>
      <c r="U518" s="3" t="s">
        <v>6950</v>
      </c>
      <c r="V518" s="3" t="s">
        <v>6948</v>
      </c>
      <c r="W518" s="3" t="s">
        <v>6951</v>
      </c>
      <c r="X518" s="3" t="s">
        <v>6952</v>
      </c>
      <c r="Y518" s="3" t="s">
        <v>4692</v>
      </c>
      <c r="Z518" s="3" t="s">
        <v>41</v>
      </c>
      <c r="AA518" s="3">
        <v>2</v>
      </c>
      <c r="AB518" s="3" t="s">
        <v>30</v>
      </c>
      <c r="AC518" s="3">
        <v>1</v>
      </c>
      <c r="AD518" s="3" t="s">
        <v>41</v>
      </c>
    </row>
    <row r="519" spans="1:30" x14ac:dyDescent="0.2">
      <c r="A519" s="3" t="s">
        <v>6720</v>
      </c>
      <c r="B519" s="3" t="s">
        <v>31</v>
      </c>
      <c r="C519" s="3" t="s">
        <v>6955</v>
      </c>
      <c r="D519" s="3" t="s">
        <v>6956</v>
      </c>
      <c r="E519" s="3">
        <v>0.01</v>
      </c>
      <c r="F519" s="3">
        <v>1.252</v>
      </c>
      <c r="G519" s="3">
        <v>2</v>
      </c>
      <c r="H519" s="3">
        <v>1</v>
      </c>
      <c r="I519" s="3">
        <v>1</v>
      </c>
      <c r="J519" s="3">
        <v>1</v>
      </c>
      <c r="K519" s="3">
        <v>1</v>
      </c>
      <c r="L519" s="3">
        <v>855</v>
      </c>
      <c r="M519" s="3">
        <v>95.4</v>
      </c>
      <c r="N519" s="3">
        <v>8.4</v>
      </c>
      <c r="O519" s="3">
        <v>0</v>
      </c>
      <c r="P519" s="3">
        <v>1</v>
      </c>
      <c r="Q519" s="3" t="s">
        <v>6957</v>
      </c>
      <c r="R519" s="3" t="s">
        <v>2011</v>
      </c>
      <c r="S519" s="3" t="s">
        <v>374</v>
      </c>
      <c r="T519" s="3" t="s">
        <v>2259</v>
      </c>
      <c r="U519" s="3" t="s">
        <v>6958</v>
      </c>
      <c r="V519" s="3" t="s">
        <v>6955</v>
      </c>
      <c r="W519" s="3" t="s">
        <v>6959</v>
      </c>
      <c r="X519" s="3" t="s">
        <v>6960</v>
      </c>
      <c r="Y519" s="3" t="s">
        <v>41</v>
      </c>
      <c r="Z519" s="3" t="s">
        <v>41</v>
      </c>
      <c r="AA519" s="3">
        <v>0</v>
      </c>
      <c r="AB519" s="3" t="s">
        <v>30</v>
      </c>
      <c r="AC519" s="3">
        <v>1</v>
      </c>
      <c r="AD519" s="3" t="s">
        <v>41</v>
      </c>
    </row>
    <row r="520" spans="1:30" x14ac:dyDescent="0.2">
      <c r="A520" s="3" t="s">
        <v>6720</v>
      </c>
      <c r="B520" s="3" t="s">
        <v>31</v>
      </c>
      <c r="C520" s="3" t="s">
        <v>6963</v>
      </c>
      <c r="D520" s="3" t="s">
        <v>6964</v>
      </c>
      <c r="E520" s="3">
        <v>1.2E-2</v>
      </c>
      <c r="F520" s="3">
        <v>1.2450000000000001</v>
      </c>
      <c r="G520" s="3">
        <v>3</v>
      </c>
      <c r="H520" s="3">
        <v>1</v>
      </c>
      <c r="I520" s="3">
        <v>1</v>
      </c>
      <c r="J520" s="3">
        <v>1</v>
      </c>
      <c r="K520" s="3">
        <v>1</v>
      </c>
      <c r="L520" s="3">
        <v>809</v>
      </c>
      <c r="M520" s="3">
        <v>91.8</v>
      </c>
      <c r="N520" s="3">
        <v>6.7</v>
      </c>
      <c r="O520" s="3">
        <v>0</v>
      </c>
      <c r="P520" s="3">
        <v>1</v>
      </c>
      <c r="Q520" s="3" t="s">
        <v>6218</v>
      </c>
      <c r="R520" s="3" t="s">
        <v>6965</v>
      </c>
      <c r="S520" s="3" t="s">
        <v>36</v>
      </c>
      <c r="T520" s="3" t="s">
        <v>6966</v>
      </c>
      <c r="U520" s="3" t="s">
        <v>6967</v>
      </c>
      <c r="V520" s="3" t="s">
        <v>6963</v>
      </c>
      <c r="W520" s="3" t="s">
        <v>6968</v>
      </c>
      <c r="X520" s="3" t="s">
        <v>6969</v>
      </c>
      <c r="Y520" s="3" t="s">
        <v>6970</v>
      </c>
      <c r="Z520" s="3" t="s">
        <v>41</v>
      </c>
      <c r="AA520" s="3">
        <v>4</v>
      </c>
      <c r="AB520" s="3" t="s">
        <v>30</v>
      </c>
      <c r="AC520" s="3">
        <v>1</v>
      </c>
      <c r="AD520" s="3" t="s">
        <v>41</v>
      </c>
    </row>
    <row r="521" spans="1:30" x14ac:dyDescent="0.2">
      <c r="A521" s="3" t="s">
        <v>6720</v>
      </c>
      <c r="B521" s="3" t="s">
        <v>31</v>
      </c>
      <c r="C521" s="3" t="s">
        <v>6973</v>
      </c>
      <c r="D521" s="3" t="s">
        <v>6974</v>
      </c>
      <c r="E521" s="3">
        <v>1.2E-2</v>
      </c>
      <c r="F521" s="3">
        <v>1.2450000000000001</v>
      </c>
      <c r="G521" s="3">
        <v>1</v>
      </c>
      <c r="H521" s="3">
        <v>1</v>
      </c>
      <c r="I521" s="3">
        <v>1</v>
      </c>
      <c r="J521" s="3">
        <v>1</v>
      </c>
      <c r="K521" s="3">
        <v>1</v>
      </c>
      <c r="L521" s="3">
        <v>1612</v>
      </c>
      <c r="M521" s="3">
        <v>182.5</v>
      </c>
      <c r="N521" s="3">
        <v>6.18</v>
      </c>
      <c r="O521" s="3">
        <v>0</v>
      </c>
      <c r="P521" s="3">
        <v>1</v>
      </c>
      <c r="Q521" s="3" t="s">
        <v>3846</v>
      </c>
      <c r="R521" s="3" t="s">
        <v>5613</v>
      </c>
      <c r="S521" s="3" t="s">
        <v>1491</v>
      </c>
      <c r="T521" s="3" t="s">
        <v>6975</v>
      </c>
      <c r="U521" s="3" t="s">
        <v>6976</v>
      </c>
      <c r="V521" s="3" t="s">
        <v>6973</v>
      </c>
      <c r="W521" s="3" t="s">
        <v>6977</v>
      </c>
      <c r="X521" s="3" t="s">
        <v>6978</v>
      </c>
      <c r="Y521" s="3" t="s">
        <v>6979</v>
      </c>
      <c r="Z521" s="3" t="s">
        <v>41</v>
      </c>
      <c r="AA521" s="3">
        <v>1</v>
      </c>
      <c r="AB521" s="3" t="s">
        <v>30</v>
      </c>
      <c r="AC521" s="3">
        <v>1</v>
      </c>
      <c r="AD521" s="3" t="s">
        <v>41</v>
      </c>
    </row>
    <row r="522" spans="1:30" x14ac:dyDescent="0.2">
      <c r="A522" s="3" t="s">
        <v>6720</v>
      </c>
      <c r="B522" s="3" t="s">
        <v>31</v>
      </c>
      <c r="C522" s="3" t="s">
        <v>6982</v>
      </c>
      <c r="D522" s="3" t="s">
        <v>6983</v>
      </c>
      <c r="E522" s="3">
        <v>1.2E-2</v>
      </c>
      <c r="F522" s="3">
        <v>1.242</v>
      </c>
      <c r="G522" s="3">
        <v>1</v>
      </c>
      <c r="H522" s="3">
        <v>1</v>
      </c>
      <c r="I522" s="3">
        <v>1</v>
      </c>
      <c r="J522" s="3">
        <v>1</v>
      </c>
      <c r="K522" s="3">
        <v>1</v>
      </c>
      <c r="L522" s="3">
        <v>809</v>
      </c>
      <c r="M522" s="3">
        <v>91.9</v>
      </c>
      <c r="N522" s="3">
        <v>5.52</v>
      </c>
      <c r="O522" s="3">
        <v>2.04</v>
      </c>
      <c r="P522" s="3">
        <v>1</v>
      </c>
      <c r="Q522" s="3" t="s">
        <v>1480</v>
      </c>
      <c r="R522" s="3" t="s">
        <v>2634</v>
      </c>
      <c r="S522" s="3" t="s">
        <v>36</v>
      </c>
      <c r="T522" s="3" t="s">
        <v>6984</v>
      </c>
      <c r="U522" s="3" t="s">
        <v>6985</v>
      </c>
      <c r="V522" s="3" t="s">
        <v>6982</v>
      </c>
      <c r="W522" s="3" t="s">
        <v>6986</v>
      </c>
      <c r="X522" s="3" t="s">
        <v>6987</v>
      </c>
      <c r="Y522" s="3" t="s">
        <v>6988</v>
      </c>
      <c r="Z522" s="3" t="s">
        <v>41</v>
      </c>
      <c r="AA522" s="3">
        <v>7</v>
      </c>
      <c r="AB522" s="3" t="s">
        <v>30</v>
      </c>
      <c r="AC522" s="3">
        <v>1</v>
      </c>
      <c r="AD522" s="3" t="s">
        <v>41</v>
      </c>
    </row>
    <row r="523" spans="1:30" x14ac:dyDescent="0.2">
      <c r="A523" s="3" t="s">
        <v>6720</v>
      </c>
      <c r="B523" s="3" t="s">
        <v>31</v>
      </c>
      <c r="C523" s="3" t="s">
        <v>6991</v>
      </c>
      <c r="D523" s="3" t="s">
        <v>6992</v>
      </c>
      <c r="E523" s="3">
        <v>1.2E-2</v>
      </c>
      <c r="F523" s="3">
        <v>1.24</v>
      </c>
      <c r="G523" s="3">
        <v>2</v>
      </c>
      <c r="H523" s="3">
        <v>1</v>
      </c>
      <c r="I523" s="3">
        <v>1</v>
      </c>
      <c r="J523" s="3">
        <v>1</v>
      </c>
      <c r="K523" s="3">
        <v>1</v>
      </c>
      <c r="L523" s="3">
        <v>752</v>
      </c>
      <c r="M523" s="3">
        <v>87.8</v>
      </c>
      <c r="N523" s="3">
        <v>5.27</v>
      </c>
      <c r="O523" s="3">
        <v>2.44</v>
      </c>
      <c r="P523" s="3">
        <v>1</v>
      </c>
      <c r="Q523" s="3" t="s">
        <v>6993</v>
      </c>
      <c r="R523" s="3" t="s">
        <v>35</v>
      </c>
      <c r="S523" s="3" t="s">
        <v>1062</v>
      </c>
      <c r="T523" s="3" t="s">
        <v>6994</v>
      </c>
      <c r="U523" s="3" t="s">
        <v>6995</v>
      </c>
      <c r="V523" s="3" t="s">
        <v>6991</v>
      </c>
      <c r="W523" s="3" t="s">
        <v>6996</v>
      </c>
      <c r="X523" s="3" t="s">
        <v>6997</v>
      </c>
      <c r="Y523" s="3" t="s">
        <v>41</v>
      </c>
      <c r="Z523" s="3" t="s">
        <v>41</v>
      </c>
      <c r="AA523" s="3">
        <v>0</v>
      </c>
      <c r="AB523" s="3" t="s">
        <v>30</v>
      </c>
      <c r="AC523" s="3">
        <v>1</v>
      </c>
      <c r="AD523" s="3" t="s">
        <v>41</v>
      </c>
    </row>
    <row r="524" spans="1:30" x14ac:dyDescent="0.2">
      <c r="A524" s="3" t="s">
        <v>6720</v>
      </c>
      <c r="B524" s="3" t="s">
        <v>31</v>
      </c>
      <c r="C524" s="3" t="s">
        <v>7000</v>
      </c>
      <c r="D524" s="3" t="s">
        <v>7001</v>
      </c>
      <c r="E524" s="3">
        <v>1.2E-2</v>
      </c>
      <c r="F524" s="3">
        <v>1.2370000000000001</v>
      </c>
      <c r="G524" s="3">
        <v>1</v>
      </c>
      <c r="H524" s="3">
        <v>1</v>
      </c>
      <c r="I524" s="3">
        <v>1</v>
      </c>
      <c r="J524" s="3">
        <v>1</v>
      </c>
      <c r="K524" s="3">
        <v>1</v>
      </c>
      <c r="L524" s="3">
        <v>1170</v>
      </c>
      <c r="M524" s="3">
        <v>133.80000000000001</v>
      </c>
      <c r="N524" s="3">
        <v>7.23</v>
      </c>
      <c r="O524" s="3">
        <v>0</v>
      </c>
      <c r="P524" s="3">
        <v>1</v>
      </c>
      <c r="Q524" s="3" t="s">
        <v>34</v>
      </c>
      <c r="R524" s="3" t="s">
        <v>35</v>
      </c>
      <c r="S524" s="3" t="s">
        <v>1062</v>
      </c>
      <c r="T524" s="3" t="s">
        <v>5290</v>
      </c>
      <c r="U524" s="3" t="s">
        <v>7002</v>
      </c>
      <c r="V524" s="3" t="s">
        <v>7000</v>
      </c>
      <c r="W524" s="3" t="s">
        <v>7003</v>
      </c>
      <c r="X524" s="3" t="s">
        <v>7004</v>
      </c>
      <c r="Y524" s="3" t="s">
        <v>7005</v>
      </c>
      <c r="Z524" s="3" t="s">
        <v>41</v>
      </c>
      <c r="AA524" s="3">
        <v>1</v>
      </c>
      <c r="AB524" s="3" t="s">
        <v>30</v>
      </c>
      <c r="AC524" s="3">
        <v>1</v>
      </c>
      <c r="AD524" s="3" t="s">
        <v>41</v>
      </c>
    </row>
    <row r="525" spans="1:30" x14ac:dyDescent="0.2">
      <c r="A525" s="3" t="s">
        <v>6720</v>
      </c>
      <c r="B525" s="3" t="s">
        <v>31</v>
      </c>
      <c r="C525" s="3" t="s">
        <v>7008</v>
      </c>
      <c r="D525" s="3" t="s">
        <v>7009</v>
      </c>
      <c r="E525" s="3">
        <v>1.2E-2</v>
      </c>
      <c r="F525" s="3">
        <v>1.2330000000000001</v>
      </c>
      <c r="G525" s="3">
        <v>18</v>
      </c>
      <c r="H525" s="3">
        <v>1</v>
      </c>
      <c r="I525" s="3">
        <v>1</v>
      </c>
      <c r="J525" s="3">
        <v>1</v>
      </c>
      <c r="K525" s="3">
        <v>1</v>
      </c>
      <c r="L525" s="3">
        <v>56</v>
      </c>
      <c r="M525" s="3">
        <v>6.7</v>
      </c>
      <c r="N525" s="3">
        <v>10.27</v>
      </c>
      <c r="O525" s="3">
        <v>1.83</v>
      </c>
      <c r="P525" s="3">
        <v>1</v>
      </c>
      <c r="Q525" s="3" t="s">
        <v>1592</v>
      </c>
      <c r="R525" s="3" t="s">
        <v>1593</v>
      </c>
      <c r="S525" s="3" t="s">
        <v>36</v>
      </c>
      <c r="T525" s="3" t="s">
        <v>7010</v>
      </c>
      <c r="U525" s="3" t="s">
        <v>7011</v>
      </c>
      <c r="V525" s="3" t="s">
        <v>7008</v>
      </c>
      <c r="W525" s="3" t="s">
        <v>7012</v>
      </c>
      <c r="X525" s="3" t="s">
        <v>7013</v>
      </c>
      <c r="Y525" s="3" t="s">
        <v>7014</v>
      </c>
      <c r="Z525" s="3" t="s">
        <v>41</v>
      </c>
      <c r="AA525" s="3">
        <v>9</v>
      </c>
      <c r="AB525" s="3" t="s">
        <v>30</v>
      </c>
      <c r="AC525" s="3">
        <v>1</v>
      </c>
      <c r="AD525" s="3" t="s">
        <v>41</v>
      </c>
    </row>
    <row r="526" spans="1:30" x14ac:dyDescent="0.2">
      <c r="A526" s="3" t="s">
        <v>6720</v>
      </c>
      <c r="B526" s="3" t="s">
        <v>31</v>
      </c>
      <c r="C526" s="3" t="s">
        <v>7017</v>
      </c>
      <c r="D526" s="3" t="s">
        <v>7018</v>
      </c>
      <c r="E526" s="3">
        <v>1.2E-2</v>
      </c>
      <c r="F526" s="3">
        <v>1.2330000000000001</v>
      </c>
      <c r="G526" s="3">
        <v>2</v>
      </c>
      <c r="H526" s="3">
        <v>1</v>
      </c>
      <c r="I526" s="3">
        <v>1</v>
      </c>
      <c r="J526" s="3">
        <v>1</v>
      </c>
      <c r="K526" s="3">
        <v>1</v>
      </c>
      <c r="L526" s="3">
        <v>939</v>
      </c>
      <c r="M526" s="3">
        <v>102.3</v>
      </c>
      <c r="N526" s="3">
        <v>7.33</v>
      </c>
      <c r="O526" s="3">
        <v>0</v>
      </c>
      <c r="P526" s="3">
        <v>1</v>
      </c>
      <c r="Q526" s="3" t="s">
        <v>7019</v>
      </c>
      <c r="R526" s="3" t="s">
        <v>35</v>
      </c>
      <c r="S526" s="3" t="s">
        <v>374</v>
      </c>
      <c r="T526" s="3" t="s">
        <v>7020</v>
      </c>
      <c r="U526" s="3" t="s">
        <v>7021</v>
      </c>
      <c r="V526" s="3" t="s">
        <v>7017</v>
      </c>
      <c r="W526" s="3" t="s">
        <v>7022</v>
      </c>
      <c r="X526" s="3" t="s">
        <v>7023</v>
      </c>
      <c r="Y526" s="3" t="s">
        <v>7024</v>
      </c>
      <c r="Z526" s="3" t="s">
        <v>41</v>
      </c>
      <c r="AA526" s="3">
        <v>8</v>
      </c>
      <c r="AB526" s="3" t="s">
        <v>30</v>
      </c>
      <c r="AC526" s="3">
        <v>1</v>
      </c>
      <c r="AD526" s="3" t="s">
        <v>41</v>
      </c>
    </row>
    <row r="527" spans="1:30" x14ac:dyDescent="0.2">
      <c r="A527" s="3" t="s">
        <v>6720</v>
      </c>
      <c r="B527" s="3" t="s">
        <v>31</v>
      </c>
      <c r="C527" s="3" t="s">
        <v>7027</v>
      </c>
      <c r="D527" s="3" t="s">
        <v>7028</v>
      </c>
      <c r="E527" s="3">
        <v>1.2E-2</v>
      </c>
      <c r="F527" s="3">
        <v>1.232</v>
      </c>
      <c r="G527" s="3">
        <v>4</v>
      </c>
      <c r="H527" s="3">
        <v>1</v>
      </c>
      <c r="I527" s="3">
        <v>1</v>
      </c>
      <c r="J527" s="3">
        <v>1</v>
      </c>
      <c r="K527" s="3">
        <v>1</v>
      </c>
      <c r="L527" s="3">
        <v>501</v>
      </c>
      <c r="M527" s="3">
        <v>55.9</v>
      </c>
      <c r="N527" s="3">
        <v>5.82</v>
      </c>
      <c r="O527" s="3">
        <v>0</v>
      </c>
      <c r="P527" s="3">
        <v>1</v>
      </c>
      <c r="Q527" s="3" t="s">
        <v>913</v>
      </c>
      <c r="R527" s="3" t="s">
        <v>1305</v>
      </c>
      <c r="S527" s="3" t="s">
        <v>41</v>
      </c>
      <c r="T527" s="3" t="s">
        <v>41</v>
      </c>
      <c r="U527" s="3" t="s">
        <v>7029</v>
      </c>
      <c r="V527" s="3" t="s">
        <v>7027</v>
      </c>
      <c r="W527" s="3" t="s">
        <v>7030</v>
      </c>
      <c r="X527" s="3" t="s">
        <v>7031</v>
      </c>
      <c r="Y527" s="3" t="s">
        <v>41</v>
      </c>
      <c r="Z527" s="3" t="s">
        <v>41</v>
      </c>
      <c r="AA527" s="3">
        <v>0</v>
      </c>
      <c r="AB527" s="3" t="s">
        <v>30</v>
      </c>
      <c r="AC527" s="3">
        <v>1</v>
      </c>
      <c r="AD527" s="3" t="s">
        <v>41</v>
      </c>
    </row>
    <row r="528" spans="1:30" x14ac:dyDescent="0.2">
      <c r="A528" s="3" t="s">
        <v>6720</v>
      </c>
      <c r="B528" s="3" t="s">
        <v>31</v>
      </c>
      <c r="C528" s="3" t="s">
        <v>7034</v>
      </c>
      <c r="D528" s="3" t="s">
        <v>7035</v>
      </c>
      <c r="E528" s="3">
        <v>1.2E-2</v>
      </c>
      <c r="F528" s="3">
        <v>1.23</v>
      </c>
      <c r="G528" s="3">
        <v>5</v>
      </c>
      <c r="H528" s="3">
        <v>1</v>
      </c>
      <c r="I528" s="3">
        <v>1</v>
      </c>
      <c r="J528" s="3">
        <v>1</v>
      </c>
      <c r="K528" s="3">
        <v>1</v>
      </c>
      <c r="L528" s="3">
        <v>396</v>
      </c>
      <c r="M528" s="3">
        <v>44.1</v>
      </c>
      <c r="N528" s="3">
        <v>5.76</v>
      </c>
      <c r="O528" s="3">
        <v>0</v>
      </c>
      <c r="P528" s="3">
        <v>1</v>
      </c>
      <c r="Q528" s="3" t="s">
        <v>1377</v>
      </c>
      <c r="R528" s="3" t="s">
        <v>7036</v>
      </c>
      <c r="S528" s="3" t="s">
        <v>36</v>
      </c>
      <c r="T528" s="3" t="s">
        <v>7037</v>
      </c>
      <c r="U528" s="3" t="s">
        <v>7038</v>
      </c>
      <c r="V528" s="3" t="s">
        <v>7034</v>
      </c>
      <c r="W528" s="3" t="s">
        <v>7039</v>
      </c>
      <c r="X528" s="3" t="s">
        <v>7040</v>
      </c>
      <c r="Y528" s="3" t="s">
        <v>7041</v>
      </c>
      <c r="Z528" s="3" t="s">
        <v>6739</v>
      </c>
      <c r="AA528" s="3">
        <v>3</v>
      </c>
      <c r="AB528" s="3" t="s">
        <v>30</v>
      </c>
      <c r="AC528" s="3">
        <v>1</v>
      </c>
      <c r="AD528" s="3" t="s">
        <v>41</v>
      </c>
    </row>
    <row r="529" spans="1:30" x14ac:dyDescent="0.2">
      <c r="A529" s="3" t="s">
        <v>6720</v>
      </c>
      <c r="B529" s="3" t="s">
        <v>31</v>
      </c>
      <c r="C529" s="3" t="s">
        <v>7044</v>
      </c>
      <c r="D529" s="3" t="s">
        <v>7045</v>
      </c>
      <c r="E529" s="3">
        <v>1.2E-2</v>
      </c>
      <c r="F529" s="3">
        <v>1.2290000000000001</v>
      </c>
      <c r="G529" s="3">
        <v>3</v>
      </c>
      <c r="H529" s="3">
        <v>1</v>
      </c>
      <c r="I529" s="3">
        <v>1</v>
      </c>
      <c r="J529" s="3">
        <v>1</v>
      </c>
      <c r="K529" s="3">
        <v>1</v>
      </c>
      <c r="L529" s="3">
        <v>270</v>
      </c>
      <c r="M529" s="3">
        <v>31.4</v>
      </c>
      <c r="N529" s="3">
        <v>7.46</v>
      </c>
      <c r="O529" s="3">
        <v>0</v>
      </c>
      <c r="P529" s="3">
        <v>1</v>
      </c>
      <c r="Q529" s="3" t="s">
        <v>41</v>
      </c>
      <c r="R529" s="3" t="s">
        <v>41</v>
      </c>
      <c r="S529" s="3" t="s">
        <v>41</v>
      </c>
      <c r="T529" s="3" t="s">
        <v>7046</v>
      </c>
      <c r="U529" s="3" t="s">
        <v>7047</v>
      </c>
      <c r="V529" s="3" t="s">
        <v>7044</v>
      </c>
      <c r="W529" s="3" t="s">
        <v>41</v>
      </c>
      <c r="X529" s="3" t="s">
        <v>7048</v>
      </c>
      <c r="Y529" s="3" t="s">
        <v>41</v>
      </c>
      <c r="Z529" s="3" t="s">
        <v>41</v>
      </c>
      <c r="AA529" s="3">
        <v>0</v>
      </c>
      <c r="AB529" s="3" t="s">
        <v>30</v>
      </c>
      <c r="AC529" s="3">
        <v>1</v>
      </c>
      <c r="AD529" s="3" t="s">
        <v>41</v>
      </c>
    </row>
    <row r="530" spans="1:30" x14ac:dyDescent="0.2">
      <c r="A530" s="3" t="s">
        <v>6720</v>
      </c>
      <c r="B530" s="3" t="s">
        <v>31</v>
      </c>
      <c r="C530" s="3" t="s">
        <v>7051</v>
      </c>
      <c r="D530" s="3" t="s">
        <v>7052</v>
      </c>
      <c r="E530" s="3">
        <v>1.2E-2</v>
      </c>
      <c r="F530" s="3">
        <v>1.2270000000000001</v>
      </c>
      <c r="G530" s="3">
        <v>5</v>
      </c>
      <c r="H530" s="3">
        <v>1</v>
      </c>
      <c r="I530" s="3">
        <v>1</v>
      </c>
      <c r="J530" s="3">
        <v>1</v>
      </c>
      <c r="K530" s="3">
        <v>1</v>
      </c>
      <c r="L530" s="3">
        <v>235</v>
      </c>
      <c r="M530" s="3">
        <v>28</v>
      </c>
      <c r="N530" s="3">
        <v>9.3800000000000008</v>
      </c>
      <c r="O530" s="3">
        <v>2.17</v>
      </c>
      <c r="P530" s="3">
        <v>1</v>
      </c>
      <c r="Q530" s="3" t="s">
        <v>2887</v>
      </c>
      <c r="R530" s="3" t="s">
        <v>35</v>
      </c>
      <c r="S530" s="3" t="s">
        <v>1766</v>
      </c>
      <c r="T530" s="3" t="s">
        <v>7053</v>
      </c>
      <c r="U530" s="3" t="s">
        <v>7054</v>
      </c>
      <c r="V530" s="3" t="s">
        <v>7051</v>
      </c>
      <c r="W530" s="3" t="s">
        <v>7055</v>
      </c>
      <c r="X530" s="3" t="s">
        <v>7056</v>
      </c>
      <c r="Y530" s="3" t="s">
        <v>41</v>
      </c>
      <c r="Z530" s="3" t="s">
        <v>41</v>
      </c>
      <c r="AA530" s="3">
        <v>0</v>
      </c>
      <c r="AB530" s="3" t="s">
        <v>30</v>
      </c>
      <c r="AC530" s="3">
        <v>1</v>
      </c>
      <c r="AD530" s="3" t="s">
        <v>41</v>
      </c>
    </row>
    <row r="531" spans="1:30" x14ac:dyDescent="0.2">
      <c r="A531" s="3" t="s">
        <v>6720</v>
      </c>
      <c r="B531" s="3" t="s">
        <v>31</v>
      </c>
      <c r="C531" s="3" t="s">
        <v>7059</v>
      </c>
      <c r="D531" s="3" t="s">
        <v>7060</v>
      </c>
      <c r="E531" s="3">
        <v>1.2E-2</v>
      </c>
      <c r="F531" s="3">
        <v>1.226</v>
      </c>
      <c r="G531" s="3">
        <v>2</v>
      </c>
      <c r="H531" s="3">
        <v>1</v>
      </c>
      <c r="I531" s="3">
        <v>1</v>
      </c>
      <c r="J531" s="3">
        <v>1</v>
      </c>
      <c r="K531" s="3">
        <v>1</v>
      </c>
      <c r="L531" s="3">
        <v>837</v>
      </c>
      <c r="M531" s="3">
        <v>93</v>
      </c>
      <c r="N531" s="3">
        <v>5.36</v>
      </c>
      <c r="O531" s="3">
        <v>3.37</v>
      </c>
      <c r="P531" s="3">
        <v>1</v>
      </c>
      <c r="Q531" s="3" t="s">
        <v>2010</v>
      </c>
      <c r="R531" s="3" t="s">
        <v>35</v>
      </c>
      <c r="S531" s="3" t="s">
        <v>36</v>
      </c>
      <c r="T531" s="3" t="s">
        <v>4625</v>
      </c>
      <c r="U531" s="3" t="s">
        <v>7061</v>
      </c>
      <c r="V531" s="3" t="s">
        <v>7059</v>
      </c>
      <c r="W531" s="3" t="s">
        <v>7062</v>
      </c>
      <c r="X531" s="3" t="s">
        <v>7063</v>
      </c>
      <c r="Y531" s="3" t="s">
        <v>41</v>
      </c>
      <c r="Z531" s="3" t="s">
        <v>41</v>
      </c>
      <c r="AA531" s="3">
        <v>0</v>
      </c>
      <c r="AB531" s="3" t="s">
        <v>30</v>
      </c>
      <c r="AC531" s="3">
        <v>1</v>
      </c>
      <c r="AD531" s="3" t="s">
        <v>7064</v>
      </c>
    </row>
    <row r="532" spans="1:30" x14ac:dyDescent="0.2">
      <c r="A532" s="3" t="s">
        <v>6720</v>
      </c>
      <c r="B532" s="3" t="s">
        <v>31</v>
      </c>
      <c r="C532" s="3" t="s">
        <v>7069</v>
      </c>
      <c r="D532" s="3" t="s">
        <v>7070</v>
      </c>
      <c r="E532" s="3">
        <v>1.2E-2</v>
      </c>
      <c r="F532" s="3">
        <v>1.224</v>
      </c>
      <c r="G532" s="3">
        <v>6</v>
      </c>
      <c r="H532" s="3">
        <v>1</v>
      </c>
      <c r="I532" s="3">
        <v>1</v>
      </c>
      <c r="J532" s="3">
        <v>1</v>
      </c>
      <c r="K532" s="3">
        <v>1</v>
      </c>
      <c r="L532" s="3">
        <v>130</v>
      </c>
      <c r="M532" s="3">
        <v>14.6</v>
      </c>
      <c r="N532" s="3">
        <v>9.94</v>
      </c>
      <c r="O532" s="3">
        <v>0</v>
      </c>
      <c r="P532" s="3">
        <v>1</v>
      </c>
      <c r="Q532" s="3" t="s">
        <v>1592</v>
      </c>
      <c r="R532" s="3" t="s">
        <v>1593</v>
      </c>
      <c r="S532" s="3" t="s">
        <v>36</v>
      </c>
      <c r="T532" s="3" t="s">
        <v>7071</v>
      </c>
      <c r="U532" s="3" t="s">
        <v>7072</v>
      </c>
      <c r="V532" s="3" t="s">
        <v>7069</v>
      </c>
      <c r="W532" s="3" t="s">
        <v>7073</v>
      </c>
      <c r="X532" s="3" t="s">
        <v>7074</v>
      </c>
      <c r="Y532" s="3" t="s">
        <v>6179</v>
      </c>
      <c r="Z532" s="3" t="s">
        <v>41</v>
      </c>
      <c r="AA532" s="3">
        <v>9</v>
      </c>
      <c r="AB532" s="3" t="s">
        <v>30</v>
      </c>
      <c r="AC532" s="3">
        <v>1</v>
      </c>
      <c r="AD532" s="3" t="s">
        <v>41</v>
      </c>
    </row>
    <row r="533" spans="1:30" x14ac:dyDescent="0.2">
      <c r="A533" s="3" t="s">
        <v>6720</v>
      </c>
      <c r="B533" s="3" t="s">
        <v>31</v>
      </c>
      <c r="C533" s="3" t="s">
        <v>7077</v>
      </c>
      <c r="D533" s="3" t="s">
        <v>7078</v>
      </c>
      <c r="E533" s="3">
        <v>1.2999999999999999E-2</v>
      </c>
      <c r="F533" s="3">
        <v>1.222</v>
      </c>
      <c r="G533" s="3">
        <v>2</v>
      </c>
      <c r="H533" s="3">
        <v>1</v>
      </c>
      <c r="I533" s="3">
        <v>1</v>
      </c>
      <c r="J533" s="3">
        <v>1</v>
      </c>
      <c r="K533" s="3">
        <v>1</v>
      </c>
      <c r="L533" s="3">
        <v>647</v>
      </c>
      <c r="M533" s="3">
        <v>74.400000000000006</v>
      </c>
      <c r="N533" s="3">
        <v>8.7899999999999991</v>
      </c>
      <c r="O533" s="3">
        <v>0</v>
      </c>
      <c r="P533" s="3">
        <v>1</v>
      </c>
      <c r="Q533" s="3" t="s">
        <v>2725</v>
      </c>
      <c r="R533" s="3" t="s">
        <v>35</v>
      </c>
      <c r="S533" s="3" t="s">
        <v>1062</v>
      </c>
      <c r="T533" s="3" t="s">
        <v>7079</v>
      </c>
      <c r="U533" s="3" t="s">
        <v>7080</v>
      </c>
      <c r="V533" s="3" t="s">
        <v>7077</v>
      </c>
      <c r="W533" s="3" t="s">
        <v>7081</v>
      </c>
      <c r="X533" s="3" t="s">
        <v>7082</v>
      </c>
      <c r="Y533" s="3" t="s">
        <v>41</v>
      </c>
      <c r="Z533" s="3" t="s">
        <v>41</v>
      </c>
      <c r="AA533" s="3">
        <v>0</v>
      </c>
      <c r="AB533" s="3" t="s">
        <v>30</v>
      </c>
      <c r="AC533" s="3">
        <v>1</v>
      </c>
      <c r="AD533" s="3" t="s">
        <v>41</v>
      </c>
    </row>
    <row r="534" spans="1:30" x14ac:dyDescent="0.2">
      <c r="A534" s="3" t="s">
        <v>6720</v>
      </c>
      <c r="B534" s="3" t="s">
        <v>31</v>
      </c>
      <c r="C534" s="3" t="s">
        <v>7085</v>
      </c>
      <c r="D534" s="3" t="s">
        <v>7086</v>
      </c>
      <c r="E534" s="3">
        <v>1.2999999999999999E-2</v>
      </c>
      <c r="F534" s="3">
        <v>1.2210000000000001</v>
      </c>
      <c r="G534" s="3">
        <v>1</v>
      </c>
      <c r="H534" s="3">
        <v>1</v>
      </c>
      <c r="I534" s="3">
        <v>1</v>
      </c>
      <c r="J534" s="3">
        <v>1</v>
      </c>
      <c r="K534" s="3">
        <v>1</v>
      </c>
      <c r="L534" s="3">
        <v>987</v>
      </c>
      <c r="M534" s="3">
        <v>107.9</v>
      </c>
      <c r="N534" s="3">
        <v>6.39</v>
      </c>
      <c r="O534" s="3">
        <v>0</v>
      </c>
      <c r="P534" s="3">
        <v>1</v>
      </c>
      <c r="Q534" s="3" t="s">
        <v>1539</v>
      </c>
      <c r="R534" s="3" t="s">
        <v>4457</v>
      </c>
      <c r="S534" s="3" t="s">
        <v>374</v>
      </c>
      <c r="T534" s="3" t="s">
        <v>7087</v>
      </c>
      <c r="U534" s="3" t="s">
        <v>7088</v>
      </c>
      <c r="V534" s="3" t="s">
        <v>7085</v>
      </c>
      <c r="W534" s="3" t="s">
        <v>7089</v>
      </c>
      <c r="X534" s="3" t="s">
        <v>7090</v>
      </c>
      <c r="Y534" s="3" t="s">
        <v>2427</v>
      </c>
      <c r="Z534" s="3" t="s">
        <v>1546</v>
      </c>
      <c r="AA534" s="3">
        <v>5</v>
      </c>
      <c r="AB534" s="3" t="s">
        <v>30</v>
      </c>
      <c r="AC534" s="3">
        <v>1</v>
      </c>
      <c r="AD534" s="3" t="s">
        <v>41</v>
      </c>
    </row>
    <row r="535" spans="1:30" x14ac:dyDescent="0.2">
      <c r="A535" s="3" t="s">
        <v>6720</v>
      </c>
      <c r="B535" s="3" t="s">
        <v>31</v>
      </c>
      <c r="C535" s="3" t="s">
        <v>7093</v>
      </c>
      <c r="D535" s="3" t="s">
        <v>7094</v>
      </c>
      <c r="E535" s="3">
        <v>1.4E-2</v>
      </c>
      <c r="F535" s="3">
        <v>1.2170000000000001</v>
      </c>
      <c r="G535" s="3">
        <v>3</v>
      </c>
      <c r="H535" s="3">
        <v>1</v>
      </c>
      <c r="I535" s="3">
        <v>1</v>
      </c>
      <c r="J535" s="3">
        <v>1</v>
      </c>
      <c r="K535" s="3">
        <v>1</v>
      </c>
      <c r="L535" s="3">
        <v>657</v>
      </c>
      <c r="M535" s="3">
        <v>72.8</v>
      </c>
      <c r="N535" s="3">
        <v>8.92</v>
      </c>
      <c r="O535" s="3">
        <v>2.76</v>
      </c>
      <c r="P535" s="3">
        <v>1</v>
      </c>
      <c r="Q535" s="3" t="s">
        <v>1861</v>
      </c>
      <c r="R535" s="3" t="s">
        <v>978</v>
      </c>
      <c r="S535" s="3" t="s">
        <v>2985</v>
      </c>
      <c r="T535" s="3" t="s">
        <v>7095</v>
      </c>
      <c r="U535" s="3" t="s">
        <v>7096</v>
      </c>
      <c r="V535" s="3" t="s">
        <v>7093</v>
      </c>
      <c r="W535" s="3" t="s">
        <v>7097</v>
      </c>
      <c r="X535" s="3" t="s">
        <v>7098</v>
      </c>
      <c r="Y535" s="3" t="s">
        <v>41</v>
      </c>
      <c r="Z535" s="3" t="s">
        <v>41</v>
      </c>
      <c r="AA535" s="3">
        <v>0</v>
      </c>
      <c r="AB535" s="3" t="s">
        <v>30</v>
      </c>
      <c r="AC535" s="3">
        <v>1</v>
      </c>
      <c r="AD535" s="3" t="s">
        <v>41</v>
      </c>
    </row>
    <row r="536" spans="1:30" x14ac:dyDescent="0.2">
      <c r="A536" s="3" t="s">
        <v>6720</v>
      </c>
      <c r="B536" s="3" t="s">
        <v>31</v>
      </c>
      <c r="C536" s="3" t="s">
        <v>7101</v>
      </c>
      <c r="D536" s="3" t="s">
        <v>7102</v>
      </c>
      <c r="E536" s="3">
        <v>1.4E-2</v>
      </c>
      <c r="F536" s="3">
        <v>1.216</v>
      </c>
      <c r="G536" s="3">
        <v>7</v>
      </c>
      <c r="H536" s="3">
        <v>1</v>
      </c>
      <c r="I536" s="3">
        <v>1</v>
      </c>
      <c r="J536" s="3">
        <v>1</v>
      </c>
      <c r="K536" s="3">
        <v>1</v>
      </c>
      <c r="L536" s="3">
        <v>245</v>
      </c>
      <c r="M536" s="3">
        <v>26.4</v>
      </c>
      <c r="N536" s="3">
        <v>4.6399999999999997</v>
      </c>
      <c r="O536" s="3">
        <v>2</v>
      </c>
      <c r="P536" s="3">
        <v>1</v>
      </c>
      <c r="Q536" s="3" t="s">
        <v>6218</v>
      </c>
      <c r="R536" s="3" t="s">
        <v>978</v>
      </c>
      <c r="S536" s="3" t="s">
        <v>5640</v>
      </c>
      <c r="T536" s="3" t="s">
        <v>7103</v>
      </c>
      <c r="U536" s="3" t="s">
        <v>7104</v>
      </c>
      <c r="V536" s="3" t="s">
        <v>7101</v>
      </c>
      <c r="W536" s="3" t="s">
        <v>7105</v>
      </c>
      <c r="X536" s="3" t="s">
        <v>7106</v>
      </c>
      <c r="Y536" s="3" t="s">
        <v>41</v>
      </c>
      <c r="Z536" s="3" t="s">
        <v>41</v>
      </c>
      <c r="AA536" s="3">
        <v>0</v>
      </c>
      <c r="AB536" s="3" t="s">
        <v>30</v>
      </c>
      <c r="AC536" s="3">
        <v>1</v>
      </c>
      <c r="AD536" s="3" t="s">
        <v>41</v>
      </c>
    </row>
    <row r="537" spans="1:30" x14ac:dyDescent="0.2">
      <c r="A537" s="3" t="s">
        <v>6720</v>
      </c>
      <c r="B537" s="3" t="s">
        <v>31</v>
      </c>
      <c r="C537" s="3" t="s">
        <v>7109</v>
      </c>
      <c r="D537" s="3" t="s">
        <v>7110</v>
      </c>
      <c r="E537" s="3">
        <v>1.4E-2</v>
      </c>
      <c r="F537" s="3">
        <v>1.216</v>
      </c>
      <c r="G537" s="3">
        <v>2</v>
      </c>
      <c r="H537" s="3">
        <v>1</v>
      </c>
      <c r="I537" s="3">
        <v>1</v>
      </c>
      <c r="J537" s="3">
        <v>1</v>
      </c>
      <c r="K537" s="3">
        <v>1</v>
      </c>
      <c r="L537" s="3">
        <v>391</v>
      </c>
      <c r="M537" s="3">
        <v>44</v>
      </c>
      <c r="N537" s="3">
        <v>5.78</v>
      </c>
      <c r="O537" s="3">
        <v>0</v>
      </c>
      <c r="P537" s="3">
        <v>1</v>
      </c>
      <c r="Q537" s="3" t="s">
        <v>2740</v>
      </c>
      <c r="R537" s="3" t="s">
        <v>2141</v>
      </c>
      <c r="S537" s="3" t="s">
        <v>1306</v>
      </c>
      <c r="T537" s="3" t="s">
        <v>2098</v>
      </c>
      <c r="U537" s="3" t="s">
        <v>7111</v>
      </c>
      <c r="V537" s="3" t="s">
        <v>7109</v>
      </c>
      <c r="W537" s="3" t="s">
        <v>7112</v>
      </c>
      <c r="X537" s="3" t="s">
        <v>7113</v>
      </c>
      <c r="Y537" s="3" t="s">
        <v>7114</v>
      </c>
      <c r="Z537" s="3" t="s">
        <v>41</v>
      </c>
      <c r="AA537" s="3">
        <v>3</v>
      </c>
      <c r="AB537" s="3" t="s">
        <v>30</v>
      </c>
      <c r="AC537" s="3">
        <v>1</v>
      </c>
      <c r="AD537" s="3" t="s">
        <v>41</v>
      </c>
    </row>
    <row r="538" spans="1:30" x14ac:dyDescent="0.2">
      <c r="A538" s="3" t="s">
        <v>6720</v>
      </c>
      <c r="B538" s="3" t="s">
        <v>31</v>
      </c>
      <c r="C538" s="3" t="s">
        <v>7117</v>
      </c>
      <c r="D538" s="3" t="s">
        <v>7118</v>
      </c>
      <c r="E538" s="3">
        <v>1.4E-2</v>
      </c>
      <c r="F538" s="3">
        <v>1.2150000000000001</v>
      </c>
      <c r="G538" s="3">
        <v>4</v>
      </c>
      <c r="H538" s="3">
        <v>1</v>
      </c>
      <c r="I538" s="3">
        <v>1</v>
      </c>
      <c r="J538" s="3">
        <v>1</v>
      </c>
      <c r="K538" s="3">
        <v>1</v>
      </c>
      <c r="L538" s="3">
        <v>348</v>
      </c>
      <c r="M538" s="3">
        <v>36.700000000000003</v>
      </c>
      <c r="N538" s="3">
        <v>6.74</v>
      </c>
      <c r="O538" s="3">
        <v>0</v>
      </c>
      <c r="P538" s="3">
        <v>1</v>
      </c>
      <c r="Q538" s="3" t="s">
        <v>1377</v>
      </c>
      <c r="R538" s="3" t="s">
        <v>41</v>
      </c>
      <c r="S538" s="3" t="s">
        <v>36</v>
      </c>
      <c r="T538" s="3" t="s">
        <v>7119</v>
      </c>
      <c r="U538" s="3" t="s">
        <v>7120</v>
      </c>
      <c r="V538" s="3" t="s">
        <v>7117</v>
      </c>
      <c r="W538" s="3" t="s">
        <v>7121</v>
      </c>
      <c r="X538" s="3" t="s">
        <v>7122</v>
      </c>
      <c r="Y538" s="3" t="s">
        <v>41</v>
      </c>
      <c r="Z538" s="3" t="s">
        <v>4104</v>
      </c>
      <c r="AA538" s="3">
        <v>2</v>
      </c>
      <c r="AB538" s="3" t="s">
        <v>30</v>
      </c>
      <c r="AC538" s="3">
        <v>1</v>
      </c>
      <c r="AD538" s="3" t="s">
        <v>41</v>
      </c>
    </row>
    <row r="539" spans="1:30" x14ac:dyDescent="0.2">
      <c r="A539" s="3" t="s">
        <v>6720</v>
      </c>
      <c r="B539" s="3" t="s">
        <v>31</v>
      </c>
      <c r="C539" s="3" t="s">
        <v>7125</v>
      </c>
      <c r="D539" s="3" t="s">
        <v>7126</v>
      </c>
      <c r="E539" s="3">
        <v>1.4E-2</v>
      </c>
      <c r="F539" s="3">
        <v>1.214</v>
      </c>
      <c r="G539" s="3">
        <v>1</v>
      </c>
      <c r="H539" s="3">
        <v>1</v>
      </c>
      <c r="I539" s="3">
        <v>1</v>
      </c>
      <c r="J539" s="3">
        <v>1</v>
      </c>
      <c r="K539" s="3">
        <v>1</v>
      </c>
      <c r="L539" s="3">
        <v>1636</v>
      </c>
      <c r="M539" s="3">
        <v>186.7</v>
      </c>
      <c r="N539" s="3">
        <v>5.69</v>
      </c>
      <c r="O539" s="3">
        <v>2.02</v>
      </c>
      <c r="P539" s="3">
        <v>1</v>
      </c>
      <c r="Q539" s="3" t="s">
        <v>2684</v>
      </c>
      <c r="R539" s="3" t="s">
        <v>7127</v>
      </c>
      <c r="S539" s="3" t="s">
        <v>2843</v>
      </c>
      <c r="T539" s="3" t="s">
        <v>7128</v>
      </c>
      <c r="U539" s="3" t="s">
        <v>7129</v>
      </c>
      <c r="V539" s="3" t="s">
        <v>7125</v>
      </c>
      <c r="W539" s="3" t="s">
        <v>7130</v>
      </c>
      <c r="X539" s="3" t="s">
        <v>7131</v>
      </c>
      <c r="Y539" s="3" t="s">
        <v>41</v>
      </c>
      <c r="Z539" s="3" t="s">
        <v>41</v>
      </c>
      <c r="AA539" s="3">
        <v>0</v>
      </c>
      <c r="AB539" s="3" t="s">
        <v>30</v>
      </c>
      <c r="AC539" s="3">
        <v>1</v>
      </c>
      <c r="AD539" s="3" t="s">
        <v>41</v>
      </c>
    </row>
    <row r="540" spans="1:30" x14ac:dyDescent="0.2">
      <c r="A540" s="3" t="s">
        <v>6720</v>
      </c>
      <c r="B540" s="3" t="s">
        <v>31</v>
      </c>
      <c r="C540" s="3" t="s">
        <v>7134</v>
      </c>
      <c r="D540" s="3" t="s">
        <v>7135</v>
      </c>
      <c r="E540" s="3">
        <v>1.4E-2</v>
      </c>
      <c r="F540" s="3">
        <v>1.212</v>
      </c>
      <c r="G540" s="3">
        <v>4</v>
      </c>
      <c r="H540" s="3">
        <v>1</v>
      </c>
      <c r="I540" s="3">
        <v>1</v>
      </c>
      <c r="J540" s="3">
        <v>1</v>
      </c>
      <c r="K540" s="3">
        <v>1</v>
      </c>
      <c r="L540" s="3">
        <v>564</v>
      </c>
      <c r="M540" s="3">
        <v>63.6</v>
      </c>
      <c r="N540" s="3">
        <v>9.14</v>
      </c>
      <c r="O540" s="3">
        <v>2.56</v>
      </c>
      <c r="P540" s="3">
        <v>1</v>
      </c>
      <c r="Q540" s="3" t="s">
        <v>1422</v>
      </c>
      <c r="R540" s="3" t="s">
        <v>35</v>
      </c>
      <c r="S540" s="3" t="s">
        <v>1062</v>
      </c>
      <c r="T540" s="3" t="s">
        <v>1424</v>
      </c>
      <c r="U540" s="3" t="s">
        <v>7136</v>
      </c>
      <c r="V540" s="3" t="s">
        <v>7134</v>
      </c>
      <c r="W540" s="3" t="s">
        <v>7137</v>
      </c>
      <c r="X540" s="3" t="s">
        <v>7138</v>
      </c>
      <c r="Y540" s="3" t="s">
        <v>1771</v>
      </c>
      <c r="Z540" s="3" t="s">
        <v>41</v>
      </c>
      <c r="AA540" s="3">
        <v>1</v>
      </c>
      <c r="AB540" s="3" t="s">
        <v>30</v>
      </c>
      <c r="AC540" s="3">
        <v>1</v>
      </c>
      <c r="AD540" s="3" t="s">
        <v>41</v>
      </c>
    </row>
    <row r="541" spans="1:30" x14ac:dyDescent="0.2">
      <c r="A541" s="3" t="s">
        <v>6720</v>
      </c>
      <c r="B541" s="3" t="s">
        <v>31</v>
      </c>
      <c r="C541" s="3" t="s">
        <v>7141</v>
      </c>
      <c r="D541" s="3" t="s">
        <v>7142</v>
      </c>
      <c r="E541" s="3">
        <v>1.4E-2</v>
      </c>
      <c r="F541" s="3">
        <v>1.2110000000000001</v>
      </c>
      <c r="G541" s="3">
        <v>3</v>
      </c>
      <c r="H541" s="3">
        <v>1</v>
      </c>
      <c r="I541" s="3">
        <v>1</v>
      </c>
      <c r="J541" s="3">
        <v>1</v>
      </c>
      <c r="K541" s="3">
        <v>1</v>
      </c>
      <c r="L541" s="3">
        <v>320</v>
      </c>
      <c r="M541" s="3">
        <v>36.1</v>
      </c>
      <c r="N541" s="3">
        <v>4.7</v>
      </c>
      <c r="O541" s="3">
        <v>0</v>
      </c>
      <c r="P541" s="3">
        <v>1</v>
      </c>
      <c r="Q541" s="3" t="s">
        <v>3505</v>
      </c>
      <c r="R541" s="3" t="s">
        <v>1739</v>
      </c>
      <c r="S541" s="3" t="s">
        <v>1766</v>
      </c>
      <c r="T541" s="3" t="s">
        <v>7143</v>
      </c>
      <c r="U541" s="3" t="s">
        <v>7144</v>
      </c>
      <c r="V541" s="3" t="s">
        <v>7141</v>
      </c>
      <c r="W541" s="3" t="s">
        <v>7145</v>
      </c>
      <c r="X541" s="3" t="s">
        <v>7146</v>
      </c>
      <c r="Y541" s="3" t="s">
        <v>41</v>
      </c>
      <c r="Z541" s="3" t="s">
        <v>41</v>
      </c>
      <c r="AA541" s="3">
        <v>0</v>
      </c>
      <c r="AB541" s="3" t="s">
        <v>30</v>
      </c>
      <c r="AC541" s="3">
        <v>1</v>
      </c>
      <c r="AD541" s="3" t="s">
        <v>41</v>
      </c>
    </row>
    <row r="542" spans="1:30" x14ac:dyDescent="0.2">
      <c r="A542" s="3" t="s">
        <v>6720</v>
      </c>
      <c r="B542" s="3" t="s">
        <v>31</v>
      </c>
      <c r="C542" s="3" t="s">
        <v>7149</v>
      </c>
      <c r="D542" s="3" t="s">
        <v>7150</v>
      </c>
      <c r="E542" s="3">
        <v>1.4E-2</v>
      </c>
      <c r="F542" s="3">
        <v>1.2110000000000001</v>
      </c>
      <c r="G542" s="3">
        <v>2</v>
      </c>
      <c r="H542" s="3">
        <v>1</v>
      </c>
      <c r="I542" s="3">
        <v>1</v>
      </c>
      <c r="J542" s="3">
        <v>1</v>
      </c>
      <c r="K542" s="3">
        <v>1</v>
      </c>
      <c r="L542" s="3">
        <v>1035</v>
      </c>
      <c r="M542" s="3">
        <v>117.8</v>
      </c>
      <c r="N542" s="3">
        <v>4.8899999999999997</v>
      </c>
      <c r="O542" s="3">
        <v>0</v>
      </c>
      <c r="P542" s="3">
        <v>1</v>
      </c>
      <c r="Q542" s="3" t="s">
        <v>34</v>
      </c>
      <c r="R542" s="3" t="s">
        <v>35</v>
      </c>
      <c r="S542" s="3" t="s">
        <v>36</v>
      </c>
      <c r="T542" s="3" t="s">
        <v>7151</v>
      </c>
      <c r="U542" s="3" t="s">
        <v>7152</v>
      </c>
      <c r="V542" s="3" t="s">
        <v>7149</v>
      </c>
      <c r="W542" s="3" t="s">
        <v>7153</v>
      </c>
      <c r="X542" s="3" t="s">
        <v>7154</v>
      </c>
      <c r="Y542" s="3" t="s">
        <v>7005</v>
      </c>
      <c r="Z542" s="3" t="s">
        <v>41</v>
      </c>
      <c r="AA542" s="3">
        <v>1</v>
      </c>
      <c r="AB542" s="3" t="s">
        <v>30</v>
      </c>
      <c r="AC542" s="3">
        <v>1</v>
      </c>
      <c r="AD542" s="3" t="s">
        <v>41</v>
      </c>
    </row>
    <row r="543" spans="1:30" x14ac:dyDescent="0.2">
      <c r="A543" s="3" t="s">
        <v>6720</v>
      </c>
      <c r="B543" s="3" t="s">
        <v>31</v>
      </c>
      <c r="C543" s="3" t="s">
        <v>7157</v>
      </c>
      <c r="D543" s="3" t="s">
        <v>7158</v>
      </c>
      <c r="E543" s="3">
        <v>1.4E-2</v>
      </c>
      <c r="F543" s="3">
        <v>1.2090000000000001</v>
      </c>
      <c r="G543" s="3">
        <v>12</v>
      </c>
      <c r="H543" s="3">
        <v>1</v>
      </c>
      <c r="I543" s="3">
        <v>1</v>
      </c>
      <c r="J543" s="3">
        <v>1</v>
      </c>
      <c r="K543" s="3">
        <v>1</v>
      </c>
      <c r="L543" s="3">
        <v>110</v>
      </c>
      <c r="M543" s="3">
        <v>11</v>
      </c>
      <c r="N543" s="3">
        <v>4.1500000000000004</v>
      </c>
      <c r="O543" s="3">
        <v>0</v>
      </c>
      <c r="P543" s="3">
        <v>1</v>
      </c>
      <c r="Q543" s="3" t="s">
        <v>1592</v>
      </c>
      <c r="R543" s="3" t="s">
        <v>1593</v>
      </c>
      <c r="S543" s="3" t="s">
        <v>2985</v>
      </c>
      <c r="T543" s="3" t="s">
        <v>7159</v>
      </c>
      <c r="U543" s="3" t="s">
        <v>7160</v>
      </c>
      <c r="V543" s="3" t="s">
        <v>7157</v>
      </c>
      <c r="W543" s="3" t="s">
        <v>7161</v>
      </c>
      <c r="X543" s="3" t="s">
        <v>7162</v>
      </c>
      <c r="Y543" s="3" t="s">
        <v>41</v>
      </c>
      <c r="Z543" s="3" t="s">
        <v>41</v>
      </c>
      <c r="AA543" s="3">
        <v>0</v>
      </c>
      <c r="AB543" s="3" t="s">
        <v>30</v>
      </c>
      <c r="AC543" s="3">
        <v>1</v>
      </c>
      <c r="AD543" s="3" t="s">
        <v>41</v>
      </c>
    </row>
    <row r="544" spans="1:30" x14ac:dyDescent="0.2">
      <c r="A544" s="3" t="s">
        <v>6720</v>
      </c>
      <c r="B544" s="3" t="s">
        <v>31</v>
      </c>
      <c r="C544" s="3" t="s">
        <v>7165</v>
      </c>
      <c r="D544" s="3" t="s">
        <v>7166</v>
      </c>
      <c r="E544" s="3">
        <v>1.7000000000000001E-2</v>
      </c>
      <c r="F544" s="3">
        <v>1.206</v>
      </c>
      <c r="G544" s="3">
        <v>1</v>
      </c>
      <c r="H544" s="3">
        <v>1</v>
      </c>
      <c r="I544" s="3">
        <v>1</v>
      </c>
      <c r="J544" s="3">
        <v>1</v>
      </c>
      <c r="K544" s="3">
        <v>1</v>
      </c>
      <c r="L544" s="3">
        <v>1518</v>
      </c>
      <c r="M544" s="3">
        <v>169.5</v>
      </c>
      <c r="N544" s="3">
        <v>9.32</v>
      </c>
      <c r="O544" s="3">
        <v>0</v>
      </c>
      <c r="P544" s="3">
        <v>1</v>
      </c>
      <c r="Q544" s="3" t="s">
        <v>41</v>
      </c>
      <c r="R544" s="3" t="s">
        <v>41</v>
      </c>
      <c r="S544" s="3" t="s">
        <v>41</v>
      </c>
      <c r="T544" s="3" t="s">
        <v>41</v>
      </c>
      <c r="U544" s="3" t="s">
        <v>41</v>
      </c>
      <c r="V544" s="3" t="s">
        <v>7165</v>
      </c>
      <c r="W544" s="3" t="s">
        <v>41</v>
      </c>
      <c r="X544" s="3" t="s">
        <v>41</v>
      </c>
      <c r="Y544" s="3" t="s">
        <v>41</v>
      </c>
      <c r="Z544" s="3" t="s">
        <v>41</v>
      </c>
      <c r="AA544" s="3">
        <v>0</v>
      </c>
      <c r="AB544" s="3" t="s">
        <v>30</v>
      </c>
      <c r="AC544" s="3">
        <v>1</v>
      </c>
      <c r="AD544" s="3" t="s">
        <v>41</v>
      </c>
    </row>
    <row r="545" spans="1:30" x14ac:dyDescent="0.2">
      <c r="A545" s="3" t="s">
        <v>6720</v>
      </c>
      <c r="B545" s="3" t="s">
        <v>31</v>
      </c>
      <c r="C545" s="3" t="s">
        <v>7169</v>
      </c>
      <c r="D545" s="3" t="s">
        <v>7170</v>
      </c>
      <c r="E545" s="3">
        <v>1.7000000000000001E-2</v>
      </c>
      <c r="F545" s="3">
        <v>1.2030000000000001</v>
      </c>
      <c r="G545" s="3">
        <v>3</v>
      </c>
      <c r="H545" s="3">
        <v>1</v>
      </c>
      <c r="I545" s="3">
        <v>1</v>
      </c>
      <c r="J545" s="3">
        <v>1</v>
      </c>
      <c r="K545" s="3">
        <v>1</v>
      </c>
      <c r="L545" s="3">
        <v>568</v>
      </c>
      <c r="M545" s="3">
        <v>64.5</v>
      </c>
      <c r="N545" s="3">
        <v>7.87</v>
      </c>
      <c r="O545" s="3">
        <v>2.42</v>
      </c>
      <c r="P545" s="3">
        <v>1</v>
      </c>
      <c r="Q545" s="3" t="s">
        <v>2887</v>
      </c>
      <c r="R545" s="3" t="s">
        <v>1739</v>
      </c>
      <c r="S545" s="3" t="s">
        <v>1062</v>
      </c>
      <c r="T545" s="3" t="s">
        <v>7171</v>
      </c>
      <c r="U545" s="3" t="s">
        <v>7172</v>
      </c>
      <c r="V545" s="3" t="s">
        <v>7169</v>
      </c>
      <c r="W545" s="3" t="s">
        <v>7173</v>
      </c>
      <c r="X545" s="3" t="s">
        <v>7174</v>
      </c>
      <c r="Y545" s="3" t="s">
        <v>41</v>
      </c>
      <c r="Z545" s="3" t="s">
        <v>41</v>
      </c>
      <c r="AA545" s="3">
        <v>0</v>
      </c>
      <c r="AB545" s="3" t="s">
        <v>30</v>
      </c>
      <c r="AC545" s="3">
        <v>1</v>
      </c>
      <c r="AD545" s="3" t="s">
        <v>41</v>
      </c>
    </row>
    <row r="546" spans="1:30" x14ac:dyDescent="0.2">
      <c r="A546" s="3" t="s">
        <v>6720</v>
      </c>
      <c r="B546" s="3" t="s">
        <v>31</v>
      </c>
      <c r="C546" s="3" t="s">
        <v>7177</v>
      </c>
      <c r="D546" s="3" t="s">
        <v>7178</v>
      </c>
      <c r="E546" s="3">
        <v>1.7000000000000001E-2</v>
      </c>
      <c r="F546" s="3">
        <v>1.1970000000000001</v>
      </c>
      <c r="G546" s="3">
        <v>7</v>
      </c>
      <c r="H546" s="3">
        <v>1</v>
      </c>
      <c r="I546" s="3">
        <v>1</v>
      </c>
      <c r="J546" s="3">
        <v>1</v>
      </c>
      <c r="K546" s="3">
        <v>1</v>
      </c>
      <c r="L546" s="3">
        <v>190</v>
      </c>
      <c r="M546" s="3">
        <v>21.6</v>
      </c>
      <c r="N546" s="3">
        <v>9.92</v>
      </c>
      <c r="O546" s="3">
        <v>0</v>
      </c>
      <c r="P546" s="3">
        <v>1</v>
      </c>
      <c r="Q546" s="3" t="s">
        <v>2555</v>
      </c>
      <c r="R546" s="3" t="s">
        <v>1160</v>
      </c>
      <c r="S546" s="3" t="s">
        <v>36</v>
      </c>
      <c r="T546" s="3" t="s">
        <v>7179</v>
      </c>
      <c r="U546" s="3" t="s">
        <v>7180</v>
      </c>
      <c r="V546" s="3" t="s">
        <v>7177</v>
      </c>
      <c r="W546" s="3" t="s">
        <v>7181</v>
      </c>
      <c r="X546" s="3" t="s">
        <v>7182</v>
      </c>
      <c r="Y546" s="3" t="s">
        <v>41</v>
      </c>
      <c r="Z546" s="3" t="s">
        <v>41</v>
      </c>
      <c r="AA546" s="3">
        <v>0</v>
      </c>
      <c r="AB546" s="3" t="s">
        <v>30</v>
      </c>
      <c r="AC546" s="3">
        <v>1</v>
      </c>
      <c r="AD546" s="3" t="s">
        <v>41</v>
      </c>
    </row>
    <row r="547" spans="1:30" x14ac:dyDescent="0.2">
      <c r="A547" s="3" t="s">
        <v>6720</v>
      </c>
      <c r="B547" s="3" t="s">
        <v>31</v>
      </c>
      <c r="C547" s="3" t="s">
        <v>7185</v>
      </c>
      <c r="D547" s="3" t="s">
        <v>7186</v>
      </c>
      <c r="E547" s="3">
        <v>1.7000000000000001E-2</v>
      </c>
      <c r="F547" s="3">
        <v>1.196</v>
      </c>
      <c r="G547" s="3">
        <v>2</v>
      </c>
      <c r="H547" s="3">
        <v>1</v>
      </c>
      <c r="I547" s="3">
        <v>1</v>
      </c>
      <c r="J547" s="3">
        <v>1</v>
      </c>
      <c r="K547" s="3">
        <v>1</v>
      </c>
      <c r="L547" s="3">
        <v>834</v>
      </c>
      <c r="M547" s="3">
        <v>96</v>
      </c>
      <c r="N547" s="3">
        <v>9.8800000000000008</v>
      </c>
      <c r="O547" s="3">
        <v>2.36</v>
      </c>
      <c r="P547" s="3">
        <v>1</v>
      </c>
      <c r="Q547" s="3" t="s">
        <v>7187</v>
      </c>
      <c r="R547" s="3" t="s">
        <v>1423</v>
      </c>
      <c r="S547" s="3" t="s">
        <v>36</v>
      </c>
      <c r="T547" s="3" t="s">
        <v>7188</v>
      </c>
      <c r="U547" s="3" t="s">
        <v>7189</v>
      </c>
      <c r="V547" s="3" t="s">
        <v>7185</v>
      </c>
      <c r="W547" s="3" t="s">
        <v>7190</v>
      </c>
      <c r="X547" s="3" t="s">
        <v>7191</v>
      </c>
      <c r="Y547" s="3" t="s">
        <v>41</v>
      </c>
      <c r="Z547" s="3" t="s">
        <v>41</v>
      </c>
      <c r="AA547" s="3">
        <v>0</v>
      </c>
      <c r="AB547" s="3" t="s">
        <v>30</v>
      </c>
      <c r="AC547" s="3">
        <v>1</v>
      </c>
      <c r="AD547" s="3" t="s">
        <v>41</v>
      </c>
    </row>
    <row r="548" spans="1:30" x14ac:dyDescent="0.2">
      <c r="A548" s="3" t="s">
        <v>6720</v>
      </c>
      <c r="B548" s="3" t="s">
        <v>31</v>
      </c>
      <c r="C548" s="3" t="s">
        <v>7194</v>
      </c>
      <c r="D548" s="3" t="s">
        <v>7195</v>
      </c>
      <c r="E548" s="3">
        <v>1.7999999999999999E-2</v>
      </c>
      <c r="F548" s="3">
        <v>1.1910000000000001</v>
      </c>
      <c r="G548" s="3">
        <v>1</v>
      </c>
      <c r="H548" s="3">
        <v>1</v>
      </c>
      <c r="I548" s="3">
        <v>1</v>
      </c>
      <c r="J548" s="3">
        <v>1</v>
      </c>
      <c r="K548" s="3">
        <v>1</v>
      </c>
      <c r="L548" s="3">
        <v>587</v>
      </c>
      <c r="M548" s="3">
        <v>65.2</v>
      </c>
      <c r="N548" s="3">
        <v>7.99</v>
      </c>
      <c r="O548" s="3">
        <v>0</v>
      </c>
      <c r="P548" s="3">
        <v>1</v>
      </c>
      <c r="Q548" s="3" t="s">
        <v>1200</v>
      </c>
      <c r="R548" s="3" t="s">
        <v>4715</v>
      </c>
      <c r="S548" s="3" t="s">
        <v>1062</v>
      </c>
      <c r="T548" s="3" t="s">
        <v>5782</v>
      </c>
      <c r="U548" s="3" t="s">
        <v>7196</v>
      </c>
      <c r="V548" s="3" t="s">
        <v>7194</v>
      </c>
      <c r="W548" s="3" t="s">
        <v>7197</v>
      </c>
      <c r="X548" s="3" t="s">
        <v>7198</v>
      </c>
      <c r="Y548" s="3" t="s">
        <v>7199</v>
      </c>
      <c r="Z548" s="3" t="s">
        <v>41</v>
      </c>
      <c r="AA548" s="3">
        <v>2</v>
      </c>
      <c r="AB548" s="3" t="s">
        <v>30</v>
      </c>
      <c r="AC548" s="3">
        <v>1</v>
      </c>
      <c r="AD548" s="3" t="s">
        <v>41</v>
      </c>
    </row>
    <row r="549" spans="1:30" x14ac:dyDescent="0.2">
      <c r="A549" s="3" t="s">
        <v>6720</v>
      </c>
      <c r="B549" s="3" t="s">
        <v>31</v>
      </c>
      <c r="C549" s="3" t="s">
        <v>7202</v>
      </c>
      <c r="D549" s="3" t="s">
        <v>7203</v>
      </c>
      <c r="E549" s="3">
        <v>1.7999999999999999E-2</v>
      </c>
      <c r="F549" s="3">
        <v>1.1910000000000001</v>
      </c>
      <c r="G549" s="3">
        <v>4</v>
      </c>
      <c r="H549" s="3">
        <v>1</v>
      </c>
      <c r="I549" s="3">
        <v>1</v>
      </c>
      <c r="J549" s="3">
        <v>1</v>
      </c>
      <c r="K549" s="3">
        <v>1</v>
      </c>
      <c r="L549" s="3">
        <v>352</v>
      </c>
      <c r="M549" s="3">
        <v>41.3</v>
      </c>
      <c r="N549" s="3">
        <v>8.59</v>
      </c>
      <c r="O549" s="3">
        <v>2.2999999999999998</v>
      </c>
      <c r="P549" s="3">
        <v>1</v>
      </c>
      <c r="Q549" s="3" t="s">
        <v>3173</v>
      </c>
      <c r="R549" s="3" t="s">
        <v>852</v>
      </c>
      <c r="S549" s="3" t="s">
        <v>2920</v>
      </c>
      <c r="T549" s="3" t="s">
        <v>7204</v>
      </c>
      <c r="U549" s="3" t="s">
        <v>7205</v>
      </c>
      <c r="V549" s="3" t="s">
        <v>7202</v>
      </c>
      <c r="W549" s="3" t="s">
        <v>7206</v>
      </c>
      <c r="X549" s="3" t="s">
        <v>7207</v>
      </c>
      <c r="Y549" s="3" t="s">
        <v>41</v>
      </c>
      <c r="Z549" s="3" t="s">
        <v>41</v>
      </c>
      <c r="AA549" s="3">
        <v>0</v>
      </c>
      <c r="AB549" s="3" t="s">
        <v>30</v>
      </c>
      <c r="AC549" s="3">
        <v>1</v>
      </c>
      <c r="AD549" s="3" t="s">
        <v>7208</v>
      </c>
    </row>
    <row r="550" spans="1:30" x14ac:dyDescent="0.2">
      <c r="A550" s="3" t="s">
        <v>6720</v>
      </c>
      <c r="B550" s="3" t="s">
        <v>31</v>
      </c>
      <c r="C550" s="3" t="s">
        <v>7213</v>
      </c>
      <c r="D550" s="3" t="s">
        <v>7214</v>
      </c>
      <c r="E550" s="3">
        <v>1.7999999999999999E-2</v>
      </c>
      <c r="F550" s="3">
        <v>1.1870000000000001</v>
      </c>
      <c r="G550" s="3">
        <v>6</v>
      </c>
      <c r="H550" s="3">
        <v>1</v>
      </c>
      <c r="I550" s="3">
        <v>1</v>
      </c>
      <c r="J550" s="3">
        <v>1</v>
      </c>
      <c r="K550" s="3">
        <v>1</v>
      </c>
      <c r="L550" s="3">
        <v>215</v>
      </c>
      <c r="M550" s="3">
        <v>23.5</v>
      </c>
      <c r="N550" s="3">
        <v>7.09</v>
      </c>
      <c r="O550" s="3">
        <v>1.65</v>
      </c>
      <c r="P550" s="3">
        <v>1</v>
      </c>
      <c r="Q550" s="3" t="s">
        <v>7215</v>
      </c>
      <c r="R550" s="3" t="s">
        <v>2518</v>
      </c>
      <c r="S550" s="3" t="s">
        <v>36</v>
      </c>
      <c r="T550" s="3" t="s">
        <v>7216</v>
      </c>
      <c r="U550" s="3" t="s">
        <v>7217</v>
      </c>
      <c r="V550" s="3" t="s">
        <v>7213</v>
      </c>
      <c r="W550" s="3" t="s">
        <v>7218</v>
      </c>
      <c r="X550" s="3" t="s">
        <v>7219</v>
      </c>
      <c r="Y550" s="3" t="s">
        <v>7220</v>
      </c>
      <c r="Z550" s="3" t="s">
        <v>41</v>
      </c>
      <c r="AA550" s="3">
        <v>3</v>
      </c>
      <c r="AB550" s="3" t="s">
        <v>30</v>
      </c>
      <c r="AC550" s="3">
        <v>1</v>
      </c>
      <c r="AD550" s="3" t="s">
        <v>41</v>
      </c>
    </row>
    <row r="551" spans="1:30" x14ac:dyDescent="0.2">
      <c r="A551" s="3" t="s">
        <v>6720</v>
      </c>
      <c r="B551" s="3" t="s">
        <v>31</v>
      </c>
      <c r="C551" s="3" t="s">
        <v>7223</v>
      </c>
      <c r="D551" s="3" t="s">
        <v>7224</v>
      </c>
      <c r="E551" s="3">
        <v>1.7999999999999999E-2</v>
      </c>
      <c r="F551" s="3">
        <v>1.1859999999999999</v>
      </c>
      <c r="G551" s="3">
        <v>4</v>
      </c>
      <c r="H551" s="3">
        <v>1</v>
      </c>
      <c r="I551" s="3">
        <v>1</v>
      </c>
      <c r="J551" s="3">
        <v>1</v>
      </c>
      <c r="K551" s="3">
        <v>1</v>
      </c>
      <c r="L551" s="3">
        <v>306</v>
      </c>
      <c r="M551" s="3">
        <v>35.700000000000003</v>
      </c>
      <c r="N551" s="3">
        <v>5.3</v>
      </c>
      <c r="O551" s="3">
        <v>0</v>
      </c>
      <c r="P551" s="3">
        <v>1</v>
      </c>
      <c r="Q551" s="3" t="s">
        <v>41</v>
      </c>
      <c r="R551" s="3" t="s">
        <v>41</v>
      </c>
      <c r="S551" s="3" t="s">
        <v>41</v>
      </c>
      <c r="T551" s="3" t="s">
        <v>41</v>
      </c>
      <c r="U551" s="3" t="s">
        <v>41</v>
      </c>
      <c r="V551" s="3" t="s">
        <v>7223</v>
      </c>
      <c r="W551" s="3" t="s">
        <v>41</v>
      </c>
      <c r="X551" s="3" t="s">
        <v>41</v>
      </c>
      <c r="Y551" s="3" t="s">
        <v>41</v>
      </c>
      <c r="Z551" s="3" t="s">
        <v>41</v>
      </c>
      <c r="AA551" s="3">
        <v>0</v>
      </c>
      <c r="AB551" s="3" t="s">
        <v>30</v>
      </c>
      <c r="AC551" s="3">
        <v>1</v>
      </c>
      <c r="AD551" s="3" t="s">
        <v>41</v>
      </c>
    </row>
    <row r="552" spans="1:30" x14ac:dyDescent="0.2">
      <c r="A552" s="3" t="s">
        <v>6720</v>
      </c>
      <c r="B552" s="3" t="s">
        <v>31</v>
      </c>
      <c r="C552" s="3" t="s">
        <v>7227</v>
      </c>
      <c r="D552" s="3" t="s">
        <v>7228</v>
      </c>
      <c r="E552" s="3">
        <v>1.7999999999999999E-2</v>
      </c>
      <c r="F552" s="3">
        <v>1.1859999999999999</v>
      </c>
      <c r="G552" s="3">
        <v>5</v>
      </c>
      <c r="H552" s="3">
        <v>1</v>
      </c>
      <c r="I552" s="3">
        <v>1</v>
      </c>
      <c r="J552" s="3">
        <v>1</v>
      </c>
      <c r="K552" s="3">
        <v>1</v>
      </c>
      <c r="L552" s="3">
        <v>346</v>
      </c>
      <c r="M552" s="3">
        <v>39</v>
      </c>
      <c r="N552" s="3">
        <v>5.07</v>
      </c>
      <c r="O552" s="3">
        <v>2.13</v>
      </c>
      <c r="P552" s="3">
        <v>1</v>
      </c>
      <c r="Q552" s="3" t="s">
        <v>1200</v>
      </c>
      <c r="R552" s="3" t="s">
        <v>41</v>
      </c>
      <c r="S552" s="3" t="s">
        <v>36</v>
      </c>
      <c r="T552" s="3" t="s">
        <v>41</v>
      </c>
      <c r="U552" s="3" t="s">
        <v>7229</v>
      </c>
      <c r="V552" s="3" t="s">
        <v>7227</v>
      </c>
      <c r="W552" s="3" t="s">
        <v>7230</v>
      </c>
      <c r="X552" s="3" t="s">
        <v>7231</v>
      </c>
      <c r="Y552" s="3" t="s">
        <v>41</v>
      </c>
      <c r="Z552" s="3" t="s">
        <v>41</v>
      </c>
      <c r="AA552" s="3">
        <v>0</v>
      </c>
      <c r="AB552" s="3" t="s">
        <v>30</v>
      </c>
      <c r="AC552" s="3">
        <v>1</v>
      </c>
      <c r="AD552" s="3" t="s">
        <v>41</v>
      </c>
    </row>
    <row r="553" spans="1:30" x14ac:dyDescent="0.2">
      <c r="A553" s="3" t="s">
        <v>6720</v>
      </c>
      <c r="B553" s="3" t="s">
        <v>31</v>
      </c>
      <c r="C553" s="3" t="s">
        <v>7234</v>
      </c>
      <c r="D553" s="3" t="s">
        <v>7235</v>
      </c>
      <c r="E553" s="3">
        <v>1.7999999999999999E-2</v>
      </c>
      <c r="F553" s="3">
        <v>1.1779999999999999</v>
      </c>
      <c r="G553" s="3">
        <v>1</v>
      </c>
      <c r="H553" s="3">
        <v>1</v>
      </c>
      <c r="I553" s="3">
        <v>1</v>
      </c>
      <c r="J553" s="3">
        <v>1</v>
      </c>
      <c r="K553" s="3">
        <v>1</v>
      </c>
      <c r="L553" s="3">
        <v>888</v>
      </c>
      <c r="M553" s="3">
        <v>97.7</v>
      </c>
      <c r="N553" s="3">
        <v>6.61</v>
      </c>
      <c r="O553" s="3">
        <v>0</v>
      </c>
      <c r="P553" s="3">
        <v>1</v>
      </c>
      <c r="Q553" s="3" t="s">
        <v>1422</v>
      </c>
      <c r="R553" s="3" t="s">
        <v>41</v>
      </c>
      <c r="S553" s="3" t="s">
        <v>1766</v>
      </c>
      <c r="T553" s="3" t="s">
        <v>4367</v>
      </c>
      <c r="U553" s="3" t="s">
        <v>7236</v>
      </c>
      <c r="V553" s="3" t="s">
        <v>7234</v>
      </c>
      <c r="W553" s="3" t="s">
        <v>7237</v>
      </c>
      <c r="X553" s="3" t="s">
        <v>7238</v>
      </c>
      <c r="Y553" s="3" t="s">
        <v>41</v>
      </c>
      <c r="Z553" s="3" t="s">
        <v>41</v>
      </c>
      <c r="AA553" s="3">
        <v>0</v>
      </c>
      <c r="AB553" s="3" t="s">
        <v>30</v>
      </c>
      <c r="AC553" s="3">
        <v>1</v>
      </c>
      <c r="AD553" s="3" t="s">
        <v>41</v>
      </c>
    </row>
    <row r="554" spans="1:30" x14ac:dyDescent="0.2">
      <c r="A554" s="3" t="s">
        <v>6720</v>
      </c>
      <c r="B554" s="3" t="s">
        <v>31</v>
      </c>
      <c r="C554" s="3" t="s">
        <v>7241</v>
      </c>
      <c r="D554" s="3" t="s">
        <v>7242</v>
      </c>
      <c r="E554" s="3">
        <v>0.02</v>
      </c>
      <c r="F554" s="3">
        <v>1.17</v>
      </c>
      <c r="G554" s="3">
        <v>3</v>
      </c>
      <c r="H554" s="3">
        <v>1</v>
      </c>
      <c r="I554" s="3">
        <v>1</v>
      </c>
      <c r="J554" s="3">
        <v>1</v>
      </c>
      <c r="K554" s="3">
        <v>1</v>
      </c>
      <c r="L554" s="3">
        <v>462</v>
      </c>
      <c r="M554" s="3">
        <v>52.3</v>
      </c>
      <c r="N554" s="3">
        <v>7.03</v>
      </c>
      <c r="O554" s="3">
        <v>0</v>
      </c>
      <c r="P554" s="3">
        <v>1</v>
      </c>
      <c r="Q554" s="3" t="s">
        <v>1200</v>
      </c>
      <c r="R554" s="3" t="s">
        <v>453</v>
      </c>
      <c r="S554" s="3" t="s">
        <v>1062</v>
      </c>
      <c r="T554" s="3" t="s">
        <v>7243</v>
      </c>
      <c r="U554" s="3" t="s">
        <v>7244</v>
      </c>
      <c r="V554" s="3" t="s">
        <v>7241</v>
      </c>
      <c r="W554" s="3" t="s">
        <v>7245</v>
      </c>
      <c r="X554" s="3" t="s">
        <v>7246</v>
      </c>
      <c r="Y554" s="3" t="s">
        <v>41</v>
      </c>
      <c r="Z554" s="3" t="s">
        <v>41</v>
      </c>
      <c r="AA554" s="3">
        <v>0</v>
      </c>
      <c r="AB554" s="3" t="s">
        <v>30</v>
      </c>
      <c r="AC554" s="3">
        <v>1</v>
      </c>
      <c r="AD554" s="3" t="s">
        <v>41</v>
      </c>
    </row>
    <row r="555" spans="1:30" x14ac:dyDescent="0.2">
      <c r="A555" s="3" t="s">
        <v>6720</v>
      </c>
      <c r="B555" s="3" t="s">
        <v>31</v>
      </c>
      <c r="C555" s="3" t="s">
        <v>7249</v>
      </c>
      <c r="D555" s="3" t="s">
        <v>7250</v>
      </c>
      <c r="E555" s="3">
        <v>0.02</v>
      </c>
      <c r="F555" s="3">
        <v>1.163</v>
      </c>
      <c r="G555" s="3">
        <v>2</v>
      </c>
      <c r="H555" s="3">
        <v>1</v>
      </c>
      <c r="I555" s="3">
        <v>1</v>
      </c>
      <c r="J555" s="3">
        <v>1</v>
      </c>
      <c r="K555" s="3">
        <v>1</v>
      </c>
      <c r="L555" s="3">
        <v>861</v>
      </c>
      <c r="M555" s="3">
        <v>94.7</v>
      </c>
      <c r="N555" s="3">
        <v>4.6399999999999997</v>
      </c>
      <c r="O555" s="3">
        <v>0</v>
      </c>
      <c r="P555" s="3">
        <v>1</v>
      </c>
      <c r="Q555" s="3" t="s">
        <v>1861</v>
      </c>
      <c r="R555" s="3" t="s">
        <v>978</v>
      </c>
      <c r="S555" s="3" t="s">
        <v>2985</v>
      </c>
      <c r="T555" s="3" t="s">
        <v>7251</v>
      </c>
      <c r="U555" s="3" t="s">
        <v>7252</v>
      </c>
      <c r="V555" s="3" t="s">
        <v>7249</v>
      </c>
      <c r="W555" s="3" t="s">
        <v>7253</v>
      </c>
      <c r="X555" s="3" t="s">
        <v>7254</v>
      </c>
      <c r="Y555" s="3" t="s">
        <v>7255</v>
      </c>
      <c r="Z555" s="3" t="s">
        <v>41</v>
      </c>
      <c r="AA555" s="3">
        <v>2</v>
      </c>
      <c r="AB555" s="3" t="s">
        <v>30</v>
      </c>
      <c r="AC555" s="3">
        <v>1</v>
      </c>
      <c r="AD555" s="3" t="s">
        <v>41</v>
      </c>
    </row>
    <row r="556" spans="1:30" x14ac:dyDescent="0.2">
      <c r="A556" s="3" t="s">
        <v>6720</v>
      </c>
      <c r="B556" s="3" t="s">
        <v>31</v>
      </c>
      <c r="C556" s="3" t="s">
        <v>7258</v>
      </c>
      <c r="D556" s="3" t="s">
        <v>7259</v>
      </c>
      <c r="E556" s="3">
        <v>0.02</v>
      </c>
      <c r="F556" s="3">
        <v>1.1599999999999999</v>
      </c>
      <c r="G556" s="3">
        <v>2</v>
      </c>
      <c r="H556" s="3">
        <v>1</v>
      </c>
      <c r="I556" s="3">
        <v>1</v>
      </c>
      <c r="J556" s="3">
        <v>1</v>
      </c>
      <c r="K556" s="3">
        <v>1</v>
      </c>
      <c r="L556" s="3">
        <v>469</v>
      </c>
      <c r="M556" s="3">
        <v>52.2</v>
      </c>
      <c r="N556" s="3">
        <v>7.43</v>
      </c>
      <c r="O556" s="3">
        <v>0</v>
      </c>
      <c r="P556" s="3">
        <v>1</v>
      </c>
      <c r="Q556" s="3" t="s">
        <v>1377</v>
      </c>
      <c r="R556" s="3" t="s">
        <v>453</v>
      </c>
      <c r="S556" s="3" t="s">
        <v>36</v>
      </c>
      <c r="T556" s="3" t="s">
        <v>7260</v>
      </c>
      <c r="U556" s="3" t="s">
        <v>7261</v>
      </c>
      <c r="V556" s="3" t="s">
        <v>7258</v>
      </c>
      <c r="W556" s="3" t="s">
        <v>7262</v>
      </c>
      <c r="X556" s="3" t="s">
        <v>7263</v>
      </c>
      <c r="Y556" s="3" t="s">
        <v>41</v>
      </c>
      <c r="Z556" s="3" t="s">
        <v>41</v>
      </c>
      <c r="AA556" s="3">
        <v>0</v>
      </c>
      <c r="AB556" s="3" t="s">
        <v>30</v>
      </c>
      <c r="AC556" s="3">
        <v>1</v>
      </c>
      <c r="AD556" s="3" t="s">
        <v>41</v>
      </c>
    </row>
    <row r="557" spans="1:30" x14ac:dyDescent="0.2">
      <c r="A557" s="3" t="s">
        <v>6720</v>
      </c>
      <c r="B557" s="3" t="s">
        <v>31</v>
      </c>
      <c r="C557" s="3" t="s">
        <v>7266</v>
      </c>
      <c r="D557" s="3" t="s">
        <v>7267</v>
      </c>
      <c r="E557" s="3">
        <v>0.02</v>
      </c>
      <c r="F557" s="3">
        <v>1.1559999999999999</v>
      </c>
      <c r="G557" s="3">
        <v>3</v>
      </c>
      <c r="H557" s="3">
        <v>1</v>
      </c>
      <c r="I557" s="3">
        <v>1</v>
      </c>
      <c r="J557" s="3">
        <v>1</v>
      </c>
      <c r="K557" s="3">
        <v>1</v>
      </c>
      <c r="L557" s="3">
        <v>650</v>
      </c>
      <c r="M557" s="3">
        <v>72.5</v>
      </c>
      <c r="N557" s="3">
        <v>4.96</v>
      </c>
      <c r="O557" s="3">
        <v>0</v>
      </c>
      <c r="P557" s="3">
        <v>1</v>
      </c>
      <c r="Q557" s="3" t="s">
        <v>4333</v>
      </c>
      <c r="R557" s="3" t="s">
        <v>35</v>
      </c>
      <c r="S557" s="3" t="s">
        <v>1062</v>
      </c>
      <c r="T557" s="3" t="s">
        <v>7268</v>
      </c>
      <c r="U557" s="3" t="s">
        <v>7269</v>
      </c>
      <c r="V557" s="3" t="s">
        <v>7266</v>
      </c>
      <c r="W557" s="3" t="s">
        <v>7270</v>
      </c>
      <c r="X557" s="3" t="s">
        <v>7271</v>
      </c>
      <c r="Y557" s="3" t="s">
        <v>41</v>
      </c>
      <c r="Z557" s="3" t="s">
        <v>41</v>
      </c>
      <c r="AA557" s="3">
        <v>0</v>
      </c>
      <c r="AB557" s="3" t="s">
        <v>30</v>
      </c>
      <c r="AC557" s="3">
        <v>1</v>
      </c>
      <c r="AD557" s="3" t="s">
        <v>41</v>
      </c>
    </row>
    <row r="558" spans="1:30" x14ac:dyDescent="0.2">
      <c r="A558" s="3" t="s">
        <v>6720</v>
      </c>
      <c r="B558" s="3" t="s">
        <v>31</v>
      </c>
      <c r="C558" s="3" t="s">
        <v>7274</v>
      </c>
      <c r="D558" s="3" t="s">
        <v>7275</v>
      </c>
      <c r="E558" s="3">
        <v>1.9E-2</v>
      </c>
      <c r="F558" s="3">
        <v>1.1559999999999999</v>
      </c>
      <c r="G558" s="3">
        <v>5</v>
      </c>
      <c r="H558" s="3">
        <v>1</v>
      </c>
      <c r="I558" s="3">
        <v>1</v>
      </c>
      <c r="J558" s="3">
        <v>1</v>
      </c>
      <c r="K558" s="3">
        <v>1</v>
      </c>
      <c r="L558" s="3">
        <v>353</v>
      </c>
      <c r="M558" s="3">
        <v>39.700000000000003</v>
      </c>
      <c r="N558" s="3">
        <v>8.43</v>
      </c>
      <c r="O558" s="3">
        <v>0</v>
      </c>
      <c r="P558" s="3">
        <v>1</v>
      </c>
      <c r="Q558" s="3" t="s">
        <v>3327</v>
      </c>
      <c r="R558" s="3" t="s">
        <v>35</v>
      </c>
      <c r="S558" s="3" t="s">
        <v>1062</v>
      </c>
      <c r="T558" s="3" t="s">
        <v>7276</v>
      </c>
      <c r="U558" s="3" t="s">
        <v>7277</v>
      </c>
      <c r="V558" s="3" t="s">
        <v>7274</v>
      </c>
      <c r="W558" s="3" t="s">
        <v>7278</v>
      </c>
      <c r="X558" s="3" t="s">
        <v>7279</v>
      </c>
      <c r="Y558" s="3" t="s">
        <v>7280</v>
      </c>
      <c r="Z558" s="3" t="s">
        <v>5164</v>
      </c>
      <c r="AA558" s="3">
        <v>11</v>
      </c>
      <c r="AB558" s="3" t="s">
        <v>30</v>
      </c>
      <c r="AC558" s="3">
        <v>1</v>
      </c>
      <c r="AD558" s="3" t="s">
        <v>41</v>
      </c>
    </row>
    <row r="559" spans="1:30" x14ac:dyDescent="0.2">
      <c r="A559" s="3" t="s">
        <v>6720</v>
      </c>
      <c r="B559" s="3" t="s">
        <v>31</v>
      </c>
      <c r="C559" s="3" t="s">
        <v>7283</v>
      </c>
      <c r="D559" s="3" t="s">
        <v>7284</v>
      </c>
      <c r="E559" s="3">
        <v>1.9E-2</v>
      </c>
      <c r="F559" s="3">
        <v>1.153</v>
      </c>
      <c r="G559" s="3">
        <v>1</v>
      </c>
      <c r="H559" s="3">
        <v>1</v>
      </c>
      <c r="I559" s="3">
        <v>1</v>
      </c>
      <c r="J559" s="3">
        <v>1</v>
      </c>
      <c r="K559" s="3">
        <v>1</v>
      </c>
      <c r="L559" s="3">
        <v>1428</v>
      </c>
      <c r="M559" s="3">
        <v>164.1</v>
      </c>
      <c r="N559" s="3">
        <v>7.03</v>
      </c>
      <c r="O559" s="3">
        <v>0</v>
      </c>
      <c r="P559" s="3">
        <v>1</v>
      </c>
      <c r="Q559" s="3" t="s">
        <v>7285</v>
      </c>
      <c r="R559" s="3" t="s">
        <v>35</v>
      </c>
      <c r="S559" s="3" t="s">
        <v>1062</v>
      </c>
      <c r="T559" s="3" t="s">
        <v>7286</v>
      </c>
      <c r="U559" s="3" t="s">
        <v>7287</v>
      </c>
      <c r="V559" s="3" t="s">
        <v>7283</v>
      </c>
      <c r="W559" s="3" t="s">
        <v>7288</v>
      </c>
      <c r="X559" s="3" t="s">
        <v>7289</v>
      </c>
      <c r="Y559" s="3" t="s">
        <v>7290</v>
      </c>
      <c r="Z559" s="3" t="s">
        <v>41</v>
      </c>
      <c r="AA559" s="3">
        <v>1</v>
      </c>
      <c r="AB559" s="3" t="s">
        <v>30</v>
      </c>
      <c r="AC559" s="3">
        <v>1</v>
      </c>
      <c r="AD559" s="3" t="s">
        <v>41</v>
      </c>
    </row>
    <row r="560" spans="1:30" x14ac:dyDescent="0.2">
      <c r="A560" s="3" t="s">
        <v>6720</v>
      </c>
      <c r="B560" s="3" t="s">
        <v>31</v>
      </c>
      <c r="C560" s="3" t="s">
        <v>7293</v>
      </c>
      <c r="D560" s="3" t="s">
        <v>7294</v>
      </c>
      <c r="E560" s="3">
        <v>1.9E-2</v>
      </c>
      <c r="F560" s="3">
        <v>1.1519999999999999</v>
      </c>
      <c r="G560" s="3">
        <v>4</v>
      </c>
      <c r="H560" s="3">
        <v>1</v>
      </c>
      <c r="I560" s="3">
        <v>1</v>
      </c>
      <c r="J560" s="3">
        <v>1</v>
      </c>
      <c r="K560" s="3">
        <v>1</v>
      </c>
      <c r="L560" s="3">
        <v>870</v>
      </c>
      <c r="M560" s="3">
        <v>96.1</v>
      </c>
      <c r="N560" s="3">
        <v>8.59</v>
      </c>
      <c r="O560" s="3">
        <v>2.5</v>
      </c>
      <c r="P560" s="3">
        <v>1</v>
      </c>
      <c r="Q560" s="3" t="s">
        <v>2740</v>
      </c>
      <c r="R560" s="3" t="s">
        <v>3437</v>
      </c>
      <c r="S560" s="3" t="s">
        <v>2985</v>
      </c>
      <c r="T560" s="3" t="s">
        <v>7295</v>
      </c>
      <c r="U560" s="3" t="s">
        <v>7296</v>
      </c>
      <c r="V560" s="3" t="s">
        <v>7293</v>
      </c>
      <c r="W560" s="3" t="s">
        <v>7297</v>
      </c>
      <c r="X560" s="3" t="s">
        <v>7298</v>
      </c>
      <c r="Y560" s="3" t="s">
        <v>7299</v>
      </c>
      <c r="Z560" s="3" t="s">
        <v>41</v>
      </c>
      <c r="AA560" s="3">
        <v>1</v>
      </c>
      <c r="AB560" s="3" t="s">
        <v>30</v>
      </c>
      <c r="AC560" s="3">
        <v>1</v>
      </c>
      <c r="AD560" s="3" t="s">
        <v>41</v>
      </c>
    </row>
    <row r="561" spans="1:30" x14ac:dyDescent="0.2">
      <c r="A561" s="3" t="s">
        <v>6720</v>
      </c>
      <c r="B561" s="3" t="s">
        <v>31</v>
      </c>
      <c r="C561" s="3" t="s">
        <v>7302</v>
      </c>
      <c r="D561" s="3" t="s">
        <v>7303</v>
      </c>
      <c r="E561" s="3">
        <v>1.9E-2</v>
      </c>
      <c r="F561" s="3">
        <v>1.1519999999999999</v>
      </c>
      <c r="G561" s="3">
        <v>3</v>
      </c>
      <c r="H561" s="3">
        <v>1</v>
      </c>
      <c r="I561" s="3">
        <v>1</v>
      </c>
      <c r="J561" s="3">
        <v>1</v>
      </c>
      <c r="K561" s="3">
        <v>1</v>
      </c>
      <c r="L561" s="3">
        <v>492</v>
      </c>
      <c r="M561" s="3">
        <v>56.5</v>
      </c>
      <c r="N561" s="3">
        <v>9.32</v>
      </c>
      <c r="O561" s="3">
        <v>0</v>
      </c>
      <c r="P561" s="3">
        <v>1</v>
      </c>
      <c r="Q561" s="3" t="s">
        <v>2887</v>
      </c>
      <c r="R561" s="3" t="s">
        <v>1739</v>
      </c>
      <c r="S561" s="3" t="s">
        <v>1766</v>
      </c>
      <c r="T561" s="3" t="s">
        <v>7304</v>
      </c>
      <c r="U561" s="3" t="s">
        <v>7305</v>
      </c>
      <c r="V561" s="3" t="s">
        <v>7302</v>
      </c>
      <c r="W561" s="3" t="s">
        <v>7306</v>
      </c>
      <c r="X561" s="3" t="s">
        <v>7307</v>
      </c>
      <c r="Y561" s="3" t="s">
        <v>41</v>
      </c>
      <c r="Z561" s="3" t="s">
        <v>41</v>
      </c>
      <c r="AA561" s="3">
        <v>0</v>
      </c>
      <c r="AB561" s="3" t="s">
        <v>30</v>
      </c>
      <c r="AC561" s="3">
        <v>1</v>
      </c>
      <c r="AD561" s="3" t="s">
        <v>41</v>
      </c>
    </row>
    <row r="562" spans="1:30" x14ac:dyDescent="0.2">
      <c r="A562" s="3" t="s">
        <v>6720</v>
      </c>
      <c r="B562" s="3" t="s">
        <v>31</v>
      </c>
      <c r="C562" s="3" t="s">
        <v>7310</v>
      </c>
      <c r="D562" s="3" t="s">
        <v>7311</v>
      </c>
      <c r="E562" s="3">
        <v>1.9E-2</v>
      </c>
      <c r="F562" s="3">
        <v>1.145</v>
      </c>
      <c r="G562" s="3">
        <v>2</v>
      </c>
      <c r="H562" s="3">
        <v>1</v>
      </c>
      <c r="I562" s="3">
        <v>1</v>
      </c>
      <c r="J562" s="3">
        <v>1</v>
      </c>
      <c r="K562" s="3">
        <v>1</v>
      </c>
      <c r="L562" s="3">
        <v>422</v>
      </c>
      <c r="M562" s="3">
        <v>46.6</v>
      </c>
      <c r="N562" s="3">
        <v>8.6300000000000008</v>
      </c>
      <c r="O562" s="3">
        <v>0</v>
      </c>
      <c r="P562" s="3">
        <v>1</v>
      </c>
      <c r="Q562" s="3" t="s">
        <v>2887</v>
      </c>
      <c r="R562" s="3" t="s">
        <v>1739</v>
      </c>
      <c r="S562" s="3" t="s">
        <v>1766</v>
      </c>
      <c r="T562" s="3" t="s">
        <v>7312</v>
      </c>
      <c r="U562" s="3" t="s">
        <v>7313</v>
      </c>
      <c r="V562" s="3" t="s">
        <v>7310</v>
      </c>
      <c r="W562" s="3" t="s">
        <v>7314</v>
      </c>
      <c r="X562" s="3" t="s">
        <v>7315</v>
      </c>
      <c r="Y562" s="3" t="s">
        <v>4302</v>
      </c>
      <c r="Z562" s="3" t="s">
        <v>41</v>
      </c>
      <c r="AA562" s="3">
        <v>1</v>
      </c>
      <c r="AB562" s="3" t="s">
        <v>30</v>
      </c>
      <c r="AC562" s="3">
        <v>1</v>
      </c>
      <c r="AD562" s="3" t="s">
        <v>41</v>
      </c>
    </row>
    <row r="563" spans="1:30" x14ac:dyDescent="0.2">
      <c r="A563" s="3" t="s">
        <v>6720</v>
      </c>
      <c r="B563" s="3" t="s">
        <v>31</v>
      </c>
      <c r="C563" s="3" t="s">
        <v>7318</v>
      </c>
      <c r="D563" s="3" t="s">
        <v>7319</v>
      </c>
      <c r="E563" s="3">
        <v>1.9E-2</v>
      </c>
      <c r="F563" s="3">
        <v>1.141</v>
      </c>
      <c r="G563" s="3">
        <v>1</v>
      </c>
      <c r="H563" s="3">
        <v>1</v>
      </c>
      <c r="I563" s="3">
        <v>1</v>
      </c>
      <c r="J563" s="3">
        <v>1</v>
      </c>
      <c r="K563" s="3">
        <v>1</v>
      </c>
      <c r="L563" s="3">
        <v>562</v>
      </c>
      <c r="M563" s="3">
        <v>61.9</v>
      </c>
      <c r="N563" s="3">
        <v>5.53</v>
      </c>
      <c r="O563" s="3">
        <v>0</v>
      </c>
      <c r="P563" s="3">
        <v>1</v>
      </c>
      <c r="Q563" s="3" t="s">
        <v>1592</v>
      </c>
      <c r="R563" s="3" t="s">
        <v>4065</v>
      </c>
      <c r="S563" s="3" t="s">
        <v>36</v>
      </c>
      <c r="T563" s="3" t="s">
        <v>4066</v>
      </c>
      <c r="U563" s="3" t="s">
        <v>7320</v>
      </c>
      <c r="V563" s="3" t="s">
        <v>7318</v>
      </c>
      <c r="W563" s="3" t="s">
        <v>7321</v>
      </c>
      <c r="X563" s="3" t="s">
        <v>7322</v>
      </c>
      <c r="Y563" s="3" t="s">
        <v>4692</v>
      </c>
      <c r="Z563" s="3" t="s">
        <v>41</v>
      </c>
      <c r="AA563" s="3">
        <v>2</v>
      </c>
      <c r="AB563" s="3" t="s">
        <v>30</v>
      </c>
      <c r="AC563" s="3">
        <v>1</v>
      </c>
      <c r="AD563" s="3" t="s">
        <v>41</v>
      </c>
    </row>
    <row r="564" spans="1:30" x14ac:dyDescent="0.2">
      <c r="A564" s="3" t="s">
        <v>6720</v>
      </c>
      <c r="B564" s="3" t="s">
        <v>31</v>
      </c>
      <c r="C564" s="3" t="s">
        <v>7325</v>
      </c>
      <c r="D564" s="3" t="s">
        <v>7326</v>
      </c>
      <c r="E564" s="3">
        <v>1.9E-2</v>
      </c>
      <c r="F564" s="3">
        <v>1.1379999999999999</v>
      </c>
      <c r="G564" s="3">
        <v>3</v>
      </c>
      <c r="H564" s="3">
        <v>1</v>
      </c>
      <c r="I564" s="3">
        <v>1</v>
      </c>
      <c r="J564" s="3">
        <v>1</v>
      </c>
      <c r="K564" s="3">
        <v>1</v>
      </c>
      <c r="L564" s="3">
        <v>562</v>
      </c>
      <c r="M564" s="3">
        <v>63.2</v>
      </c>
      <c r="N564" s="3">
        <v>8.4700000000000006</v>
      </c>
      <c r="O564" s="3">
        <v>0</v>
      </c>
      <c r="P564" s="3">
        <v>1</v>
      </c>
      <c r="Q564" s="3" t="s">
        <v>7327</v>
      </c>
      <c r="R564" s="3" t="s">
        <v>35</v>
      </c>
      <c r="S564" s="3" t="s">
        <v>36</v>
      </c>
      <c r="T564" s="3" t="s">
        <v>7328</v>
      </c>
      <c r="U564" s="3" t="s">
        <v>7329</v>
      </c>
      <c r="V564" s="3" t="s">
        <v>7325</v>
      </c>
      <c r="W564" s="3" t="s">
        <v>7330</v>
      </c>
      <c r="X564" s="3" t="s">
        <v>7331</v>
      </c>
      <c r="Y564" s="3" t="s">
        <v>7332</v>
      </c>
      <c r="Z564" s="3" t="s">
        <v>41</v>
      </c>
      <c r="AA564" s="3">
        <v>1</v>
      </c>
      <c r="AB564" s="3" t="s">
        <v>30</v>
      </c>
      <c r="AC564" s="3">
        <v>1</v>
      </c>
      <c r="AD564" s="3" t="s">
        <v>41</v>
      </c>
    </row>
    <row r="565" spans="1:30" x14ac:dyDescent="0.2">
      <c r="A565" s="3" t="s">
        <v>6720</v>
      </c>
      <c r="B565" s="3" t="s">
        <v>31</v>
      </c>
      <c r="C565" s="3" t="s">
        <v>7335</v>
      </c>
      <c r="D565" s="3" t="s">
        <v>7336</v>
      </c>
      <c r="E565" s="3">
        <v>1.9E-2</v>
      </c>
      <c r="F565" s="3">
        <v>1.135</v>
      </c>
      <c r="G565" s="3">
        <v>2</v>
      </c>
      <c r="H565" s="3">
        <v>1</v>
      </c>
      <c r="I565" s="3">
        <v>1</v>
      </c>
      <c r="J565" s="3">
        <v>1</v>
      </c>
      <c r="K565" s="3">
        <v>1</v>
      </c>
      <c r="L565" s="3">
        <v>624</v>
      </c>
      <c r="M565" s="3">
        <v>72</v>
      </c>
      <c r="N565" s="3">
        <v>6.98</v>
      </c>
      <c r="O565" s="3">
        <v>0</v>
      </c>
      <c r="P565" s="3">
        <v>1</v>
      </c>
      <c r="Q565" s="3" t="s">
        <v>2812</v>
      </c>
      <c r="R565" s="3" t="s">
        <v>1593</v>
      </c>
      <c r="S565" s="3" t="s">
        <v>36</v>
      </c>
      <c r="T565" s="3" t="s">
        <v>7337</v>
      </c>
      <c r="U565" s="3" t="s">
        <v>7338</v>
      </c>
      <c r="V565" s="3" t="s">
        <v>7335</v>
      </c>
      <c r="W565" s="3" t="s">
        <v>7339</v>
      </c>
      <c r="X565" s="3" t="s">
        <v>7340</v>
      </c>
      <c r="Y565" s="3" t="s">
        <v>41</v>
      </c>
      <c r="Z565" s="3" t="s">
        <v>41</v>
      </c>
      <c r="AA565" s="3">
        <v>0</v>
      </c>
      <c r="AB565" s="3" t="s">
        <v>30</v>
      </c>
      <c r="AC565" s="3">
        <v>1</v>
      </c>
      <c r="AD565" s="3" t="s">
        <v>41</v>
      </c>
    </row>
    <row r="566" spans="1:30" x14ac:dyDescent="0.2">
      <c r="A566" s="3" t="s">
        <v>6720</v>
      </c>
      <c r="B566" s="3" t="s">
        <v>31</v>
      </c>
      <c r="C566" s="3" t="s">
        <v>7343</v>
      </c>
      <c r="D566" s="3" t="s">
        <v>7344</v>
      </c>
      <c r="E566" s="3">
        <v>2.1000000000000001E-2</v>
      </c>
      <c r="F566" s="3">
        <v>1.131</v>
      </c>
      <c r="G566" s="3">
        <v>4</v>
      </c>
      <c r="H566" s="3">
        <v>1</v>
      </c>
      <c r="I566" s="3">
        <v>1</v>
      </c>
      <c r="J566" s="3">
        <v>1</v>
      </c>
      <c r="K566" s="3">
        <v>1</v>
      </c>
      <c r="L566" s="3">
        <v>421</v>
      </c>
      <c r="M566" s="3">
        <v>47.5</v>
      </c>
      <c r="N566" s="3">
        <v>6.34</v>
      </c>
      <c r="O566" s="3">
        <v>0</v>
      </c>
      <c r="P566" s="3">
        <v>1</v>
      </c>
      <c r="Q566" s="3" t="s">
        <v>41</v>
      </c>
      <c r="R566" s="3" t="s">
        <v>41</v>
      </c>
      <c r="S566" s="3" t="s">
        <v>41</v>
      </c>
      <c r="T566" s="3" t="s">
        <v>41</v>
      </c>
      <c r="U566" s="3" t="s">
        <v>41</v>
      </c>
      <c r="V566" s="3" t="s">
        <v>7343</v>
      </c>
      <c r="W566" s="3" t="s">
        <v>41</v>
      </c>
      <c r="X566" s="3" t="s">
        <v>41</v>
      </c>
      <c r="Y566" s="3" t="s">
        <v>41</v>
      </c>
      <c r="Z566" s="3" t="s">
        <v>41</v>
      </c>
      <c r="AA566" s="3">
        <v>0</v>
      </c>
      <c r="AB566" s="3" t="s">
        <v>30</v>
      </c>
      <c r="AC566" s="3">
        <v>1</v>
      </c>
      <c r="AD566" s="3" t="s">
        <v>41</v>
      </c>
    </row>
    <row r="567" spans="1:30" x14ac:dyDescent="0.2">
      <c r="A567" s="3" t="s">
        <v>6720</v>
      </c>
      <c r="B567" s="3" t="s">
        <v>31</v>
      </c>
      <c r="C567" s="3" t="s">
        <v>7347</v>
      </c>
      <c r="D567" s="3" t="s">
        <v>7348</v>
      </c>
      <c r="E567" s="3">
        <v>2.1000000000000001E-2</v>
      </c>
      <c r="F567" s="3">
        <v>1.1299999999999999</v>
      </c>
      <c r="G567" s="3">
        <v>1</v>
      </c>
      <c r="H567" s="3">
        <v>1</v>
      </c>
      <c r="I567" s="3">
        <v>1</v>
      </c>
      <c r="J567" s="3">
        <v>1</v>
      </c>
      <c r="K567" s="3">
        <v>1</v>
      </c>
      <c r="L567" s="3">
        <v>1900</v>
      </c>
      <c r="M567" s="3">
        <v>214.5</v>
      </c>
      <c r="N567" s="3">
        <v>7.49</v>
      </c>
      <c r="O567" s="3">
        <v>0</v>
      </c>
      <c r="P567" s="3">
        <v>1</v>
      </c>
      <c r="Q567" s="3" t="s">
        <v>7349</v>
      </c>
      <c r="R567" s="3" t="s">
        <v>5613</v>
      </c>
      <c r="S567" s="3" t="s">
        <v>374</v>
      </c>
      <c r="T567" s="3" t="s">
        <v>7350</v>
      </c>
      <c r="U567" s="3" t="s">
        <v>7351</v>
      </c>
      <c r="V567" s="3" t="s">
        <v>7347</v>
      </c>
      <c r="W567" s="3" t="s">
        <v>7352</v>
      </c>
      <c r="X567" s="3" t="s">
        <v>7353</v>
      </c>
      <c r="Y567" s="3" t="s">
        <v>7354</v>
      </c>
      <c r="Z567" s="3" t="s">
        <v>41</v>
      </c>
      <c r="AA567" s="3">
        <v>2</v>
      </c>
      <c r="AB567" s="3" t="s">
        <v>30</v>
      </c>
      <c r="AC567" s="3">
        <v>1</v>
      </c>
      <c r="AD567" s="3" t="s">
        <v>41</v>
      </c>
    </row>
    <row r="568" spans="1:30" x14ac:dyDescent="0.2">
      <c r="A568" s="3" t="s">
        <v>6720</v>
      </c>
      <c r="B568" s="3" t="s">
        <v>31</v>
      </c>
      <c r="C568" s="3" t="s">
        <v>7357</v>
      </c>
      <c r="D568" s="3" t="s">
        <v>7358</v>
      </c>
      <c r="E568" s="3">
        <v>2.1000000000000001E-2</v>
      </c>
      <c r="F568" s="3">
        <v>1.129</v>
      </c>
      <c r="G568" s="3">
        <v>2</v>
      </c>
      <c r="H568" s="3">
        <v>1</v>
      </c>
      <c r="I568" s="3">
        <v>1</v>
      </c>
      <c r="J568" s="3">
        <v>1</v>
      </c>
      <c r="K568" s="3">
        <v>1</v>
      </c>
      <c r="L568" s="3">
        <v>926</v>
      </c>
      <c r="M568" s="3">
        <v>103.6</v>
      </c>
      <c r="N568" s="3">
        <v>6.23</v>
      </c>
      <c r="O568" s="3">
        <v>0</v>
      </c>
      <c r="P568" s="3">
        <v>1</v>
      </c>
      <c r="Q568" s="3" t="s">
        <v>1861</v>
      </c>
      <c r="R568" s="3" t="s">
        <v>4467</v>
      </c>
      <c r="S568" s="3" t="s">
        <v>36</v>
      </c>
      <c r="T568" s="3" t="s">
        <v>7359</v>
      </c>
      <c r="U568" s="3" t="s">
        <v>7360</v>
      </c>
      <c r="V568" s="3" t="s">
        <v>7357</v>
      </c>
      <c r="W568" s="3" t="s">
        <v>7361</v>
      </c>
      <c r="X568" s="3" t="s">
        <v>7362</v>
      </c>
      <c r="Y568" s="3" t="s">
        <v>7363</v>
      </c>
      <c r="Z568" s="3" t="s">
        <v>41</v>
      </c>
      <c r="AA568" s="3">
        <v>3</v>
      </c>
      <c r="AB568" s="3" t="s">
        <v>30</v>
      </c>
      <c r="AC568" s="3">
        <v>1</v>
      </c>
      <c r="AD568" s="3" t="s">
        <v>41</v>
      </c>
    </row>
    <row r="569" spans="1:30" x14ac:dyDescent="0.2">
      <c r="A569" s="3" t="s">
        <v>6720</v>
      </c>
      <c r="B569" s="3" t="s">
        <v>31</v>
      </c>
      <c r="C569" s="3" t="s">
        <v>7366</v>
      </c>
      <c r="D569" s="3" t="s">
        <v>7367</v>
      </c>
      <c r="E569" s="3">
        <v>2.1000000000000001E-2</v>
      </c>
      <c r="F569" s="3">
        <v>1.129</v>
      </c>
      <c r="G569" s="3">
        <v>5</v>
      </c>
      <c r="H569" s="3">
        <v>1</v>
      </c>
      <c r="I569" s="3">
        <v>1</v>
      </c>
      <c r="J569" s="3">
        <v>1</v>
      </c>
      <c r="K569" s="3">
        <v>1</v>
      </c>
      <c r="L569" s="3">
        <v>252</v>
      </c>
      <c r="M569" s="3">
        <v>28</v>
      </c>
      <c r="N569" s="3">
        <v>4.72</v>
      </c>
      <c r="O569" s="3">
        <v>0</v>
      </c>
      <c r="P569" s="3">
        <v>1</v>
      </c>
      <c r="Q569" s="3" t="s">
        <v>1400</v>
      </c>
      <c r="R569" s="3" t="s">
        <v>1593</v>
      </c>
      <c r="S569" s="3" t="s">
        <v>36</v>
      </c>
      <c r="T569" s="3" t="s">
        <v>7368</v>
      </c>
      <c r="U569" s="3" t="s">
        <v>7369</v>
      </c>
      <c r="V569" s="3" t="s">
        <v>7366</v>
      </c>
      <c r="W569" s="3" t="s">
        <v>7370</v>
      </c>
      <c r="X569" s="3" t="s">
        <v>7371</v>
      </c>
      <c r="Y569" s="3" t="s">
        <v>7372</v>
      </c>
      <c r="Z569" s="3" t="s">
        <v>41</v>
      </c>
      <c r="AA569" s="3">
        <v>9</v>
      </c>
      <c r="AB569" s="3" t="s">
        <v>30</v>
      </c>
      <c r="AC569" s="3">
        <v>1</v>
      </c>
      <c r="AD569" s="3" t="s">
        <v>41</v>
      </c>
    </row>
    <row r="570" spans="1:30" x14ac:dyDescent="0.2">
      <c r="A570" s="3" t="s">
        <v>6720</v>
      </c>
      <c r="B570" s="3" t="s">
        <v>31</v>
      </c>
      <c r="C570" s="3" t="s">
        <v>7375</v>
      </c>
      <c r="D570" s="3" t="s">
        <v>7376</v>
      </c>
      <c r="E570" s="3">
        <v>2.1000000000000001E-2</v>
      </c>
      <c r="F570" s="3">
        <v>1.1279999999999999</v>
      </c>
      <c r="G570" s="3">
        <v>2</v>
      </c>
      <c r="H570" s="3">
        <v>1</v>
      </c>
      <c r="I570" s="3">
        <v>1</v>
      </c>
      <c r="J570" s="3">
        <v>1</v>
      </c>
      <c r="K570" s="3">
        <v>1</v>
      </c>
      <c r="L570" s="3">
        <v>663</v>
      </c>
      <c r="M570" s="3">
        <v>77.2</v>
      </c>
      <c r="N570" s="3">
        <v>8.76</v>
      </c>
      <c r="O570" s="3">
        <v>0</v>
      </c>
      <c r="P570" s="3">
        <v>1</v>
      </c>
      <c r="Q570" s="3" t="s">
        <v>2887</v>
      </c>
      <c r="R570" s="3" t="s">
        <v>4231</v>
      </c>
      <c r="S570" s="3" t="s">
        <v>41</v>
      </c>
      <c r="T570" s="3" t="s">
        <v>7377</v>
      </c>
      <c r="U570" s="3" t="s">
        <v>7378</v>
      </c>
      <c r="V570" s="3" t="s">
        <v>7375</v>
      </c>
      <c r="W570" s="3" t="s">
        <v>7379</v>
      </c>
      <c r="X570" s="3" t="s">
        <v>7380</v>
      </c>
      <c r="Y570" s="3" t="s">
        <v>41</v>
      </c>
      <c r="Z570" s="3" t="s">
        <v>41</v>
      </c>
      <c r="AA570" s="3">
        <v>0</v>
      </c>
      <c r="AB570" s="3" t="s">
        <v>30</v>
      </c>
      <c r="AC570" s="3">
        <v>1</v>
      </c>
      <c r="AD570" s="3" t="s">
        <v>41</v>
      </c>
    </row>
    <row r="571" spans="1:30" x14ac:dyDescent="0.2">
      <c r="A571" s="3" t="s">
        <v>6720</v>
      </c>
      <c r="B571" s="3" t="s">
        <v>31</v>
      </c>
      <c r="C571" s="3" t="s">
        <v>7383</v>
      </c>
      <c r="D571" s="3" t="s">
        <v>7384</v>
      </c>
      <c r="E571" s="3">
        <v>2.1999999999999999E-2</v>
      </c>
      <c r="F571" s="3">
        <v>1.1220000000000001</v>
      </c>
      <c r="G571" s="3">
        <v>2</v>
      </c>
      <c r="H571" s="3">
        <v>1</v>
      </c>
      <c r="I571" s="3">
        <v>1</v>
      </c>
      <c r="J571" s="3">
        <v>1</v>
      </c>
      <c r="K571" s="3">
        <v>1</v>
      </c>
      <c r="L571" s="3">
        <v>1054</v>
      </c>
      <c r="M571" s="3">
        <v>118.8</v>
      </c>
      <c r="N571" s="3">
        <v>6.37</v>
      </c>
      <c r="O571" s="3">
        <v>0</v>
      </c>
      <c r="P571" s="3">
        <v>1</v>
      </c>
      <c r="Q571" s="3" t="s">
        <v>4097</v>
      </c>
      <c r="R571" s="3" t="s">
        <v>453</v>
      </c>
      <c r="S571" s="3" t="s">
        <v>2985</v>
      </c>
      <c r="T571" s="3" t="s">
        <v>7385</v>
      </c>
      <c r="U571" s="3" t="s">
        <v>7386</v>
      </c>
      <c r="V571" s="3" t="s">
        <v>7383</v>
      </c>
      <c r="W571" s="3" t="s">
        <v>7387</v>
      </c>
      <c r="X571" s="3" t="s">
        <v>7388</v>
      </c>
      <c r="Y571" s="3" t="s">
        <v>41</v>
      </c>
      <c r="Z571" s="3" t="s">
        <v>41</v>
      </c>
      <c r="AA571" s="3">
        <v>0</v>
      </c>
      <c r="AB571" s="3" t="s">
        <v>30</v>
      </c>
      <c r="AC571" s="3">
        <v>1</v>
      </c>
      <c r="AD571" s="3" t="s">
        <v>41</v>
      </c>
    </row>
    <row r="572" spans="1:30" x14ac:dyDescent="0.2">
      <c r="A572" s="3" t="s">
        <v>6720</v>
      </c>
      <c r="B572" s="3" t="s">
        <v>31</v>
      </c>
      <c r="C572" s="3" t="s">
        <v>7391</v>
      </c>
      <c r="D572" s="3" t="s">
        <v>7392</v>
      </c>
      <c r="E572" s="3">
        <v>2.1999999999999999E-2</v>
      </c>
      <c r="F572" s="3">
        <v>1.119</v>
      </c>
      <c r="G572" s="3">
        <v>7</v>
      </c>
      <c r="H572" s="3">
        <v>1</v>
      </c>
      <c r="I572" s="3">
        <v>1</v>
      </c>
      <c r="J572" s="3">
        <v>1</v>
      </c>
      <c r="K572" s="3">
        <v>1</v>
      </c>
      <c r="L572" s="3">
        <v>258</v>
      </c>
      <c r="M572" s="3">
        <v>30</v>
      </c>
      <c r="N572" s="3">
        <v>10.130000000000001</v>
      </c>
      <c r="O572" s="3">
        <v>0</v>
      </c>
      <c r="P572" s="3">
        <v>1</v>
      </c>
      <c r="Q572" s="3" t="s">
        <v>1592</v>
      </c>
      <c r="R572" s="3" t="s">
        <v>4672</v>
      </c>
      <c r="S572" s="3" t="s">
        <v>36</v>
      </c>
      <c r="T572" s="3" t="s">
        <v>7393</v>
      </c>
      <c r="U572" s="3" t="s">
        <v>7394</v>
      </c>
      <c r="V572" s="3" t="s">
        <v>7391</v>
      </c>
      <c r="W572" s="3" t="s">
        <v>7395</v>
      </c>
      <c r="X572" s="3" t="s">
        <v>7396</v>
      </c>
      <c r="Y572" s="3" t="s">
        <v>41</v>
      </c>
      <c r="Z572" s="3" t="s">
        <v>41</v>
      </c>
      <c r="AA572" s="3">
        <v>0</v>
      </c>
      <c r="AB572" s="3" t="s">
        <v>30</v>
      </c>
      <c r="AC572" s="3">
        <v>1</v>
      </c>
      <c r="AD572" s="3" t="s">
        <v>41</v>
      </c>
    </row>
    <row r="573" spans="1:30" x14ac:dyDescent="0.2">
      <c r="A573" s="3" t="s">
        <v>6720</v>
      </c>
      <c r="B573" s="3" t="s">
        <v>31</v>
      </c>
      <c r="C573" s="3" t="s">
        <v>7399</v>
      </c>
      <c r="D573" s="3" t="s">
        <v>7400</v>
      </c>
      <c r="E573" s="3">
        <v>2.1999999999999999E-2</v>
      </c>
      <c r="F573" s="3">
        <v>1.1140000000000001</v>
      </c>
      <c r="G573" s="3">
        <v>3</v>
      </c>
      <c r="H573" s="3">
        <v>1</v>
      </c>
      <c r="I573" s="3">
        <v>1</v>
      </c>
      <c r="J573" s="3">
        <v>1</v>
      </c>
      <c r="K573" s="3">
        <v>1</v>
      </c>
      <c r="L573" s="3">
        <v>366</v>
      </c>
      <c r="M573" s="3">
        <v>40</v>
      </c>
      <c r="N573" s="3">
        <v>5.3</v>
      </c>
      <c r="O573" s="3">
        <v>0</v>
      </c>
      <c r="P573" s="3">
        <v>1</v>
      </c>
      <c r="Q573" s="3" t="s">
        <v>1377</v>
      </c>
      <c r="R573" s="3" t="s">
        <v>1423</v>
      </c>
      <c r="S573" s="3" t="s">
        <v>36</v>
      </c>
      <c r="T573" s="3" t="s">
        <v>7401</v>
      </c>
      <c r="U573" s="3" t="s">
        <v>7402</v>
      </c>
      <c r="V573" s="3" t="s">
        <v>7399</v>
      </c>
      <c r="W573" s="3" t="s">
        <v>7403</v>
      </c>
      <c r="X573" s="3" t="s">
        <v>7404</v>
      </c>
      <c r="Y573" s="3" t="s">
        <v>7405</v>
      </c>
      <c r="Z573" s="3" t="s">
        <v>4423</v>
      </c>
      <c r="AA573" s="3">
        <v>6</v>
      </c>
      <c r="AB573" s="3" t="s">
        <v>30</v>
      </c>
      <c r="AC573" s="3">
        <v>1</v>
      </c>
      <c r="AD573" s="3" t="s">
        <v>41</v>
      </c>
    </row>
    <row r="574" spans="1:30" x14ac:dyDescent="0.2">
      <c r="A574" s="3" t="s">
        <v>6720</v>
      </c>
      <c r="B574" s="3" t="s">
        <v>31</v>
      </c>
      <c r="C574" s="3" t="s">
        <v>7408</v>
      </c>
      <c r="D574" s="3" t="s">
        <v>7409</v>
      </c>
      <c r="E574" s="3">
        <v>2.1999999999999999E-2</v>
      </c>
      <c r="F574" s="3">
        <v>1.1140000000000001</v>
      </c>
      <c r="G574" s="3">
        <v>2</v>
      </c>
      <c r="H574" s="3">
        <v>1</v>
      </c>
      <c r="I574" s="3">
        <v>1</v>
      </c>
      <c r="J574" s="3">
        <v>1</v>
      </c>
      <c r="K574" s="3">
        <v>1</v>
      </c>
      <c r="L574" s="3">
        <v>457</v>
      </c>
      <c r="M574" s="3">
        <v>50.9</v>
      </c>
      <c r="N574" s="3">
        <v>4.75</v>
      </c>
      <c r="O574" s="3">
        <v>0</v>
      </c>
      <c r="P574" s="3">
        <v>1</v>
      </c>
      <c r="Q574" s="3" t="s">
        <v>34</v>
      </c>
      <c r="R574" s="3" t="s">
        <v>1305</v>
      </c>
      <c r="S574" s="3" t="s">
        <v>1306</v>
      </c>
      <c r="T574" s="3" t="s">
        <v>5361</v>
      </c>
      <c r="U574" s="3" t="s">
        <v>7410</v>
      </c>
      <c r="V574" s="3" t="s">
        <v>7408</v>
      </c>
      <c r="W574" s="3" t="s">
        <v>7411</v>
      </c>
      <c r="X574" s="3" t="s">
        <v>7412</v>
      </c>
      <c r="Y574" s="3" t="s">
        <v>41</v>
      </c>
      <c r="Z574" s="3" t="s">
        <v>41</v>
      </c>
      <c r="AA574" s="3">
        <v>0</v>
      </c>
      <c r="AB574" s="3" t="s">
        <v>30</v>
      </c>
      <c r="AC574" s="3">
        <v>1</v>
      </c>
      <c r="AD574" s="3" t="s">
        <v>41</v>
      </c>
    </row>
    <row r="575" spans="1:30" x14ac:dyDescent="0.2">
      <c r="A575" s="3" t="s">
        <v>6720</v>
      </c>
      <c r="B575" s="3" t="s">
        <v>31</v>
      </c>
      <c r="C575" s="3" t="s">
        <v>7415</v>
      </c>
      <c r="D575" s="3" t="s">
        <v>7416</v>
      </c>
      <c r="E575" s="3">
        <v>2.1999999999999999E-2</v>
      </c>
      <c r="F575" s="3">
        <v>1.1140000000000001</v>
      </c>
      <c r="G575" s="3">
        <v>1</v>
      </c>
      <c r="H575" s="3">
        <v>1</v>
      </c>
      <c r="I575" s="3">
        <v>1</v>
      </c>
      <c r="J575" s="3">
        <v>1</v>
      </c>
      <c r="K575" s="3">
        <v>1</v>
      </c>
      <c r="L575" s="3">
        <v>1225</v>
      </c>
      <c r="M575" s="3">
        <v>141.19999999999999</v>
      </c>
      <c r="N575" s="3">
        <v>6.47</v>
      </c>
      <c r="O575" s="3">
        <v>2.4</v>
      </c>
      <c r="P575" s="3">
        <v>1</v>
      </c>
      <c r="Q575" s="3" t="s">
        <v>7327</v>
      </c>
      <c r="R575" s="3" t="s">
        <v>453</v>
      </c>
      <c r="S575" s="3" t="s">
        <v>1062</v>
      </c>
      <c r="T575" s="3" t="s">
        <v>5290</v>
      </c>
      <c r="U575" s="3" t="s">
        <v>7417</v>
      </c>
      <c r="V575" s="3" t="s">
        <v>7415</v>
      </c>
      <c r="W575" s="3" t="s">
        <v>7418</v>
      </c>
      <c r="X575" s="3" t="s">
        <v>7419</v>
      </c>
      <c r="Y575" s="3" t="s">
        <v>5575</v>
      </c>
      <c r="Z575" s="3" t="s">
        <v>41</v>
      </c>
      <c r="AA575" s="3">
        <v>3</v>
      </c>
      <c r="AB575" s="3" t="s">
        <v>30</v>
      </c>
      <c r="AC575" s="3">
        <v>1</v>
      </c>
      <c r="AD575" s="3" t="s">
        <v>41</v>
      </c>
    </row>
    <row r="576" spans="1:30" x14ac:dyDescent="0.2">
      <c r="A576" s="3" t="s">
        <v>6720</v>
      </c>
      <c r="B576" s="3" t="s">
        <v>31</v>
      </c>
      <c r="C576" s="3" t="s">
        <v>7422</v>
      </c>
      <c r="D576" s="3" t="s">
        <v>7423</v>
      </c>
      <c r="E576" s="3">
        <v>2.1999999999999999E-2</v>
      </c>
      <c r="F576" s="3">
        <v>1.113</v>
      </c>
      <c r="G576" s="3">
        <v>2</v>
      </c>
      <c r="H576" s="3">
        <v>1</v>
      </c>
      <c r="I576" s="3">
        <v>1</v>
      </c>
      <c r="J576" s="3">
        <v>1</v>
      </c>
      <c r="K576" s="3">
        <v>1</v>
      </c>
      <c r="L576" s="3">
        <v>1046</v>
      </c>
      <c r="M576" s="3">
        <v>117.1</v>
      </c>
      <c r="N576" s="3">
        <v>6.9</v>
      </c>
      <c r="O576" s="3">
        <v>2.35</v>
      </c>
      <c r="P576" s="3">
        <v>1</v>
      </c>
      <c r="Q576" s="3" t="s">
        <v>2010</v>
      </c>
      <c r="R576" s="3" t="s">
        <v>5544</v>
      </c>
      <c r="S576" s="3" t="s">
        <v>36</v>
      </c>
      <c r="T576" s="3" t="s">
        <v>5790</v>
      </c>
      <c r="U576" s="3" t="s">
        <v>7424</v>
      </c>
      <c r="V576" s="3" t="s">
        <v>7422</v>
      </c>
      <c r="W576" s="3" t="s">
        <v>7425</v>
      </c>
      <c r="X576" s="3" t="s">
        <v>7426</v>
      </c>
      <c r="Y576" s="3" t="s">
        <v>5794</v>
      </c>
      <c r="Z576" s="3" t="s">
        <v>41</v>
      </c>
      <c r="AA576" s="3">
        <v>1</v>
      </c>
      <c r="AB576" s="3" t="s">
        <v>30</v>
      </c>
      <c r="AC576" s="3">
        <v>1</v>
      </c>
      <c r="AD576" s="3" t="s">
        <v>41</v>
      </c>
    </row>
    <row r="577" spans="1:30" x14ac:dyDescent="0.2">
      <c r="A577" s="3" t="s">
        <v>6720</v>
      </c>
      <c r="B577" s="3" t="s">
        <v>31</v>
      </c>
      <c r="C577" s="3" t="s">
        <v>7430</v>
      </c>
      <c r="D577" s="3" t="s">
        <v>7431</v>
      </c>
      <c r="E577" s="3">
        <v>2.1999999999999999E-2</v>
      </c>
      <c r="F577" s="3">
        <v>1.1120000000000001</v>
      </c>
      <c r="G577" s="3">
        <v>7</v>
      </c>
      <c r="H577" s="3">
        <v>1</v>
      </c>
      <c r="I577" s="3">
        <v>1</v>
      </c>
      <c r="J577" s="3">
        <v>1</v>
      </c>
      <c r="K577" s="3">
        <v>1</v>
      </c>
      <c r="L577" s="3">
        <v>190</v>
      </c>
      <c r="M577" s="3">
        <v>21.4</v>
      </c>
      <c r="N577" s="3">
        <v>5.38</v>
      </c>
      <c r="O577" s="3">
        <v>0</v>
      </c>
      <c r="P577" s="3">
        <v>1</v>
      </c>
      <c r="Q577" s="3" t="s">
        <v>3846</v>
      </c>
      <c r="R577" s="3" t="s">
        <v>7432</v>
      </c>
      <c r="S577" s="3" t="s">
        <v>36</v>
      </c>
      <c r="T577" s="3" t="s">
        <v>7433</v>
      </c>
      <c r="U577" s="3" t="s">
        <v>7434</v>
      </c>
      <c r="V577" s="3" t="s">
        <v>7430</v>
      </c>
      <c r="W577" s="3" t="s">
        <v>7435</v>
      </c>
      <c r="X577" s="3" t="s">
        <v>7436</v>
      </c>
      <c r="Y577" s="3" t="s">
        <v>7363</v>
      </c>
      <c r="Z577" s="3" t="s">
        <v>41</v>
      </c>
      <c r="AA577" s="3">
        <v>3</v>
      </c>
      <c r="AB577" s="3" t="s">
        <v>30</v>
      </c>
      <c r="AC577" s="3">
        <v>1</v>
      </c>
      <c r="AD577" s="3" t="s">
        <v>41</v>
      </c>
    </row>
    <row r="578" spans="1:30" x14ac:dyDescent="0.2">
      <c r="A578" s="3" t="s">
        <v>6720</v>
      </c>
      <c r="B578" s="3" t="s">
        <v>31</v>
      </c>
      <c r="C578" s="3" t="s">
        <v>7439</v>
      </c>
      <c r="D578" s="3" t="s">
        <v>7440</v>
      </c>
      <c r="E578" s="3">
        <v>2.1999999999999999E-2</v>
      </c>
      <c r="F578" s="3">
        <v>1.107</v>
      </c>
      <c r="G578" s="3">
        <v>1</v>
      </c>
      <c r="H578" s="3">
        <v>1</v>
      </c>
      <c r="I578" s="3">
        <v>1</v>
      </c>
      <c r="J578" s="3">
        <v>1</v>
      </c>
      <c r="K578" s="3">
        <v>1</v>
      </c>
      <c r="L578" s="3">
        <v>800</v>
      </c>
      <c r="M578" s="3">
        <v>93.4</v>
      </c>
      <c r="N578" s="3">
        <v>9.2799999999999994</v>
      </c>
      <c r="O578" s="3">
        <v>0</v>
      </c>
      <c r="P578" s="3">
        <v>1</v>
      </c>
      <c r="Q578" s="3" t="s">
        <v>2887</v>
      </c>
      <c r="R578" s="3" t="s">
        <v>1423</v>
      </c>
      <c r="S578" s="3" t="s">
        <v>41</v>
      </c>
      <c r="T578" s="3" t="s">
        <v>7441</v>
      </c>
      <c r="U578" s="3" t="s">
        <v>7442</v>
      </c>
      <c r="V578" s="3" t="s">
        <v>7439</v>
      </c>
      <c r="W578" s="3" t="s">
        <v>7443</v>
      </c>
      <c r="X578" s="3" t="s">
        <v>7444</v>
      </c>
      <c r="Y578" s="3" t="s">
        <v>41</v>
      </c>
      <c r="Z578" s="3" t="s">
        <v>41</v>
      </c>
      <c r="AA578" s="3">
        <v>0</v>
      </c>
      <c r="AB578" s="3" t="s">
        <v>30</v>
      </c>
      <c r="AC578" s="3">
        <v>1</v>
      </c>
      <c r="AD578" s="3" t="s">
        <v>41</v>
      </c>
    </row>
    <row r="579" spans="1:30" x14ac:dyDescent="0.2">
      <c r="A579" s="3" t="s">
        <v>6720</v>
      </c>
      <c r="B579" s="3" t="s">
        <v>31</v>
      </c>
      <c r="C579" s="3" t="s">
        <v>7447</v>
      </c>
      <c r="D579" s="3" t="s">
        <v>7448</v>
      </c>
      <c r="E579" s="3">
        <v>2.1999999999999999E-2</v>
      </c>
      <c r="F579" s="3">
        <v>1.101</v>
      </c>
      <c r="G579" s="3">
        <v>2</v>
      </c>
      <c r="H579" s="3">
        <v>1</v>
      </c>
      <c r="I579" s="3">
        <v>1</v>
      </c>
      <c r="J579" s="3">
        <v>1</v>
      </c>
      <c r="K579" s="3">
        <v>1</v>
      </c>
      <c r="L579" s="3">
        <v>503</v>
      </c>
      <c r="M579" s="3">
        <v>56.5</v>
      </c>
      <c r="N579" s="3">
        <v>5.17</v>
      </c>
      <c r="O579" s="3">
        <v>0</v>
      </c>
      <c r="P579" s="3">
        <v>1</v>
      </c>
      <c r="Q579" s="3" t="s">
        <v>7449</v>
      </c>
      <c r="R579" s="3" t="s">
        <v>978</v>
      </c>
      <c r="S579" s="3" t="s">
        <v>36</v>
      </c>
      <c r="T579" s="3" t="s">
        <v>7450</v>
      </c>
      <c r="U579" s="3" t="s">
        <v>7451</v>
      </c>
      <c r="V579" s="3" t="s">
        <v>7447</v>
      </c>
      <c r="W579" s="3" t="s">
        <v>7452</v>
      </c>
      <c r="X579" s="3" t="s">
        <v>7453</v>
      </c>
      <c r="Y579" s="3" t="s">
        <v>6077</v>
      </c>
      <c r="Z579" s="3" t="s">
        <v>41</v>
      </c>
      <c r="AA579" s="3">
        <v>3</v>
      </c>
      <c r="AB579" s="3" t="s">
        <v>30</v>
      </c>
      <c r="AC579" s="3">
        <v>1</v>
      </c>
      <c r="AD579" s="3" t="s">
        <v>41</v>
      </c>
    </row>
    <row r="580" spans="1:30" x14ac:dyDescent="0.2">
      <c r="A580" s="3" t="s">
        <v>6720</v>
      </c>
      <c r="B580" s="3" t="s">
        <v>31</v>
      </c>
      <c r="C580" s="3" t="s">
        <v>7456</v>
      </c>
      <c r="D580" s="3" t="s">
        <v>7457</v>
      </c>
      <c r="E580" s="3">
        <v>2.1999999999999999E-2</v>
      </c>
      <c r="F580" s="3">
        <v>1.101</v>
      </c>
      <c r="G580" s="3">
        <v>4</v>
      </c>
      <c r="H580" s="3">
        <v>1</v>
      </c>
      <c r="I580" s="3">
        <v>1</v>
      </c>
      <c r="J580" s="3">
        <v>1</v>
      </c>
      <c r="K580" s="3">
        <v>1</v>
      </c>
      <c r="L580" s="3">
        <v>592</v>
      </c>
      <c r="M580" s="3">
        <v>65.2</v>
      </c>
      <c r="N580" s="3">
        <v>6.55</v>
      </c>
      <c r="O580" s="3">
        <v>0</v>
      </c>
      <c r="P580" s="3">
        <v>1</v>
      </c>
      <c r="Q580" s="3" t="s">
        <v>1377</v>
      </c>
      <c r="R580" s="3" t="s">
        <v>4065</v>
      </c>
      <c r="S580" s="3" t="s">
        <v>36</v>
      </c>
      <c r="T580" s="3" t="s">
        <v>7458</v>
      </c>
      <c r="U580" s="3" t="s">
        <v>7459</v>
      </c>
      <c r="V580" s="3" t="s">
        <v>7456</v>
      </c>
      <c r="W580" s="3" t="s">
        <v>7460</v>
      </c>
      <c r="X580" s="3" t="s">
        <v>7461</v>
      </c>
      <c r="Y580" s="3" t="s">
        <v>7462</v>
      </c>
      <c r="Z580" s="3" t="s">
        <v>41</v>
      </c>
      <c r="AA580" s="3">
        <v>1</v>
      </c>
      <c r="AB580" s="3" t="s">
        <v>30</v>
      </c>
      <c r="AC580" s="3">
        <v>1</v>
      </c>
      <c r="AD580" s="3" t="s">
        <v>41</v>
      </c>
    </row>
    <row r="581" spans="1:30" x14ac:dyDescent="0.2">
      <c r="A581" s="3" t="s">
        <v>6720</v>
      </c>
      <c r="B581" s="3" t="s">
        <v>31</v>
      </c>
      <c r="C581" s="3" t="s">
        <v>7466</v>
      </c>
      <c r="D581" s="3" t="s">
        <v>7467</v>
      </c>
      <c r="E581" s="3">
        <v>2.1999999999999999E-2</v>
      </c>
      <c r="F581" s="3">
        <v>1.101</v>
      </c>
      <c r="G581" s="3">
        <v>1</v>
      </c>
      <c r="H581" s="3">
        <v>1</v>
      </c>
      <c r="I581" s="3">
        <v>1</v>
      </c>
      <c r="J581" s="3">
        <v>1</v>
      </c>
      <c r="K581" s="3">
        <v>1</v>
      </c>
      <c r="L581" s="3">
        <v>513</v>
      </c>
      <c r="M581" s="3">
        <v>56.2</v>
      </c>
      <c r="N581" s="3">
        <v>7.49</v>
      </c>
      <c r="O581" s="3">
        <v>0</v>
      </c>
      <c r="P581" s="3">
        <v>1</v>
      </c>
      <c r="Q581" s="3" t="s">
        <v>1200</v>
      </c>
      <c r="R581" s="3" t="s">
        <v>35</v>
      </c>
      <c r="S581" s="3" t="s">
        <v>1062</v>
      </c>
      <c r="T581" s="3" t="s">
        <v>7468</v>
      </c>
      <c r="U581" s="3" t="s">
        <v>7469</v>
      </c>
      <c r="V581" s="3" t="s">
        <v>7466</v>
      </c>
      <c r="W581" s="3" t="s">
        <v>7470</v>
      </c>
      <c r="X581" s="3" t="s">
        <v>7471</v>
      </c>
      <c r="Y581" s="3" t="s">
        <v>41</v>
      </c>
      <c r="Z581" s="3" t="s">
        <v>41</v>
      </c>
      <c r="AA581" s="3">
        <v>0</v>
      </c>
      <c r="AB581" s="3" t="s">
        <v>30</v>
      </c>
      <c r="AC581" s="3">
        <v>1</v>
      </c>
      <c r="AD581" s="3" t="s">
        <v>41</v>
      </c>
    </row>
    <row r="582" spans="1:30" x14ac:dyDescent="0.2">
      <c r="A582" s="3" t="s">
        <v>6720</v>
      </c>
      <c r="B582" s="3" t="s">
        <v>31</v>
      </c>
      <c r="C582" s="3" t="s">
        <v>7474</v>
      </c>
      <c r="D582" s="3" t="s">
        <v>7475</v>
      </c>
      <c r="E582" s="3">
        <v>2.1999999999999999E-2</v>
      </c>
      <c r="F582" s="3">
        <v>1.0980000000000001</v>
      </c>
      <c r="G582" s="3">
        <v>3</v>
      </c>
      <c r="H582" s="3">
        <v>1</v>
      </c>
      <c r="I582" s="3">
        <v>1</v>
      </c>
      <c r="J582" s="3">
        <v>1</v>
      </c>
      <c r="K582" s="3">
        <v>1</v>
      </c>
      <c r="L582" s="3">
        <v>587</v>
      </c>
      <c r="M582" s="3">
        <v>65.3</v>
      </c>
      <c r="N582" s="3">
        <v>8.07</v>
      </c>
      <c r="O582" s="3">
        <v>0</v>
      </c>
      <c r="P582" s="3">
        <v>1</v>
      </c>
      <c r="Q582" s="3" t="s">
        <v>2555</v>
      </c>
      <c r="R582" s="3" t="s">
        <v>1160</v>
      </c>
      <c r="S582" s="3" t="s">
        <v>1062</v>
      </c>
      <c r="T582" s="3" t="s">
        <v>7476</v>
      </c>
      <c r="U582" s="3" t="s">
        <v>7477</v>
      </c>
      <c r="V582" s="3" t="s">
        <v>7474</v>
      </c>
      <c r="W582" s="3" t="s">
        <v>7478</v>
      </c>
      <c r="X582" s="3" t="s">
        <v>7479</v>
      </c>
      <c r="Y582" s="3" t="s">
        <v>41</v>
      </c>
      <c r="Z582" s="3" t="s">
        <v>41</v>
      </c>
      <c r="AA582" s="3">
        <v>0</v>
      </c>
      <c r="AB582" s="3" t="s">
        <v>30</v>
      </c>
      <c r="AC582" s="3">
        <v>1</v>
      </c>
      <c r="AD582" s="3" t="s">
        <v>41</v>
      </c>
    </row>
    <row r="583" spans="1:30" x14ac:dyDescent="0.2">
      <c r="A583" s="3" t="s">
        <v>6720</v>
      </c>
      <c r="B583" s="3" t="s">
        <v>31</v>
      </c>
      <c r="C583" s="3" t="s">
        <v>7482</v>
      </c>
      <c r="D583" s="3" t="s">
        <v>7483</v>
      </c>
      <c r="E583" s="3">
        <v>2.1999999999999999E-2</v>
      </c>
      <c r="F583" s="3">
        <v>1.093</v>
      </c>
      <c r="G583" s="3">
        <v>2</v>
      </c>
      <c r="H583" s="3">
        <v>1</v>
      </c>
      <c r="I583" s="3">
        <v>1</v>
      </c>
      <c r="J583" s="3">
        <v>1</v>
      </c>
      <c r="K583" s="3">
        <v>1</v>
      </c>
      <c r="L583" s="3">
        <v>964</v>
      </c>
      <c r="M583" s="3">
        <v>108.7</v>
      </c>
      <c r="N583" s="3">
        <v>6.16</v>
      </c>
      <c r="O583" s="3">
        <v>0</v>
      </c>
      <c r="P583" s="3">
        <v>1</v>
      </c>
      <c r="Q583" s="3" t="s">
        <v>1422</v>
      </c>
      <c r="R583" s="3" t="s">
        <v>41</v>
      </c>
      <c r="S583" s="3" t="s">
        <v>36</v>
      </c>
      <c r="T583" s="3" t="s">
        <v>2054</v>
      </c>
      <c r="U583" s="3" t="s">
        <v>7484</v>
      </c>
      <c r="V583" s="3" t="s">
        <v>7482</v>
      </c>
      <c r="W583" s="3" t="s">
        <v>7485</v>
      </c>
      <c r="X583" s="3" t="s">
        <v>7486</v>
      </c>
      <c r="Y583" s="3" t="s">
        <v>41</v>
      </c>
      <c r="Z583" s="3" t="s">
        <v>41</v>
      </c>
      <c r="AA583" s="3">
        <v>0</v>
      </c>
      <c r="AB583" s="3" t="s">
        <v>30</v>
      </c>
      <c r="AC583" s="3">
        <v>1</v>
      </c>
      <c r="AD583" s="3" t="s">
        <v>41</v>
      </c>
    </row>
    <row r="584" spans="1:30" x14ac:dyDescent="0.2">
      <c r="A584" s="3" t="s">
        <v>6720</v>
      </c>
      <c r="B584" s="3" t="s">
        <v>31</v>
      </c>
      <c r="C584" s="3" t="s">
        <v>7489</v>
      </c>
      <c r="D584" s="3" t="s">
        <v>7490</v>
      </c>
      <c r="E584" s="3">
        <v>2.1000000000000001E-2</v>
      </c>
      <c r="F584" s="3">
        <v>1.0920000000000001</v>
      </c>
      <c r="G584" s="3">
        <v>5</v>
      </c>
      <c r="H584" s="3">
        <v>1</v>
      </c>
      <c r="I584" s="3">
        <v>1</v>
      </c>
      <c r="J584" s="3">
        <v>1</v>
      </c>
      <c r="K584" s="3">
        <v>1</v>
      </c>
      <c r="L584" s="3">
        <v>283</v>
      </c>
      <c r="M584" s="3">
        <v>30.4</v>
      </c>
      <c r="N584" s="3">
        <v>7.93</v>
      </c>
      <c r="O584" s="3">
        <v>0</v>
      </c>
      <c r="P584" s="3">
        <v>1</v>
      </c>
      <c r="Q584" s="3" t="s">
        <v>3846</v>
      </c>
      <c r="R584" s="3" t="s">
        <v>3581</v>
      </c>
      <c r="S584" s="3" t="s">
        <v>1491</v>
      </c>
      <c r="T584" s="3" t="s">
        <v>7491</v>
      </c>
      <c r="U584" s="3" t="s">
        <v>7492</v>
      </c>
      <c r="V584" s="3" t="s">
        <v>7489</v>
      </c>
      <c r="W584" s="3" t="s">
        <v>7493</v>
      </c>
      <c r="X584" s="3" t="s">
        <v>7494</v>
      </c>
      <c r="Y584" s="3" t="s">
        <v>7495</v>
      </c>
      <c r="Z584" s="3" t="s">
        <v>41</v>
      </c>
      <c r="AA584" s="3">
        <v>1</v>
      </c>
      <c r="AB584" s="3" t="s">
        <v>30</v>
      </c>
      <c r="AC584" s="3">
        <v>1</v>
      </c>
      <c r="AD584" s="3" t="s">
        <v>41</v>
      </c>
    </row>
    <row r="585" spans="1:30" x14ac:dyDescent="0.2">
      <c r="A585" s="3" t="s">
        <v>6720</v>
      </c>
      <c r="B585" s="3" t="s">
        <v>31</v>
      </c>
      <c r="C585" s="3" t="s">
        <v>7498</v>
      </c>
      <c r="D585" s="3" t="s">
        <v>7499</v>
      </c>
      <c r="E585" s="3">
        <v>2.1000000000000001E-2</v>
      </c>
      <c r="F585" s="3">
        <v>1.0920000000000001</v>
      </c>
      <c r="G585" s="3">
        <v>6</v>
      </c>
      <c r="H585" s="3">
        <v>1</v>
      </c>
      <c r="I585" s="3">
        <v>1</v>
      </c>
      <c r="J585" s="3">
        <v>1</v>
      </c>
      <c r="K585" s="3">
        <v>1</v>
      </c>
      <c r="L585" s="3">
        <v>217</v>
      </c>
      <c r="M585" s="3">
        <v>24.7</v>
      </c>
      <c r="N585" s="3">
        <v>6.62</v>
      </c>
      <c r="O585" s="3">
        <v>1.71</v>
      </c>
      <c r="P585" s="3">
        <v>1</v>
      </c>
      <c r="Q585" s="3" t="s">
        <v>1861</v>
      </c>
      <c r="R585" s="3" t="s">
        <v>7127</v>
      </c>
      <c r="S585" s="3" t="s">
        <v>36</v>
      </c>
      <c r="T585" s="3" t="s">
        <v>7500</v>
      </c>
      <c r="U585" s="3" t="s">
        <v>7501</v>
      </c>
      <c r="V585" s="3" t="s">
        <v>7498</v>
      </c>
      <c r="W585" s="3" t="s">
        <v>7502</v>
      </c>
      <c r="X585" s="3" t="s">
        <v>7503</v>
      </c>
      <c r="Y585" s="3" t="s">
        <v>7504</v>
      </c>
      <c r="Z585" s="3" t="s">
        <v>41</v>
      </c>
      <c r="AA585" s="3">
        <v>2</v>
      </c>
      <c r="AB585" s="3" t="s">
        <v>30</v>
      </c>
      <c r="AC585" s="3">
        <v>1</v>
      </c>
      <c r="AD585" s="3" t="s">
        <v>41</v>
      </c>
    </row>
    <row r="586" spans="1:30" x14ac:dyDescent="0.2">
      <c r="A586" s="3" t="s">
        <v>6720</v>
      </c>
      <c r="B586" s="3" t="s">
        <v>31</v>
      </c>
      <c r="C586" s="3" t="s">
        <v>7507</v>
      </c>
      <c r="D586" s="3" t="s">
        <v>7508</v>
      </c>
      <c r="E586" s="3">
        <v>2.1000000000000001E-2</v>
      </c>
      <c r="F586" s="3">
        <v>1.0900000000000001</v>
      </c>
      <c r="G586" s="3">
        <v>8</v>
      </c>
      <c r="H586" s="3">
        <v>1</v>
      </c>
      <c r="I586" s="3">
        <v>1</v>
      </c>
      <c r="J586" s="3">
        <v>1</v>
      </c>
      <c r="K586" s="3">
        <v>1</v>
      </c>
      <c r="L586" s="3">
        <v>143</v>
      </c>
      <c r="M586" s="3">
        <v>15.5</v>
      </c>
      <c r="N586" s="3">
        <v>4.7300000000000004</v>
      </c>
      <c r="O586" s="3">
        <v>0</v>
      </c>
      <c r="P586" s="3">
        <v>1</v>
      </c>
      <c r="Q586" s="3" t="s">
        <v>1592</v>
      </c>
      <c r="R586" s="3" t="s">
        <v>1619</v>
      </c>
      <c r="S586" s="3" t="s">
        <v>36</v>
      </c>
      <c r="T586" s="3" t="s">
        <v>2119</v>
      </c>
      <c r="U586" s="3" t="s">
        <v>7509</v>
      </c>
      <c r="V586" s="3" t="s">
        <v>7507</v>
      </c>
      <c r="W586" s="3" t="s">
        <v>7510</v>
      </c>
      <c r="X586" s="3" t="s">
        <v>7511</v>
      </c>
      <c r="Y586" s="3" t="s">
        <v>7372</v>
      </c>
      <c r="Z586" s="3" t="s">
        <v>41</v>
      </c>
      <c r="AA586" s="3">
        <v>9</v>
      </c>
      <c r="AB586" s="3" t="s">
        <v>30</v>
      </c>
      <c r="AC586" s="3">
        <v>1</v>
      </c>
      <c r="AD586" s="3" t="s">
        <v>41</v>
      </c>
    </row>
    <row r="587" spans="1:30" x14ac:dyDescent="0.2">
      <c r="A587" s="3" t="s">
        <v>6720</v>
      </c>
      <c r="B587" s="3" t="s">
        <v>31</v>
      </c>
      <c r="C587" s="3" t="s">
        <v>7514</v>
      </c>
      <c r="D587" s="3" t="s">
        <v>7515</v>
      </c>
      <c r="E587" s="3">
        <v>2.1000000000000001E-2</v>
      </c>
      <c r="F587" s="3">
        <v>1.0860000000000001</v>
      </c>
      <c r="G587" s="3">
        <v>2</v>
      </c>
      <c r="H587" s="3">
        <v>1</v>
      </c>
      <c r="I587" s="3">
        <v>1</v>
      </c>
      <c r="J587" s="3">
        <v>1</v>
      </c>
      <c r="K587" s="3">
        <v>1</v>
      </c>
      <c r="L587" s="3">
        <v>964</v>
      </c>
      <c r="M587" s="3">
        <v>108.8</v>
      </c>
      <c r="N587" s="3">
        <v>6.1</v>
      </c>
      <c r="O587" s="3">
        <v>0</v>
      </c>
      <c r="P587" s="3">
        <v>1</v>
      </c>
      <c r="Q587" s="3" t="s">
        <v>2704</v>
      </c>
      <c r="R587" s="3" t="s">
        <v>1739</v>
      </c>
      <c r="S587" s="3" t="s">
        <v>1062</v>
      </c>
      <c r="T587" s="3" t="s">
        <v>7516</v>
      </c>
      <c r="U587" s="3" t="s">
        <v>7517</v>
      </c>
      <c r="V587" s="3" t="s">
        <v>7514</v>
      </c>
      <c r="W587" s="3" t="s">
        <v>7518</v>
      </c>
      <c r="X587" s="3" t="s">
        <v>7519</v>
      </c>
      <c r="Y587" s="3" t="s">
        <v>7520</v>
      </c>
      <c r="Z587" s="3" t="s">
        <v>41</v>
      </c>
      <c r="AA587" s="3">
        <v>2</v>
      </c>
      <c r="AB587" s="3" t="s">
        <v>30</v>
      </c>
      <c r="AC587" s="3">
        <v>1</v>
      </c>
      <c r="AD587" s="3" t="s">
        <v>41</v>
      </c>
    </row>
    <row r="588" spans="1:30" x14ac:dyDescent="0.2">
      <c r="A588" s="3" t="s">
        <v>6720</v>
      </c>
      <c r="B588" s="3" t="s">
        <v>31</v>
      </c>
      <c r="C588" s="3" t="s">
        <v>7523</v>
      </c>
      <c r="D588" s="3" t="s">
        <v>7524</v>
      </c>
      <c r="E588" s="3">
        <v>2.1000000000000001E-2</v>
      </c>
      <c r="F588" s="3">
        <v>1.0860000000000001</v>
      </c>
      <c r="G588" s="3">
        <v>8</v>
      </c>
      <c r="H588" s="3">
        <v>1</v>
      </c>
      <c r="I588" s="3">
        <v>1</v>
      </c>
      <c r="J588" s="3">
        <v>1</v>
      </c>
      <c r="K588" s="3">
        <v>1</v>
      </c>
      <c r="L588" s="3">
        <v>249</v>
      </c>
      <c r="M588" s="3">
        <v>28.5</v>
      </c>
      <c r="N588" s="3">
        <v>9.6999999999999993</v>
      </c>
      <c r="O588" s="3">
        <v>0</v>
      </c>
      <c r="P588" s="3">
        <v>1</v>
      </c>
      <c r="Q588" s="3" t="s">
        <v>1592</v>
      </c>
      <c r="R588" s="3" t="s">
        <v>4672</v>
      </c>
      <c r="S588" s="3" t="s">
        <v>36</v>
      </c>
      <c r="T588" s="3" t="s">
        <v>7525</v>
      </c>
      <c r="U588" s="3" t="s">
        <v>7526</v>
      </c>
      <c r="V588" s="3" t="s">
        <v>7523</v>
      </c>
      <c r="W588" s="3" t="s">
        <v>7527</v>
      </c>
      <c r="X588" s="3" t="s">
        <v>7528</v>
      </c>
      <c r="Y588" s="3" t="s">
        <v>41</v>
      </c>
      <c r="Z588" s="3" t="s">
        <v>41</v>
      </c>
      <c r="AA588" s="3">
        <v>0</v>
      </c>
      <c r="AB588" s="3" t="s">
        <v>30</v>
      </c>
      <c r="AC588" s="3">
        <v>1</v>
      </c>
      <c r="AD588" s="3" t="s">
        <v>41</v>
      </c>
    </row>
    <row r="589" spans="1:30" x14ac:dyDescent="0.2">
      <c r="A589" s="3" t="s">
        <v>6720</v>
      </c>
      <c r="B589" s="3" t="s">
        <v>31</v>
      </c>
      <c r="C589" s="3" t="s">
        <v>7531</v>
      </c>
      <c r="D589" s="3" t="s">
        <v>7532</v>
      </c>
      <c r="E589" s="3">
        <v>2.1000000000000001E-2</v>
      </c>
      <c r="F589" s="3">
        <v>1.085</v>
      </c>
      <c r="G589" s="3">
        <v>2</v>
      </c>
      <c r="H589" s="3">
        <v>1</v>
      </c>
      <c r="I589" s="3">
        <v>1</v>
      </c>
      <c r="J589" s="3">
        <v>1</v>
      </c>
      <c r="K589" s="3">
        <v>1</v>
      </c>
      <c r="L589" s="3">
        <v>478</v>
      </c>
      <c r="M589" s="3">
        <v>54.4</v>
      </c>
      <c r="N589" s="3">
        <v>7.61</v>
      </c>
      <c r="O589" s="3">
        <v>0</v>
      </c>
      <c r="P589" s="3">
        <v>1</v>
      </c>
      <c r="Q589" s="3" t="s">
        <v>2887</v>
      </c>
      <c r="R589" s="3" t="s">
        <v>35</v>
      </c>
      <c r="S589" s="3" t="s">
        <v>1766</v>
      </c>
      <c r="T589" s="3" t="s">
        <v>7533</v>
      </c>
      <c r="U589" s="3" t="s">
        <v>7534</v>
      </c>
      <c r="V589" s="3" t="s">
        <v>7531</v>
      </c>
      <c r="W589" s="3" t="s">
        <v>7535</v>
      </c>
      <c r="X589" s="3" t="s">
        <v>7536</v>
      </c>
      <c r="Y589" s="3" t="s">
        <v>41</v>
      </c>
      <c r="Z589" s="3" t="s">
        <v>41</v>
      </c>
      <c r="AA589" s="3">
        <v>0</v>
      </c>
      <c r="AB589" s="3" t="s">
        <v>30</v>
      </c>
      <c r="AC589" s="3">
        <v>1</v>
      </c>
      <c r="AD589" s="3" t="s">
        <v>41</v>
      </c>
    </row>
    <row r="590" spans="1:30" x14ac:dyDescent="0.2">
      <c r="A590" s="3" t="s">
        <v>6720</v>
      </c>
      <c r="B590" s="3" t="s">
        <v>31</v>
      </c>
      <c r="C590" s="3" t="s">
        <v>7539</v>
      </c>
      <c r="D590" s="3" t="s">
        <v>7540</v>
      </c>
      <c r="E590" s="3">
        <v>2.1000000000000001E-2</v>
      </c>
      <c r="F590" s="3">
        <v>1.083</v>
      </c>
      <c r="G590" s="3">
        <v>1</v>
      </c>
      <c r="H590" s="3">
        <v>1</v>
      </c>
      <c r="I590" s="3">
        <v>1</v>
      </c>
      <c r="J590" s="3">
        <v>1</v>
      </c>
      <c r="K590" s="3">
        <v>1</v>
      </c>
      <c r="L590" s="3">
        <v>939</v>
      </c>
      <c r="M590" s="3">
        <v>104.7</v>
      </c>
      <c r="N590" s="3">
        <v>7.8</v>
      </c>
      <c r="O590" s="3">
        <v>0</v>
      </c>
      <c r="P590" s="3">
        <v>1</v>
      </c>
      <c r="Q590" s="3" t="s">
        <v>2887</v>
      </c>
      <c r="R590" s="3" t="s">
        <v>35</v>
      </c>
      <c r="S590" s="3" t="s">
        <v>41</v>
      </c>
      <c r="T590" s="3" t="s">
        <v>7541</v>
      </c>
      <c r="U590" s="3" t="s">
        <v>7542</v>
      </c>
      <c r="V590" s="3" t="s">
        <v>7539</v>
      </c>
      <c r="W590" s="3" t="s">
        <v>7543</v>
      </c>
      <c r="X590" s="3" t="s">
        <v>7544</v>
      </c>
      <c r="Y590" s="3" t="s">
        <v>1771</v>
      </c>
      <c r="Z590" s="3" t="s">
        <v>41</v>
      </c>
      <c r="AA590" s="3">
        <v>1</v>
      </c>
      <c r="AB590" s="3" t="s">
        <v>30</v>
      </c>
      <c r="AC590" s="3">
        <v>1</v>
      </c>
      <c r="AD590" s="3" t="s">
        <v>41</v>
      </c>
    </row>
    <row r="591" spans="1:30" x14ac:dyDescent="0.2">
      <c r="A591" s="3" t="s">
        <v>6720</v>
      </c>
      <c r="B591" s="3" t="s">
        <v>31</v>
      </c>
      <c r="C591" s="3" t="s">
        <v>7547</v>
      </c>
      <c r="D591" s="3" t="s">
        <v>7548</v>
      </c>
      <c r="E591" s="3">
        <v>2.3E-2</v>
      </c>
      <c r="F591" s="3">
        <v>1.0820000000000001</v>
      </c>
      <c r="G591" s="3">
        <v>1</v>
      </c>
      <c r="H591" s="3">
        <v>1</v>
      </c>
      <c r="I591" s="3">
        <v>1</v>
      </c>
      <c r="J591" s="3">
        <v>1</v>
      </c>
      <c r="K591" s="3">
        <v>1</v>
      </c>
      <c r="L591" s="3">
        <v>763</v>
      </c>
      <c r="M591" s="3">
        <v>88.1</v>
      </c>
      <c r="N591" s="3">
        <v>6.01</v>
      </c>
      <c r="O591" s="3">
        <v>0</v>
      </c>
      <c r="P591" s="3">
        <v>1</v>
      </c>
      <c r="Q591" s="3" t="s">
        <v>2812</v>
      </c>
      <c r="R591" s="3" t="s">
        <v>3807</v>
      </c>
      <c r="S591" s="3" t="s">
        <v>1062</v>
      </c>
      <c r="T591" s="3" t="s">
        <v>7549</v>
      </c>
      <c r="U591" s="3" t="s">
        <v>7550</v>
      </c>
      <c r="V591" s="3" t="s">
        <v>7547</v>
      </c>
      <c r="W591" s="3" t="s">
        <v>7551</v>
      </c>
      <c r="X591" s="3" t="s">
        <v>7552</v>
      </c>
      <c r="Y591" s="3" t="s">
        <v>5662</v>
      </c>
      <c r="Z591" s="3" t="s">
        <v>41</v>
      </c>
      <c r="AA591" s="3">
        <v>4</v>
      </c>
      <c r="AB591" s="3" t="s">
        <v>30</v>
      </c>
      <c r="AC591" s="3">
        <v>1</v>
      </c>
      <c r="AD591" s="3" t="s">
        <v>41</v>
      </c>
    </row>
    <row r="592" spans="1:30" x14ac:dyDescent="0.2">
      <c r="A592" s="3" t="s">
        <v>6720</v>
      </c>
      <c r="B592" s="3" t="s">
        <v>31</v>
      </c>
      <c r="C592" s="3" t="s">
        <v>7555</v>
      </c>
      <c r="D592" s="3" t="s">
        <v>7556</v>
      </c>
      <c r="E592" s="3">
        <v>2.3E-2</v>
      </c>
      <c r="F592" s="3">
        <v>1.0780000000000001</v>
      </c>
      <c r="G592" s="3">
        <v>2</v>
      </c>
      <c r="H592" s="3">
        <v>1</v>
      </c>
      <c r="I592" s="3">
        <v>1</v>
      </c>
      <c r="J592" s="3">
        <v>1</v>
      </c>
      <c r="K592" s="3">
        <v>1</v>
      </c>
      <c r="L592" s="3">
        <v>817</v>
      </c>
      <c r="M592" s="3">
        <v>92.6</v>
      </c>
      <c r="N592" s="3">
        <v>6.68</v>
      </c>
      <c r="O592" s="3">
        <v>2.37</v>
      </c>
      <c r="P592" s="3">
        <v>1</v>
      </c>
      <c r="Q592" s="3" t="s">
        <v>1060</v>
      </c>
      <c r="R592" s="3" t="s">
        <v>4467</v>
      </c>
      <c r="S592" s="3" t="s">
        <v>36</v>
      </c>
      <c r="T592" s="3" t="s">
        <v>7557</v>
      </c>
      <c r="U592" s="3" t="s">
        <v>7558</v>
      </c>
      <c r="V592" s="3" t="s">
        <v>7555</v>
      </c>
      <c r="W592" s="3" t="s">
        <v>7559</v>
      </c>
      <c r="X592" s="3" t="s">
        <v>7560</v>
      </c>
      <c r="Y592" s="3" t="s">
        <v>41</v>
      </c>
      <c r="Z592" s="3" t="s">
        <v>41</v>
      </c>
      <c r="AA592" s="3">
        <v>0</v>
      </c>
      <c r="AB592" s="3" t="s">
        <v>30</v>
      </c>
      <c r="AC592" s="3">
        <v>1</v>
      </c>
      <c r="AD592" s="3" t="s">
        <v>41</v>
      </c>
    </row>
    <row r="593" spans="1:30" x14ac:dyDescent="0.2">
      <c r="A593" s="3" t="s">
        <v>6720</v>
      </c>
      <c r="B593" s="3" t="s">
        <v>31</v>
      </c>
      <c r="C593" s="3" t="s">
        <v>7563</v>
      </c>
      <c r="D593" s="3" t="s">
        <v>7564</v>
      </c>
      <c r="E593" s="3">
        <v>2.3E-2</v>
      </c>
      <c r="F593" s="3">
        <v>1.0780000000000001</v>
      </c>
      <c r="G593" s="3">
        <v>5</v>
      </c>
      <c r="H593" s="3">
        <v>1</v>
      </c>
      <c r="I593" s="3">
        <v>1</v>
      </c>
      <c r="J593" s="3">
        <v>1</v>
      </c>
      <c r="K593" s="3">
        <v>1</v>
      </c>
      <c r="L593" s="3">
        <v>181</v>
      </c>
      <c r="M593" s="3">
        <v>21.1</v>
      </c>
      <c r="N593" s="3">
        <v>5.78</v>
      </c>
      <c r="O593" s="3">
        <v>1.7</v>
      </c>
      <c r="P593" s="3">
        <v>1</v>
      </c>
      <c r="Q593" s="3" t="s">
        <v>34</v>
      </c>
      <c r="R593" s="3" t="s">
        <v>35</v>
      </c>
      <c r="S593" s="3" t="s">
        <v>41</v>
      </c>
      <c r="T593" s="3" t="s">
        <v>7565</v>
      </c>
      <c r="U593" s="3" t="s">
        <v>7566</v>
      </c>
      <c r="V593" s="3" t="s">
        <v>7563</v>
      </c>
      <c r="W593" s="3" t="s">
        <v>7567</v>
      </c>
      <c r="X593" s="3" t="s">
        <v>7568</v>
      </c>
      <c r="Y593" s="3" t="s">
        <v>41</v>
      </c>
      <c r="Z593" s="3" t="s">
        <v>41</v>
      </c>
      <c r="AA593" s="3">
        <v>0</v>
      </c>
      <c r="AB593" s="3" t="s">
        <v>30</v>
      </c>
      <c r="AC593" s="3">
        <v>1</v>
      </c>
      <c r="AD593" s="3" t="s">
        <v>41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S71"/>
  <sheetViews>
    <sheetView workbookViewId="0"/>
  </sheetViews>
  <sheetFormatPr baseColWidth="10" defaultColWidth="8.83203125" defaultRowHeight="15" x14ac:dyDescent="0.2"/>
  <sheetData>
    <row r="1" spans="1:19" x14ac:dyDescent="0.2">
      <c r="A1" s="1" t="s">
        <v>43</v>
      </c>
      <c r="B1" s="1" t="s">
        <v>44</v>
      </c>
      <c r="C1" s="1" t="s">
        <v>29</v>
      </c>
      <c r="D1" s="1" t="s">
        <v>45</v>
      </c>
      <c r="E1" s="1" t="s">
        <v>46</v>
      </c>
      <c r="F1" s="1" t="s">
        <v>28</v>
      </c>
      <c r="G1" s="1" t="s">
        <v>47</v>
      </c>
      <c r="H1" s="1" t="s">
        <v>8</v>
      </c>
      <c r="I1" s="1" t="s">
        <v>9</v>
      </c>
      <c r="J1" s="1" t="s">
        <v>48</v>
      </c>
      <c r="K1" s="1" t="s">
        <v>49</v>
      </c>
      <c r="L1" s="1" t="s">
        <v>50</v>
      </c>
      <c r="M1" s="1" t="s">
        <v>51</v>
      </c>
      <c r="N1" s="1" t="s">
        <v>52</v>
      </c>
      <c r="O1" s="1" t="s">
        <v>27</v>
      </c>
      <c r="P1" s="1" t="s">
        <v>53</v>
      </c>
      <c r="Q1" s="1" t="s">
        <v>54</v>
      </c>
      <c r="R1" s="1" t="s">
        <v>55</v>
      </c>
      <c r="S1" s="1" t="s">
        <v>56</v>
      </c>
    </row>
    <row r="2" spans="1:19" x14ac:dyDescent="0.2">
      <c r="A2" s="3" t="s">
        <v>30</v>
      </c>
      <c r="B2" s="3" t="s">
        <v>344</v>
      </c>
      <c r="C2" s="3" t="s">
        <v>347</v>
      </c>
      <c r="D2" s="3">
        <v>3.2848700000000001E-3</v>
      </c>
      <c r="E2" s="3">
        <v>9.4156000000000003E-4</v>
      </c>
      <c r="F2" s="3">
        <v>1</v>
      </c>
      <c r="G2" s="3">
        <v>1</v>
      </c>
      <c r="H2" s="3">
        <v>1</v>
      </c>
      <c r="I2" s="3">
        <v>1</v>
      </c>
      <c r="J2" s="3" t="s">
        <v>277</v>
      </c>
      <c r="K2" s="3" t="s">
        <v>345</v>
      </c>
      <c r="L2" s="3" t="s">
        <v>348</v>
      </c>
      <c r="M2" s="3">
        <v>1</v>
      </c>
      <c r="N2" s="3">
        <v>1860.8561400000001</v>
      </c>
      <c r="O2" s="3" t="s">
        <v>30</v>
      </c>
      <c r="P2" s="3" t="s">
        <v>30</v>
      </c>
      <c r="Q2" s="3">
        <v>7.6860000000000003E-4</v>
      </c>
      <c r="R2" s="3">
        <v>1.74E-3</v>
      </c>
      <c r="S2" s="3">
        <v>3.89</v>
      </c>
    </row>
    <row r="3" spans="1:19" x14ac:dyDescent="0.2">
      <c r="A3" s="3" t="s">
        <v>30</v>
      </c>
      <c r="B3" s="3" t="s">
        <v>226</v>
      </c>
      <c r="C3" s="3" t="s">
        <v>228</v>
      </c>
      <c r="D3" s="3">
        <v>8.3516900000000002E-3</v>
      </c>
      <c r="E3" s="3">
        <v>9.4156000000000003E-4</v>
      </c>
      <c r="F3" s="3">
        <v>1</v>
      </c>
      <c r="G3" s="3">
        <v>1</v>
      </c>
      <c r="H3" s="3">
        <v>1</v>
      </c>
      <c r="I3" s="3">
        <v>1</v>
      </c>
      <c r="J3" s="3" t="s">
        <v>178</v>
      </c>
      <c r="K3" s="3" t="s">
        <v>227</v>
      </c>
      <c r="L3" s="3" t="s">
        <v>229</v>
      </c>
      <c r="M3" s="3">
        <v>0</v>
      </c>
      <c r="N3" s="3">
        <v>1620.64653</v>
      </c>
      <c r="O3" s="3" t="s">
        <v>30</v>
      </c>
      <c r="P3" s="3" t="s">
        <v>30</v>
      </c>
      <c r="Q3" s="3">
        <v>7.6860000000000003E-4</v>
      </c>
      <c r="R3" s="3">
        <v>4.7999999999999996E-3</v>
      </c>
      <c r="S3" s="3">
        <v>2.5099999999999998</v>
      </c>
    </row>
    <row r="4" spans="1:19" x14ac:dyDescent="0.2">
      <c r="A4" s="3" t="s">
        <v>30</v>
      </c>
      <c r="B4" s="3" t="s">
        <v>578</v>
      </c>
      <c r="C4" s="3" t="s">
        <v>347</v>
      </c>
      <c r="D4" s="3">
        <v>8.0392599999999995E-4</v>
      </c>
      <c r="E4" s="3">
        <v>9.4156000000000003E-4</v>
      </c>
      <c r="F4" s="3">
        <v>1</v>
      </c>
      <c r="G4" s="3">
        <v>1</v>
      </c>
      <c r="H4" s="3">
        <v>1</v>
      </c>
      <c r="I4" s="3">
        <v>1</v>
      </c>
      <c r="J4" s="3" t="s">
        <v>518</v>
      </c>
      <c r="K4" s="3" t="s">
        <v>579</v>
      </c>
      <c r="L4" s="3" t="s">
        <v>580</v>
      </c>
      <c r="M4" s="3">
        <v>0</v>
      </c>
      <c r="N4" s="3">
        <v>1267.5929699999999</v>
      </c>
      <c r="O4" s="3" t="s">
        <v>30</v>
      </c>
      <c r="P4" s="3" t="s">
        <v>30</v>
      </c>
      <c r="Q4" s="3">
        <v>7.6860000000000003E-4</v>
      </c>
      <c r="R4" s="3">
        <v>3.7889999999999999E-4</v>
      </c>
      <c r="S4" s="3">
        <v>2.96</v>
      </c>
    </row>
    <row r="5" spans="1:19" x14ac:dyDescent="0.2">
      <c r="A5" s="3" t="s">
        <v>30</v>
      </c>
      <c r="B5" s="3" t="s">
        <v>363</v>
      </c>
      <c r="C5" s="3" t="s">
        <v>365</v>
      </c>
      <c r="D5" s="3">
        <v>1.29485E-2</v>
      </c>
      <c r="E5" s="3">
        <v>9.4156000000000003E-4</v>
      </c>
      <c r="F5" s="3">
        <v>1</v>
      </c>
      <c r="G5" s="3">
        <v>1</v>
      </c>
      <c r="H5" s="3">
        <v>3</v>
      </c>
      <c r="I5" s="3">
        <v>3</v>
      </c>
      <c r="J5" s="3" t="s">
        <v>277</v>
      </c>
      <c r="K5" s="3" t="s">
        <v>364</v>
      </c>
      <c r="L5" s="3" t="s">
        <v>366</v>
      </c>
      <c r="M5" s="3">
        <v>1</v>
      </c>
      <c r="N5" s="3">
        <v>1395.5787800000001</v>
      </c>
      <c r="O5" s="3" t="s">
        <v>30</v>
      </c>
      <c r="P5" s="3" t="s">
        <v>30</v>
      </c>
      <c r="Q5" s="3">
        <v>7.6860000000000003E-4</v>
      </c>
      <c r="R5" s="3">
        <v>7.757E-3</v>
      </c>
      <c r="S5" s="3">
        <v>2.5</v>
      </c>
    </row>
    <row r="6" spans="1:19" x14ac:dyDescent="0.2">
      <c r="A6" s="3" t="s">
        <v>30</v>
      </c>
      <c r="B6" s="3" t="s">
        <v>691</v>
      </c>
      <c r="C6" s="3" t="s">
        <v>692</v>
      </c>
      <c r="D6" s="3">
        <v>1.1764800000000001E-2</v>
      </c>
      <c r="E6" s="3">
        <v>9.4156000000000003E-4</v>
      </c>
      <c r="F6" s="3">
        <v>1</v>
      </c>
      <c r="G6" s="3">
        <v>1</v>
      </c>
      <c r="H6" s="3">
        <v>2</v>
      </c>
      <c r="I6" s="3">
        <v>2</v>
      </c>
      <c r="J6" s="3" t="s">
        <v>655</v>
      </c>
      <c r="K6" s="3" t="s">
        <v>693</v>
      </c>
      <c r="L6" s="3" t="s">
        <v>694</v>
      </c>
      <c r="M6" s="3">
        <v>2</v>
      </c>
      <c r="N6" s="3">
        <v>2104.0395800000001</v>
      </c>
      <c r="O6" s="3" t="s">
        <v>30</v>
      </c>
      <c r="P6" s="3" t="s">
        <v>30</v>
      </c>
      <c r="Q6" s="3">
        <v>7.6860000000000003E-4</v>
      </c>
      <c r="R6" s="3">
        <v>6.9959999999999996E-3</v>
      </c>
      <c r="S6" s="3">
        <v>3.74</v>
      </c>
    </row>
    <row r="7" spans="1:19" x14ac:dyDescent="0.2">
      <c r="A7" s="3" t="s">
        <v>30</v>
      </c>
      <c r="B7" s="3" t="s">
        <v>687</v>
      </c>
      <c r="C7" s="3" t="s">
        <v>688</v>
      </c>
      <c r="D7" s="3">
        <v>1.0118800000000001E-2</v>
      </c>
      <c r="E7" s="3">
        <v>9.4156000000000003E-4</v>
      </c>
      <c r="F7" s="3">
        <v>1</v>
      </c>
      <c r="G7" s="3">
        <v>1</v>
      </c>
      <c r="H7" s="3">
        <v>1</v>
      </c>
      <c r="I7" s="3">
        <v>1</v>
      </c>
      <c r="J7" s="3" t="s">
        <v>655</v>
      </c>
      <c r="K7" s="3" t="s">
        <v>689</v>
      </c>
      <c r="L7" s="3" t="s">
        <v>690</v>
      </c>
      <c r="M7" s="3">
        <v>2</v>
      </c>
      <c r="N7" s="3">
        <v>2086.0831600000001</v>
      </c>
      <c r="O7" s="3" t="s">
        <v>30</v>
      </c>
      <c r="P7" s="3" t="s">
        <v>30</v>
      </c>
      <c r="Q7" s="3">
        <v>7.6860000000000003E-4</v>
      </c>
      <c r="R7" s="3">
        <v>5.9150000000000001E-3</v>
      </c>
      <c r="S7" s="3">
        <v>2.65</v>
      </c>
    </row>
    <row r="8" spans="1:19" x14ac:dyDescent="0.2">
      <c r="A8" s="3" t="s">
        <v>30</v>
      </c>
      <c r="B8" s="3" t="s">
        <v>5926</v>
      </c>
      <c r="C8" s="3" t="s">
        <v>325</v>
      </c>
      <c r="D8" s="3">
        <v>2.2835299999999999E-2</v>
      </c>
      <c r="E8" s="3">
        <v>9.4156000000000003E-4</v>
      </c>
      <c r="F8" s="3">
        <v>1</v>
      </c>
      <c r="G8" s="3">
        <v>1</v>
      </c>
      <c r="H8" s="3">
        <v>1</v>
      </c>
      <c r="I8" s="3">
        <v>1</v>
      </c>
      <c r="J8" s="3" t="s">
        <v>5920</v>
      </c>
      <c r="K8" s="3" t="s">
        <v>5927</v>
      </c>
      <c r="L8" s="3" t="s">
        <v>41</v>
      </c>
      <c r="M8" s="3">
        <v>1</v>
      </c>
      <c r="N8" s="3">
        <v>2347.0536699999998</v>
      </c>
      <c r="O8" s="3" t="s">
        <v>30</v>
      </c>
      <c r="P8" s="3" t="s">
        <v>30</v>
      </c>
      <c r="Q8" s="3">
        <v>7.6860000000000003E-4</v>
      </c>
      <c r="R8" s="3">
        <v>1.4330000000000001E-2</v>
      </c>
      <c r="S8" s="3">
        <v>2.98</v>
      </c>
    </row>
    <row r="9" spans="1:19" x14ac:dyDescent="0.2">
      <c r="A9" s="3" t="s">
        <v>30</v>
      </c>
      <c r="B9" s="3" t="s">
        <v>331</v>
      </c>
      <c r="C9" s="3" t="s">
        <v>333</v>
      </c>
      <c r="D9" s="3">
        <v>7.6920000000000001E-3</v>
      </c>
      <c r="E9" s="3">
        <v>9.4156000000000003E-4</v>
      </c>
      <c r="F9" s="3">
        <v>1</v>
      </c>
      <c r="G9" s="3">
        <v>1</v>
      </c>
      <c r="H9" s="3">
        <v>1</v>
      </c>
      <c r="I9" s="3">
        <v>1</v>
      </c>
      <c r="J9" s="3" t="s">
        <v>277</v>
      </c>
      <c r="K9" s="3" t="s">
        <v>332</v>
      </c>
      <c r="L9" s="3" t="s">
        <v>334</v>
      </c>
      <c r="M9" s="3">
        <v>0</v>
      </c>
      <c r="N9" s="3">
        <v>1314.6123299999999</v>
      </c>
      <c r="O9" s="3" t="s">
        <v>30</v>
      </c>
      <c r="P9" s="3" t="s">
        <v>30</v>
      </c>
      <c r="Q9" s="3">
        <v>7.6860000000000003E-4</v>
      </c>
      <c r="R9" s="3">
        <v>4.398E-3</v>
      </c>
      <c r="S9" s="3">
        <v>2.69</v>
      </c>
    </row>
    <row r="10" spans="1:19" x14ac:dyDescent="0.2">
      <c r="A10" s="3" t="s">
        <v>30</v>
      </c>
      <c r="B10" s="3" t="s">
        <v>3527</v>
      </c>
      <c r="C10" s="3" t="s">
        <v>3529</v>
      </c>
      <c r="D10" s="3">
        <v>7.3314599999999997E-3</v>
      </c>
      <c r="E10" s="3">
        <v>9.4156000000000003E-4</v>
      </c>
      <c r="F10" s="3">
        <v>1</v>
      </c>
      <c r="G10" s="3">
        <v>1</v>
      </c>
      <c r="H10" s="3">
        <v>1</v>
      </c>
      <c r="I10" s="3">
        <v>1</v>
      </c>
      <c r="J10" s="3" t="s">
        <v>3516</v>
      </c>
      <c r="K10" s="3" t="s">
        <v>3528</v>
      </c>
      <c r="L10" s="3" t="s">
        <v>3530</v>
      </c>
      <c r="M10" s="3">
        <v>1</v>
      </c>
      <c r="N10" s="3">
        <v>1452.6518900000001</v>
      </c>
      <c r="O10" s="3" t="s">
        <v>30</v>
      </c>
      <c r="P10" s="3" t="s">
        <v>30</v>
      </c>
      <c r="Q10" s="3">
        <v>7.6860000000000003E-4</v>
      </c>
      <c r="R10" s="3">
        <v>4.1790000000000004E-3</v>
      </c>
      <c r="S10" s="3">
        <v>2.7</v>
      </c>
    </row>
    <row r="11" spans="1:19" x14ac:dyDescent="0.2">
      <c r="A11" s="3" t="s">
        <v>30</v>
      </c>
      <c r="B11" s="3" t="s">
        <v>411</v>
      </c>
      <c r="C11" s="3" t="s">
        <v>413</v>
      </c>
      <c r="D11" s="3">
        <v>2.2991500000000002E-2</v>
      </c>
      <c r="E11" s="3">
        <v>9.4156000000000003E-4</v>
      </c>
      <c r="F11" s="3">
        <v>1</v>
      </c>
      <c r="G11" s="3">
        <v>1</v>
      </c>
      <c r="H11" s="3">
        <v>1</v>
      </c>
      <c r="I11" s="3">
        <v>1</v>
      </c>
      <c r="J11" s="3" t="s">
        <v>371</v>
      </c>
      <c r="K11" s="3" t="s">
        <v>412</v>
      </c>
      <c r="L11" s="3" t="s">
        <v>41</v>
      </c>
      <c r="M11" s="3">
        <v>2</v>
      </c>
      <c r="N11" s="3">
        <v>2874.4437400000002</v>
      </c>
      <c r="O11" s="3" t="s">
        <v>30</v>
      </c>
      <c r="P11" s="3" t="s">
        <v>30</v>
      </c>
      <c r="Q11" s="3">
        <v>7.6860000000000003E-4</v>
      </c>
      <c r="R11" s="3">
        <v>1.4500000000000001E-2</v>
      </c>
      <c r="S11" s="3">
        <v>2.79</v>
      </c>
    </row>
    <row r="12" spans="1:19" x14ac:dyDescent="0.2">
      <c r="A12" s="3" t="s">
        <v>30</v>
      </c>
      <c r="B12" s="3" t="s">
        <v>324</v>
      </c>
      <c r="C12" s="3" t="s">
        <v>325</v>
      </c>
      <c r="D12" s="3">
        <v>1.7377299999999998E-2</v>
      </c>
      <c r="E12" s="3">
        <v>9.4156000000000003E-4</v>
      </c>
      <c r="F12" s="3">
        <v>1</v>
      </c>
      <c r="G12" s="3">
        <v>1</v>
      </c>
      <c r="H12" s="3">
        <v>1</v>
      </c>
      <c r="I12" s="3">
        <v>1</v>
      </c>
      <c r="J12" s="3" t="s">
        <v>277</v>
      </c>
      <c r="K12" s="3" t="s">
        <v>326</v>
      </c>
      <c r="L12" s="3" t="s">
        <v>41</v>
      </c>
      <c r="M12" s="3">
        <v>1</v>
      </c>
      <c r="N12" s="3">
        <v>2074.9944099999998</v>
      </c>
      <c r="O12" s="3" t="s">
        <v>30</v>
      </c>
      <c r="P12" s="3" t="s">
        <v>30</v>
      </c>
      <c r="Q12" s="3">
        <v>7.6860000000000003E-4</v>
      </c>
      <c r="R12" s="3">
        <v>1.064E-2</v>
      </c>
      <c r="S12" s="3">
        <v>2.88</v>
      </c>
    </row>
    <row r="13" spans="1:19" x14ac:dyDescent="0.2">
      <c r="A13" s="3" t="s">
        <v>30</v>
      </c>
      <c r="B13" s="3" t="s">
        <v>581</v>
      </c>
      <c r="C13" s="3" t="s">
        <v>583</v>
      </c>
      <c r="D13" s="3">
        <v>2.36273E-2</v>
      </c>
      <c r="E13" s="3">
        <v>9.4156000000000003E-4</v>
      </c>
      <c r="F13" s="3">
        <v>1</v>
      </c>
      <c r="G13" s="3">
        <v>1</v>
      </c>
      <c r="H13" s="3">
        <v>1</v>
      </c>
      <c r="I13" s="3">
        <v>1</v>
      </c>
      <c r="J13" s="3" t="s">
        <v>518</v>
      </c>
      <c r="K13" s="3" t="s">
        <v>582</v>
      </c>
      <c r="L13" s="3" t="s">
        <v>584</v>
      </c>
      <c r="M13" s="3">
        <v>2</v>
      </c>
      <c r="N13" s="3">
        <v>1698.8574599999999</v>
      </c>
      <c r="O13" s="3" t="s">
        <v>30</v>
      </c>
      <c r="P13" s="3" t="s">
        <v>30</v>
      </c>
      <c r="Q13" s="3">
        <v>7.6860000000000003E-4</v>
      </c>
      <c r="R13" s="3">
        <v>1.4919999999999999E-2</v>
      </c>
      <c r="S13" s="3">
        <v>2.73</v>
      </c>
    </row>
    <row r="14" spans="1:19" x14ac:dyDescent="0.2">
      <c r="A14" s="3" t="s">
        <v>30</v>
      </c>
      <c r="B14" s="3" t="s">
        <v>320</v>
      </c>
      <c r="C14" s="3" t="s">
        <v>322</v>
      </c>
      <c r="D14" s="3">
        <v>1.08435E-5</v>
      </c>
      <c r="E14" s="3">
        <v>9.4156000000000003E-4</v>
      </c>
      <c r="F14" s="3">
        <v>1</v>
      </c>
      <c r="G14" s="3">
        <v>1</v>
      </c>
      <c r="H14" s="3">
        <v>1</v>
      </c>
      <c r="I14" s="3">
        <v>2</v>
      </c>
      <c r="J14" s="3" t="s">
        <v>277</v>
      </c>
      <c r="K14" s="3" t="s">
        <v>321</v>
      </c>
      <c r="L14" s="3" t="s">
        <v>323</v>
      </c>
      <c r="M14" s="3">
        <v>2</v>
      </c>
      <c r="N14" s="3">
        <v>2203.0893700000001</v>
      </c>
      <c r="O14" s="3" t="s">
        <v>30</v>
      </c>
      <c r="P14" s="3" t="s">
        <v>30</v>
      </c>
      <c r="Q14" s="3">
        <v>7.6860000000000003E-4</v>
      </c>
      <c r="R14" s="3">
        <v>3.5429999999999998E-6</v>
      </c>
      <c r="S14" s="3">
        <v>5.92</v>
      </c>
    </row>
    <row r="15" spans="1:19" x14ac:dyDescent="0.2">
      <c r="A15" s="3" t="s">
        <v>30</v>
      </c>
      <c r="B15" s="3" t="s">
        <v>134</v>
      </c>
      <c r="C15" s="3" t="s">
        <v>135</v>
      </c>
      <c r="D15" s="3">
        <v>7.96031E-3</v>
      </c>
      <c r="E15" s="3">
        <v>9.4156000000000003E-4</v>
      </c>
      <c r="F15" s="3">
        <v>1</v>
      </c>
      <c r="G15" s="3">
        <v>1</v>
      </c>
      <c r="H15" s="3">
        <v>1</v>
      </c>
      <c r="I15" s="3">
        <v>1</v>
      </c>
      <c r="J15" s="3" t="s">
        <v>32</v>
      </c>
      <c r="K15" s="3" t="s">
        <v>136</v>
      </c>
      <c r="L15" s="3" t="s">
        <v>137</v>
      </c>
      <c r="M15" s="3">
        <v>1</v>
      </c>
      <c r="N15" s="3">
        <v>1671.7520099999999</v>
      </c>
      <c r="O15" s="3" t="s">
        <v>30</v>
      </c>
      <c r="P15" s="3" t="s">
        <v>30</v>
      </c>
      <c r="Q15" s="3">
        <v>7.6860000000000003E-4</v>
      </c>
      <c r="R15" s="3">
        <v>4.5539999999999999E-3</v>
      </c>
      <c r="S15" s="3">
        <v>3.44</v>
      </c>
    </row>
    <row r="16" spans="1:19" x14ac:dyDescent="0.2">
      <c r="A16" s="3" t="s">
        <v>30</v>
      </c>
      <c r="B16" s="3" t="s">
        <v>138</v>
      </c>
      <c r="C16" s="3" t="s">
        <v>140</v>
      </c>
      <c r="D16" s="3">
        <v>3.8292099999999999E-4</v>
      </c>
      <c r="E16" s="3">
        <v>9.4156000000000003E-4</v>
      </c>
      <c r="F16" s="3">
        <v>1</v>
      </c>
      <c r="G16" s="3">
        <v>1</v>
      </c>
      <c r="H16" s="3">
        <v>1</v>
      </c>
      <c r="I16" s="3">
        <v>1</v>
      </c>
      <c r="J16" s="3" t="s">
        <v>32</v>
      </c>
      <c r="K16" s="3" t="s">
        <v>139</v>
      </c>
      <c r="L16" s="3" t="s">
        <v>141</v>
      </c>
      <c r="M16" s="3">
        <v>2</v>
      </c>
      <c r="N16" s="3">
        <v>1827.85312</v>
      </c>
      <c r="O16" s="3" t="s">
        <v>30</v>
      </c>
      <c r="P16" s="3" t="s">
        <v>30</v>
      </c>
      <c r="Q16" s="3">
        <v>7.6860000000000003E-4</v>
      </c>
      <c r="R16" s="3">
        <v>1.6980000000000001E-4</v>
      </c>
      <c r="S16" s="3">
        <v>3.9</v>
      </c>
    </row>
    <row r="17" spans="1:19" x14ac:dyDescent="0.2">
      <c r="A17" s="3" t="s">
        <v>30</v>
      </c>
      <c r="B17" s="3" t="s">
        <v>170</v>
      </c>
      <c r="C17" s="3" t="s">
        <v>172</v>
      </c>
      <c r="D17" s="3">
        <v>1.2598699999999999E-2</v>
      </c>
      <c r="E17" s="3">
        <v>9.4156000000000003E-4</v>
      </c>
      <c r="F17" s="3">
        <v>1</v>
      </c>
      <c r="G17" s="3">
        <v>1</v>
      </c>
      <c r="H17" s="3">
        <v>1</v>
      </c>
      <c r="I17" s="3">
        <v>1</v>
      </c>
      <c r="J17" s="3" t="s">
        <v>32</v>
      </c>
      <c r="K17" s="3" t="s">
        <v>171</v>
      </c>
      <c r="L17" s="3" t="s">
        <v>173</v>
      </c>
      <c r="M17" s="3">
        <v>1</v>
      </c>
      <c r="N17" s="3">
        <v>1926.92806</v>
      </c>
      <c r="O17" s="3" t="s">
        <v>30</v>
      </c>
      <c r="P17" s="3" t="s">
        <v>30</v>
      </c>
      <c r="Q17" s="3">
        <v>7.6860000000000003E-4</v>
      </c>
      <c r="R17" s="3">
        <v>7.5339999999999999E-3</v>
      </c>
      <c r="S17" s="3">
        <v>2.1800000000000002</v>
      </c>
    </row>
    <row r="18" spans="1:19" x14ac:dyDescent="0.2">
      <c r="A18" s="3" t="s">
        <v>30</v>
      </c>
      <c r="B18" s="3" t="s">
        <v>1218</v>
      </c>
      <c r="C18" s="3" t="s">
        <v>1220</v>
      </c>
      <c r="D18" s="3">
        <v>1.6876899999999999E-3</v>
      </c>
      <c r="E18" s="3">
        <v>9.4156000000000003E-4</v>
      </c>
      <c r="F18" s="3">
        <v>1</v>
      </c>
      <c r="G18" s="3">
        <v>1</v>
      </c>
      <c r="H18" s="3">
        <v>1</v>
      </c>
      <c r="I18" s="3">
        <v>1</v>
      </c>
      <c r="J18" s="3" t="s">
        <v>1198</v>
      </c>
      <c r="K18" s="3" t="s">
        <v>1219</v>
      </c>
      <c r="L18" s="3" t="s">
        <v>1221</v>
      </c>
      <c r="M18" s="3">
        <v>0</v>
      </c>
      <c r="N18" s="3">
        <v>1396.71236</v>
      </c>
      <c r="O18" s="3" t="s">
        <v>30</v>
      </c>
      <c r="P18" s="3" t="s">
        <v>30</v>
      </c>
      <c r="Q18" s="3">
        <v>7.6860000000000003E-4</v>
      </c>
      <c r="R18" s="3">
        <v>8.4469999999999999E-4</v>
      </c>
      <c r="S18" s="3">
        <v>3.03</v>
      </c>
    </row>
    <row r="19" spans="1:19" x14ac:dyDescent="0.2">
      <c r="A19" s="3" t="s">
        <v>30</v>
      </c>
      <c r="B19" s="3" t="s">
        <v>310</v>
      </c>
      <c r="C19" s="3" t="s">
        <v>311</v>
      </c>
      <c r="D19" s="3">
        <v>7.9059100000000004E-3</v>
      </c>
      <c r="E19" s="3">
        <v>9.4156000000000003E-4</v>
      </c>
      <c r="F19" s="3">
        <v>1</v>
      </c>
      <c r="G19" s="3">
        <v>1</v>
      </c>
      <c r="H19" s="3">
        <v>1</v>
      </c>
      <c r="I19" s="3">
        <v>1</v>
      </c>
      <c r="J19" s="3" t="s">
        <v>277</v>
      </c>
      <c r="K19" s="3" t="s">
        <v>312</v>
      </c>
      <c r="L19" s="3" t="s">
        <v>313</v>
      </c>
      <c r="M19" s="3">
        <v>2</v>
      </c>
      <c r="N19" s="3">
        <v>2710.2267000000002</v>
      </c>
      <c r="O19" s="3" t="s">
        <v>30</v>
      </c>
      <c r="P19" s="3" t="s">
        <v>30</v>
      </c>
      <c r="Q19" s="3">
        <v>7.6860000000000003E-4</v>
      </c>
      <c r="R19" s="3">
        <v>4.5319999999999996E-3</v>
      </c>
      <c r="S19" s="3">
        <v>2.71</v>
      </c>
    </row>
    <row r="20" spans="1:19" x14ac:dyDescent="0.2">
      <c r="A20" s="3" t="s">
        <v>30</v>
      </c>
      <c r="B20" s="3" t="s">
        <v>1887</v>
      </c>
      <c r="C20" s="3" t="s">
        <v>1888</v>
      </c>
      <c r="D20" s="3">
        <v>1.8104700000000001E-2</v>
      </c>
      <c r="E20" s="3">
        <v>9.4156000000000003E-4</v>
      </c>
      <c r="F20" s="3">
        <v>1</v>
      </c>
      <c r="G20" s="3">
        <v>1</v>
      </c>
      <c r="H20" s="3">
        <v>1</v>
      </c>
      <c r="I20" s="3">
        <v>1</v>
      </c>
      <c r="J20" s="3" t="s">
        <v>1859</v>
      </c>
      <c r="K20" s="3" t="s">
        <v>1889</v>
      </c>
      <c r="L20" s="3" t="s">
        <v>1890</v>
      </c>
      <c r="M20" s="3">
        <v>0</v>
      </c>
      <c r="N20" s="3">
        <v>2356.15443</v>
      </c>
      <c r="O20" s="3" t="s">
        <v>30</v>
      </c>
      <c r="P20" s="3" t="s">
        <v>30</v>
      </c>
      <c r="Q20" s="3">
        <v>7.6860000000000003E-4</v>
      </c>
      <c r="R20" s="3">
        <v>1.112E-2</v>
      </c>
      <c r="S20" s="3">
        <v>2.6</v>
      </c>
    </row>
    <row r="21" spans="1:19" x14ac:dyDescent="0.2">
      <c r="A21" s="3" t="s">
        <v>30</v>
      </c>
      <c r="B21" s="3" t="s">
        <v>255</v>
      </c>
      <c r="C21" s="3" t="s">
        <v>259</v>
      </c>
      <c r="D21" s="3">
        <v>3.92669E-3</v>
      </c>
      <c r="E21" s="3">
        <v>9.4156000000000003E-4</v>
      </c>
      <c r="F21" s="3">
        <v>1</v>
      </c>
      <c r="G21" s="3">
        <v>1</v>
      </c>
      <c r="H21" s="3">
        <v>1</v>
      </c>
      <c r="I21" s="3">
        <v>3</v>
      </c>
      <c r="J21" s="3" t="s">
        <v>178</v>
      </c>
      <c r="K21" s="3" t="s">
        <v>256</v>
      </c>
      <c r="L21" s="3" t="s">
        <v>41</v>
      </c>
      <c r="M21" s="3">
        <v>1</v>
      </c>
      <c r="N21" s="3">
        <v>3039.3052200000002</v>
      </c>
      <c r="O21" s="3" t="s">
        <v>30</v>
      </c>
      <c r="P21" s="3" t="s">
        <v>30</v>
      </c>
      <c r="Q21" s="3">
        <v>7.6860000000000003E-4</v>
      </c>
      <c r="R21" s="3">
        <v>2.1099999999999999E-3</v>
      </c>
      <c r="S21" s="3">
        <v>2.54</v>
      </c>
    </row>
    <row r="22" spans="1:19" x14ac:dyDescent="0.2">
      <c r="A22" s="3" t="s">
        <v>30</v>
      </c>
      <c r="B22" s="3" t="s">
        <v>255</v>
      </c>
      <c r="C22" s="3" t="s">
        <v>257</v>
      </c>
      <c r="D22" s="3">
        <v>3.8731500000000001E-3</v>
      </c>
      <c r="E22" s="3">
        <v>9.4156000000000003E-4</v>
      </c>
      <c r="F22" s="3">
        <v>1</v>
      </c>
      <c r="G22" s="3">
        <v>1</v>
      </c>
      <c r="H22" s="3">
        <v>4</v>
      </c>
      <c r="I22" s="3">
        <v>7</v>
      </c>
      <c r="J22" s="3" t="s">
        <v>178</v>
      </c>
      <c r="K22" s="3" t="s">
        <v>256</v>
      </c>
      <c r="L22" s="3" t="s">
        <v>258</v>
      </c>
      <c r="M22" s="3">
        <v>1</v>
      </c>
      <c r="N22" s="3">
        <v>2959.33889</v>
      </c>
      <c r="O22" s="3" t="s">
        <v>30</v>
      </c>
      <c r="P22" s="3" t="s">
        <v>30</v>
      </c>
      <c r="Q22" s="3">
        <v>7.6860000000000003E-4</v>
      </c>
      <c r="R22" s="3">
        <v>2.085E-3</v>
      </c>
      <c r="S22" s="3">
        <v>3.03</v>
      </c>
    </row>
    <row r="23" spans="1:19" x14ac:dyDescent="0.2">
      <c r="A23" s="3" t="s">
        <v>30</v>
      </c>
      <c r="B23" s="3" t="s">
        <v>273</v>
      </c>
      <c r="C23" s="3" t="s">
        <v>274</v>
      </c>
      <c r="D23" s="3">
        <v>7.3314599999999997E-3</v>
      </c>
      <c r="E23" s="3">
        <v>9.4156000000000003E-4</v>
      </c>
      <c r="F23" s="3">
        <v>1</v>
      </c>
      <c r="G23" s="3">
        <v>1</v>
      </c>
      <c r="H23" s="3">
        <v>2</v>
      </c>
      <c r="I23" s="3">
        <v>2</v>
      </c>
      <c r="J23" s="3" t="s">
        <v>178</v>
      </c>
      <c r="K23" s="3" t="s">
        <v>275</v>
      </c>
      <c r="L23" s="3" t="s">
        <v>276</v>
      </c>
      <c r="M23" s="3">
        <v>2</v>
      </c>
      <c r="N23" s="3">
        <v>1760.85383</v>
      </c>
      <c r="O23" s="3" t="s">
        <v>30</v>
      </c>
      <c r="P23" s="3" t="s">
        <v>30</v>
      </c>
      <c r="Q23" s="3">
        <v>7.6860000000000003E-4</v>
      </c>
      <c r="R23" s="3">
        <v>4.176E-3</v>
      </c>
      <c r="S23" s="3">
        <v>2.64</v>
      </c>
    </row>
    <row r="24" spans="1:19" x14ac:dyDescent="0.2">
      <c r="A24" s="3" t="s">
        <v>30</v>
      </c>
      <c r="B24" s="3" t="s">
        <v>292</v>
      </c>
      <c r="C24" s="3" t="s">
        <v>293</v>
      </c>
      <c r="D24" s="3">
        <v>6.21865E-3</v>
      </c>
      <c r="E24" s="3">
        <v>9.4156000000000003E-4</v>
      </c>
      <c r="F24" s="3">
        <v>1</v>
      </c>
      <c r="G24" s="3">
        <v>1</v>
      </c>
      <c r="H24" s="3">
        <v>1</v>
      </c>
      <c r="I24" s="3">
        <v>1</v>
      </c>
      <c r="J24" s="3" t="s">
        <v>277</v>
      </c>
      <c r="K24" s="3" t="s">
        <v>294</v>
      </c>
      <c r="L24" s="3" t="s">
        <v>295</v>
      </c>
      <c r="M24" s="3">
        <v>1</v>
      </c>
      <c r="N24" s="3">
        <v>2258.94623</v>
      </c>
      <c r="O24" s="3" t="s">
        <v>30</v>
      </c>
      <c r="P24" s="3" t="s">
        <v>30</v>
      </c>
      <c r="Q24" s="3">
        <v>7.6860000000000003E-4</v>
      </c>
      <c r="R24" s="3">
        <v>3.493E-3</v>
      </c>
      <c r="S24" s="3">
        <v>3.23</v>
      </c>
    </row>
    <row r="25" spans="1:19" x14ac:dyDescent="0.2">
      <c r="A25" s="3" t="s">
        <v>30</v>
      </c>
      <c r="B25" s="3" t="s">
        <v>251</v>
      </c>
      <c r="C25" s="3" t="s">
        <v>253</v>
      </c>
      <c r="D25" s="3">
        <v>5.7421800000000004E-4</v>
      </c>
      <c r="E25" s="3">
        <v>9.4156000000000003E-4</v>
      </c>
      <c r="F25" s="3">
        <v>1</v>
      </c>
      <c r="G25" s="3">
        <v>1</v>
      </c>
      <c r="H25" s="3">
        <v>2</v>
      </c>
      <c r="I25" s="3">
        <v>2</v>
      </c>
      <c r="J25" s="3" t="s">
        <v>178</v>
      </c>
      <c r="K25" s="3" t="s">
        <v>252</v>
      </c>
      <c r="L25" s="3" t="s">
        <v>254</v>
      </c>
      <c r="M25" s="3">
        <v>0</v>
      </c>
      <c r="N25" s="3">
        <v>1588.7214200000001</v>
      </c>
      <c r="O25" s="3" t="s">
        <v>30</v>
      </c>
      <c r="P25" s="3" t="s">
        <v>30</v>
      </c>
      <c r="Q25" s="3">
        <v>7.6860000000000003E-4</v>
      </c>
      <c r="R25" s="3">
        <v>2.6360000000000001E-4</v>
      </c>
      <c r="S25" s="3">
        <v>2.5</v>
      </c>
    </row>
    <row r="26" spans="1:19" x14ac:dyDescent="0.2">
      <c r="A26" s="3" t="s">
        <v>30</v>
      </c>
      <c r="B26" s="3" t="s">
        <v>190</v>
      </c>
      <c r="C26" s="3" t="s">
        <v>192</v>
      </c>
      <c r="D26" s="3">
        <v>4.7260999999999996E-3</v>
      </c>
      <c r="E26" s="3">
        <v>9.4156000000000003E-4</v>
      </c>
      <c r="F26" s="3">
        <v>1</v>
      </c>
      <c r="G26" s="3">
        <v>1</v>
      </c>
      <c r="H26" s="3">
        <v>1</v>
      </c>
      <c r="I26" s="3">
        <v>1</v>
      </c>
      <c r="J26" s="3" t="s">
        <v>178</v>
      </c>
      <c r="K26" s="3" t="s">
        <v>191</v>
      </c>
      <c r="L26" s="3" t="s">
        <v>193</v>
      </c>
      <c r="M26" s="3">
        <v>0</v>
      </c>
      <c r="N26" s="3">
        <v>1469.6016400000001</v>
      </c>
      <c r="O26" s="3" t="s">
        <v>30</v>
      </c>
      <c r="P26" s="3" t="s">
        <v>30</v>
      </c>
      <c r="Q26" s="3">
        <v>7.6860000000000003E-4</v>
      </c>
      <c r="R26" s="3">
        <v>2.5920000000000001E-3</v>
      </c>
      <c r="S26" s="3">
        <v>1.79</v>
      </c>
    </row>
    <row r="27" spans="1:19" x14ac:dyDescent="0.2">
      <c r="A27" s="3" t="s">
        <v>30</v>
      </c>
      <c r="B27" s="3" t="s">
        <v>668</v>
      </c>
      <c r="C27" s="3" t="s">
        <v>669</v>
      </c>
      <c r="D27" s="3">
        <v>9.0678200000000007E-3</v>
      </c>
      <c r="E27" s="3">
        <v>9.4156000000000003E-4</v>
      </c>
      <c r="F27" s="3">
        <v>1</v>
      </c>
      <c r="G27" s="3">
        <v>1</v>
      </c>
      <c r="H27" s="3">
        <v>1</v>
      </c>
      <c r="I27" s="3">
        <v>2</v>
      </c>
      <c r="J27" s="3" t="s">
        <v>655</v>
      </c>
      <c r="K27" s="3" t="s">
        <v>670</v>
      </c>
      <c r="L27" s="3" t="s">
        <v>671</v>
      </c>
      <c r="M27" s="3">
        <v>1</v>
      </c>
      <c r="N27" s="3">
        <v>1568.75674</v>
      </c>
      <c r="O27" s="3" t="s">
        <v>30</v>
      </c>
      <c r="P27" s="3" t="s">
        <v>30</v>
      </c>
      <c r="Q27" s="3">
        <v>7.6860000000000003E-4</v>
      </c>
      <c r="R27" s="3">
        <v>5.2370000000000003E-3</v>
      </c>
      <c r="S27" s="3">
        <v>3.33</v>
      </c>
    </row>
    <row r="28" spans="1:19" x14ac:dyDescent="0.2">
      <c r="A28" s="3" t="s">
        <v>30</v>
      </c>
      <c r="B28" s="3" t="s">
        <v>1284</v>
      </c>
      <c r="C28" s="3" t="s">
        <v>1286</v>
      </c>
      <c r="D28" s="3">
        <v>9.8451600000000004E-3</v>
      </c>
      <c r="E28" s="3">
        <v>9.4156000000000003E-4</v>
      </c>
      <c r="F28" s="3">
        <v>1</v>
      </c>
      <c r="G28" s="3">
        <v>1</v>
      </c>
      <c r="H28" s="3">
        <v>1</v>
      </c>
      <c r="I28" s="3">
        <v>1</v>
      </c>
      <c r="J28" s="3" t="s">
        <v>1259</v>
      </c>
      <c r="K28" s="3" t="s">
        <v>1285</v>
      </c>
      <c r="L28" s="3" t="s">
        <v>1287</v>
      </c>
      <c r="M28" s="3">
        <v>2</v>
      </c>
      <c r="N28" s="3">
        <v>2083.9040300000001</v>
      </c>
      <c r="O28" s="3" t="s">
        <v>30</v>
      </c>
      <c r="P28" s="3" t="s">
        <v>30</v>
      </c>
      <c r="Q28" s="3">
        <v>7.6860000000000003E-4</v>
      </c>
      <c r="R28" s="3">
        <v>5.7479999999999996E-3</v>
      </c>
      <c r="S28" s="3">
        <v>2.42</v>
      </c>
    </row>
    <row r="29" spans="1:19" x14ac:dyDescent="0.2">
      <c r="A29" s="3" t="s">
        <v>30</v>
      </c>
      <c r="B29" s="3" t="s">
        <v>1238</v>
      </c>
      <c r="C29" s="3" t="s">
        <v>1240</v>
      </c>
      <c r="D29" s="3">
        <v>3.0880700000000001E-3</v>
      </c>
      <c r="E29" s="3">
        <v>9.4156000000000003E-4</v>
      </c>
      <c r="F29" s="3">
        <v>1</v>
      </c>
      <c r="G29" s="3">
        <v>1</v>
      </c>
      <c r="H29" s="3">
        <v>1</v>
      </c>
      <c r="I29" s="3">
        <v>1</v>
      </c>
      <c r="J29" s="3" t="s">
        <v>1198</v>
      </c>
      <c r="K29" s="3" t="s">
        <v>1239</v>
      </c>
      <c r="L29" s="3" t="s">
        <v>1241</v>
      </c>
      <c r="M29" s="3">
        <v>0</v>
      </c>
      <c r="N29" s="3">
        <v>1825.8440000000001</v>
      </c>
      <c r="O29" s="3" t="s">
        <v>30</v>
      </c>
      <c r="P29" s="3" t="s">
        <v>30</v>
      </c>
      <c r="Q29" s="3">
        <v>7.6860000000000003E-4</v>
      </c>
      <c r="R29" s="3">
        <v>1.6260000000000001E-3</v>
      </c>
      <c r="S29" s="3">
        <v>3.88</v>
      </c>
    </row>
    <row r="30" spans="1:19" x14ac:dyDescent="0.2">
      <c r="A30" s="3" t="s">
        <v>30</v>
      </c>
      <c r="B30" s="3" t="s">
        <v>304</v>
      </c>
      <c r="C30" s="3" t="s">
        <v>243</v>
      </c>
      <c r="D30" s="3">
        <v>4.6410899999999998E-4</v>
      </c>
      <c r="E30" s="3">
        <v>9.4156000000000003E-4</v>
      </c>
      <c r="F30" s="3">
        <v>1</v>
      </c>
      <c r="G30" s="3">
        <v>1</v>
      </c>
      <c r="H30" s="3">
        <v>1</v>
      </c>
      <c r="I30" s="3">
        <v>1</v>
      </c>
      <c r="J30" s="3" t="s">
        <v>277</v>
      </c>
      <c r="K30" s="3" t="s">
        <v>305</v>
      </c>
      <c r="L30" s="3" t="s">
        <v>41</v>
      </c>
      <c r="M30" s="3">
        <v>0</v>
      </c>
      <c r="N30" s="3">
        <v>1258.5310999999999</v>
      </c>
      <c r="O30" s="3" t="s">
        <v>30</v>
      </c>
      <c r="P30" s="3" t="s">
        <v>30</v>
      </c>
      <c r="Q30" s="3">
        <v>7.6860000000000003E-4</v>
      </c>
      <c r="R30" s="3">
        <v>2.0880000000000001E-4</v>
      </c>
      <c r="S30" s="3">
        <v>2.69</v>
      </c>
    </row>
    <row r="31" spans="1:19" x14ac:dyDescent="0.2">
      <c r="A31" s="3" t="s">
        <v>30</v>
      </c>
      <c r="B31" s="3" t="s">
        <v>359</v>
      </c>
      <c r="C31" s="3" t="s">
        <v>361</v>
      </c>
      <c r="D31" s="3">
        <v>7.4838700000000001E-3</v>
      </c>
      <c r="E31" s="3">
        <v>9.4156000000000003E-4</v>
      </c>
      <c r="F31" s="3">
        <v>1</v>
      </c>
      <c r="G31" s="3">
        <v>1</v>
      </c>
      <c r="H31" s="3">
        <v>1</v>
      </c>
      <c r="I31" s="3">
        <v>1</v>
      </c>
      <c r="J31" s="3" t="s">
        <v>277</v>
      </c>
      <c r="K31" s="3" t="s">
        <v>360</v>
      </c>
      <c r="L31" s="3" t="s">
        <v>362</v>
      </c>
      <c r="M31" s="3">
        <v>0</v>
      </c>
      <c r="N31" s="3">
        <v>1022.38265</v>
      </c>
      <c r="O31" s="3" t="s">
        <v>30</v>
      </c>
      <c r="P31" s="3" t="s">
        <v>30</v>
      </c>
      <c r="Q31" s="3">
        <v>7.6860000000000003E-4</v>
      </c>
      <c r="R31" s="3">
        <v>4.2760000000000003E-3</v>
      </c>
      <c r="S31" s="3">
        <v>2.14</v>
      </c>
    </row>
    <row r="32" spans="1:19" x14ac:dyDescent="0.2">
      <c r="A32" s="3" t="s">
        <v>30</v>
      </c>
      <c r="B32" s="3" t="s">
        <v>264</v>
      </c>
      <c r="C32" s="3" t="s">
        <v>266</v>
      </c>
      <c r="D32" s="3">
        <v>7.3819200000000001E-3</v>
      </c>
      <c r="E32" s="3">
        <v>9.4156000000000003E-4</v>
      </c>
      <c r="F32" s="3">
        <v>1</v>
      </c>
      <c r="G32" s="3">
        <v>1</v>
      </c>
      <c r="H32" s="3">
        <v>1</v>
      </c>
      <c r="I32" s="3">
        <v>1</v>
      </c>
      <c r="J32" s="3" t="s">
        <v>178</v>
      </c>
      <c r="K32" s="3" t="s">
        <v>265</v>
      </c>
      <c r="L32" s="3" t="s">
        <v>267</v>
      </c>
      <c r="M32" s="3">
        <v>1</v>
      </c>
      <c r="N32" s="3">
        <v>2036.9396899999999</v>
      </c>
      <c r="O32" s="3" t="s">
        <v>30</v>
      </c>
      <c r="P32" s="3" t="s">
        <v>30</v>
      </c>
      <c r="Q32" s="3">
        <v>7.6860000000000003E-4</v>
      </c>
      <c r="R32" s="3">
        <v>4.1939999999999998E-3</v>
      </c>
      <c r="S32" s="3">
        <v>2.23</v>
      </c>
    </row>
    <row r="33" spans="1:19" x14ac:dyDescent="0.2">
      <c r="A33" s="3" t="s">
        <v>30</v>
      </c>
      <c r="B33" s="3" t="s">
        <v>1321</v>
      </c>
      <c r="C33" s="3" t="s">
        <v>249</v>
      </c>
      <c r="D33" s="3">
        <v>3.0190999999999999E-2</v>
      </c>
      <c r="E33" s="3">
        <v>1.57544E-3</v>
      </c>
      <c r="F33" s="3">
        <v>1</v>
      </c>
      <c r="G33" s="3">
        <v>1</v>
      </c>
      <c r="H33" s="3">
        <v>1</v>
      </c>
      <c r="I33" s="3">
        <v>1</v>
      </c>
      <c r="J33" s="3" t="s">
        <v>1302</v>
      </c>
      <c r="K33" s="3" t="s">
        <v>1322</v>
      </c>
      <c r="L33" s="3" t="s">
        <v>41</v>
      </c>
      <c r="M33" s="3">
        <v>1</v>
      </c>
      <c r="N33" s="3">
        <v>1433.65328</v>
      </c>
      <c r="O33" s="3" t="s">
        <v>30</v>
      </c>
      <c r="P33" s="3" t="s">
        <v>30</v>
      </c>
      <c r="Q33" s="3">
        <v>1.245E-3</v>
      </c>
      <c r="R33" s="3">
        <v>1.942E-2</v>
      </c>
      <c r="S33" s="3">
        <v>2.23</v>
      </c>
    </row>
    <row r="34" spans="1:19" x14ac:dyDescent="0.2">
      <c r="A34" s="3" t="s">
        <v>30</v>
      </c>
      <c r="B34" s="3" t="s">
        <v>587</v>
      </c>
      <c r="C34" s="3" t="s">
        <v>588</v>
      </c>
      <c r="D34" s="3">
        <v>4.0145100000000003E-2</v>
      </c>
      <c r="E34" s="3">
        <v>1.57544E-3</v>
      </c>
      <c r="F34" s="3">
        <v>1</v>
      </c>
      <c r="G34" s="3">
        <v>1</v>
      </c>
      <c r="H34" s="3">
        <v>1</v>
      </c>
      <c r="I34" s="3">
        <v>1</v>
      </c>
      <c r="J34" s="3" t="s">
        <v>518</v>
      </c>
      <c r="K34" s="3" t="s">
        <v>589</v>
      </c>
      <c r="L34" s="3" t="s">
        <v>590</v>
      </c>
      <c r="M34" s="3">
        <v>1</v>
      </c>
      <c r="N34" s="3">
        <v>2148.0631100000001</v>
      </c>
      <c r="O34" s="3" t="s">
        <v>30</v>
      </c>
      <c r="P34" s="3" t="s">
        <v>30</v>
      </c>
      <c r="Q34" s="3">
        <v>1.245E-3</v>
      </c>
      <c r="R34" s="3">
        <v>2.6540000000000001E-2</v>
      </c>
      <c r="S34" s="3">
        <v>2.37</v>
      </c>
    </row>
    <row r="35" spans="1:19" x14ac:dyDescent="0.2">
      <c r="A35" s="3" t="s">
        <v>30</v>
      </c>
      <c r="B35" s="3" t="s">
        <v>2002</v>
      </c>
      <c r="C35" s="3" t="s">
        <v>2003</v>
      </c>
      <c r="D35" s="3">
        <v>3.1662299999999997E-2</v>
      </c>
      <c r="E35" s="3">
        <v>1.57544E-3</v>
      </c>
      <c r="F35" s="3">
        <v>1</v>
      </c>
      <c r="G35" s="3">
        <v>1</v>
      </c>
      <c r="H35" s="3">
        <v>1</v>
      </c>
      <c r="I35" s="3">
        <v>1</v>
      </c>
      <c r="J35" s="3" t="s">
        <v>1979</v>
      </c>
      <c r="K35" s="3" t="s">
        <v>2004</v>
      </c>
      <c r="L35" s="3" t="s">
        <v>2005</v>
      </c>
      <c r="M35" s="3">
        <v>1</v>
      </c>
      <c r="N35" s="3">
        <v>2911.3638500000002</v>
      </c>
      <c r="O35" s="3" t="s">
        <v>30</v>
      </c>
      <c r="P35" s="3" t="s">
        <v>30</v>
      </c>
      <c r="Q35" s="3">
        <v>1.245E-3</v>
      </c>
      <c r="R35" s="3">
        <v>2.0500000000000001E-2</v>
      </c>
      <c r="S35" s="3">
        <v>4.3899999999999997</v>
      </c>
    </row>
    <row r="36" spans="1:19" x14ac:dyDescent="0.2">
      <c r="A36" s="3" t="s">
        <v>30</v>
      </c>
      <c r="B36" s="3" t="s">
        <v>181</v>
      </c>
      <c r="C36" s="3" t="s">
        <v>183</v>
      </c>
      <c r="D36" s="3">
        <v>3.60211E-2</v>
      </c>
      <c r="E36" s="3">
        <v>1.57544E-3</v>
      </c>
      <c r="F36" s="3">
        <v>1</v>
      </c>
      <c r="G36" s="3">
        <v>1</v>
      </c>
      <c r="H36" s="3">
        <v>2</v>
      </c>
      <c r="I36" s="3">
        <v>2</v>
      </c>
      <c r="J36" s="3" t="s">
        <v>178</v>
      </c>
      <c r="K36" s="3" t="s">
        <v>182</v>
      </c>
      <c r="L36" s="3" t="s">
        <v>184</v>
      </c>
      <c r="M36" s="3">
        <v>1</v>
      </c>
      <c r="N36" s="3">
        <v>2323.07143</v>
      </c>
      <c r="O36" s="3" t="s">
        <v>30</v>
      </c>
      <c r="P36" s="3" t="s">
        <v>30</v>
      </c>
      <c r="Q36" s="3">
        <v>1.245E-3</v>
      </c>
      <c r="R36" s="3">
        <v>2.3539999999999998E-2</v>
      </c>
      <c r="S36" s="3">
        <v>2.5099999999999998</v>
      </c>
    </row>
    <row r="37" spans="1:19" x14ac:dyDescent="0.2">
      <c r="A37" s="3" t="s">
        <v>30</v>
      </c>
      <c r="B37" s="3" t="s">
        <v>287</v>
      </c>
      <c r="C37" s="3" t="s">
        <v>243</v>
      </c>
      <c r="D37" s="3">
        <v>3.2979399999999999E-2</v>
      </c>
      <c r="E37" s="3">
        <v>1.57544E-3</v>
      </c>
      <c r="F37" s="3">
        <v>1</v>
      </c>
      <c r="G37" s="3">
        <v>1</v>
      </c>
      <c r="H37" s="3">
        <v>2</v>
      </c>
      <c r="I37" s="3">
        <v>2</v>
      </c>
      <c r="J37" s="3" t="s">
        <v>277</v>
      </c>
      <c r="K37" s="3" t="s">
        <v>289</v>
      </c>
      <c r="L37" s="3" t="s">
        <v>41</v>
      </c>
      <c r="M37" s="3">
        <v>0</v>
      </c>
      <c r="N37" s="3">
        <v>2042.83475</v>
      </c>
      <c r="O37" s="3" t="s">
        <v>30</v>
      </c>
      <c r="P37" s="3" t="s">
        <v>30</v>
      </c>
      <c r="Q37" s="3">
        <v>1.245E-3</v>
      </c>
      <c r="R37" s="3">
        <v>2.146E-2</v>
      </c>
      <c r="S37" s="3">
        <v>2.35</v>
      </c>
    </row>
    <row r="38" spans="1:19" x14ac:dyDescent="0.2">
      <c r="A38" s="3" t="s">
        <v>30</v>
      </c>
      <c r="B38" s="3" t="s">
        <v>537</v>
      </c>
      <c r="C38" s="3" t="s">
        <v>538</v>
      </c>
      <c r="D38" s="3">
        <v>3.0397E-2</v>
      </c>
      <c r="E38" s="3">
        <v>1.57544E-3</v>
      </c>
      <c r="F38" s="3">
        <v>1</v>
      </c>
      <c r="G38" s="3">
        <v>1</v>
      </c>
      <c r="H38" s="3">
        <v>1</v>
      </c>
      <c r="I38" s="3">
        <v>1</v>
      </c>
      <c r="J38" s="3" t="s">
        <v>518</v>
      </c>
      <c r="K38" s="3" t="s">
        <v>539</v>
      </c>
      <c r="L38" s="3" t="s">
        <v>540</v>
      </c>
      <c r="M38" s="3">
        <v>1</v>
      </c>
      <c r="N38" s="3">
        <v>2710.1403599999999</v>
      </c>
      <c r="O38" s="3" t="s">
        <v>30</v>
      </c>
      <c r="P38" s="3" t="s">
        <v>30</v>
      </c>
      <c r="Q38" s="3">
        <v>1.245E-3</v>
      </c>
      <c r="R38" s="3">
        <v>1.9529999999999999E-2</v>
      </c>
      <c r="S38" s="3">
        <v>4.13</v>
      </c>
    </row>
    <row r="39" spans="1:19" x14ac:dyDescent="0.2">
      <c r="A39" s="3" t="s">
        <v>30</v>
      </c>
      <c r="B39" s="3" t="s">
        <v>666</v>
      </c>
      <c r="C39" s="3" t="s">
        <v>161</v>
      </c>
      <c r="D39" s="3">
        <v>4.1808199999999997E-2</v>
      </c>
      <c r="E39" s="3">
        <v>1.57544E-3</v>
      </c>
      <c r="F39" s="3">
        <v>1</v>
      </c>
      <c r="G39" s="3">
        <v>1</v>
      </c>
      <c r="H39" s="3">
        <v>1</v>
      </c>
      <c r="I39" s="3">
        <v>1</v>
      </c>
      <c r="J39" s="3" t="s">
        <v>655</v>
      </c>
      <c r="K39" s="3" t="s">
        <v>667</v>
      </c>
      <c r="L39" s="3" t="s">
        <v>41</v>
      </c>
      <c r="M39" s="3">
        <v>0</v>
      </c>
      <c r="N39" s="3">
        <v>1327.57772</v>
      </c>
      <c r="O39" s="3" t="s">
        <v>30</v>
      </c>
      <c r="P39" s="3" t="s">
        <v>30</v>
      </c>
      <c r="Q39" s="3">
        <v>1.245E-3</v>
      </c>
      <c r="R39" s="3">
        <v>2.7720000000000002E-2</v>
      </c>
      <c r="S39" s="3">
        <v>1.88</v>
      </c>
    </row>
    <row r="40" spans="1:19" x14ac:dyDescent="0.2">
      <c r="A40" s="3" t="s">
        <v>30</v>
      </c>
      <c r="B40" s="3" t="s">
        <v>392</v>
      </c>
      <c r="C40" s="3" t="s">
        <v>161</v>
      </c>
      <c r="D40" s="3">
        <v>2.7448E-2</v>
      </c>
      <c r="E40" s="3">
        <v>1.57544E-3</v>
      </c>
      <c r="F40" s="3">
        <v>1</v>
      </c>
      <c r="G40" s="3">
        <v>1</v>
      </c>
      <c r="H40" s="3">
        <v>1</v>
      </c>
      <c r="I40" s="3">
        <v>1</v>
      </c>
      <c r="J40" s="3" t="s">
        <v>371</v>
      </c>
      <c r="K40" s="3" t="s">
        <v>393</v>
      </c>
      <c r="L40" s="3" t="s">
        <v>41</v>
      </c>
      <c r="M40" s="3">
        <v>1</v>
      </c>
      <c r="N40" s="3">
        <v>1965.90257</v>
      </c>
      <c r="O40" s="3" t="s">
        <v>30</v>
      </c>
      <c r="P40" s="3" t="s">
        <v>30</v>
      </c>
      <c r="Q40" s="3">
        <v>1.245E-3</v>
      </c>
      <c r="R40" s="3">
        <v>1.755E-2</v>
      </c>
      <c r="S40" s="3">
        <v>2.36</v>
      </c>
    </row>
    <row r="41" spans="1:19" x14ac:dyDescent="0.2">
      <c r="A41" s="3" t="s">
        <v>30</v>
      </c>
      <c r="B41" s="3" t="s">
        <v>306</v>
      </c>
      <c r="C41" s="3" t="s">
        <v>307</v>
      </c>
      <c r="D41" s="3">
        <v>3.57776E-2</v>
      </c>
      <c r="E41" s="3">
        <v>1.57544E-3</v>
      </c>
      <c r="F41" s="3">
        <v>1</v>
      </c>
      <c r="G41" s="3">
        <v>1</v>
      </c>
      <c r="H41" s="3">
        <v>1</v>
      </c>
      <c r="I41" s="3">
        <v>1</v>
      </c>
      <c r="J41" s="3" t="s">
        <v>277</v>
      </c>
      <c r="K41" s="3" t="s">
        <v>308</v>
      </c>
      <c r="L41" s="3" t="s">
        <v>309</v>
      </c>
      <c r="M41" s="3">
        <v>1</v>
      </c>
      <c r="N41" s="3">
        <v>2554.1255900000001</v>
      </c>
      <c r="O41" s="3" t="s">
        <v>30</v>
      </c>
      <c r="P41" s="3" t="s">
        <v>30</v>
      </c>
      <c r="Q41" s="3">
        <v>1.245E-3</v>
      </c>
      <c r="R41" s="3">
        <v>2.332E-2</v>
      </c>
      <c r="S41" s="3">
        <v>3.24</v>
      </c>
    </row>
    <row r="42" spans="1:19" x14ac:dyDescent="0.2">
      <c r="A42" s="3" t="s">
        <v>30</v>
      </c>
      <c r="B42" s="3" t="s">
        <v>877</v>
      </c>
      <c r="C42" s="3" t="s">
        <v>879</v>
      </c>
      <c r="D42" s="3">
        <v>4.7212799999999999E-2</v>
      </c>
      <c r="E42" s="3">
        <v>2.21053E-3</v>
      </c>
      <c r="F42" s="3">
        <v>1</v>
      </c>
      <c r="G42" s="3">
        <v>1</v>
      </c>
      <c r="H42" s="3">
        <v>1</v>
      </c>
      <c r="I42" s="3">
        <v>1</v>
      </c>
      <c r="J42" s="3" t="s">
        <v>849</v>
      </c>
      <c r="K42" s="3" t="s">
        <v>878</v>
      </c>
      <c r="L42" s="3" t="s">
        <v>880</v>
      </c>
      <c r="M42" s="3">
        <v>1</v>
      </c>
      <c r="N42" s="3">
        <v>2272.0201200000001</v>
      </c>
      <c r="O42" s="3" t="s">
        <v>30</v>
      </c>
      <c r="P42" s="3" t="s">
        <v>30</v>
      </c>
      <c r="Q42" s="3">
        <v>1.714E-3</v>
      </c>
      <c r="R42" s="3">
        <v>3.1690000000000003E-2</v>
      </c>
      <c r="S42" s="3">
        <v>2.54</v>
      </c>
    </row>
    <row r="43" spans="1:19" x14ac:dyDescent="0.2">
      <c r="A43" s="3" t="s">
        <v>30</v>
      </c>
      <c r="B43" s="3" t="s">
        <v>2485</v>
      </c>
      <c r="C43" s="3" t="s">
        <v>161</v>
      </c>
      <c r="D43" s="3">
        <v>4.4131099999999999E-2</v>
      </c>
      <c r="E43" s="3">
        <v>2.21053E-3</v>
      </c>
      <c r="F43" s="3">
        <v>1</v>
      </c>
      <c r="G43" s="3">
        <v>1</v>
      </c>
      <c r="H43" s="3">
        <v>1</v>
      </c>
      <c r="I43" s="3">
        <v>1</v>
      </c>
      <c r="J43" s="3" t="s">
        <v>2470</v>
      </c>
      <c r="K43" s="3" t="s">
        <v>2486</v>
      </c>
      <c r="L43" s="3" t="s">
        <v>41</v>
      </c>
      <c r="M43" s="3">
        <v>0</v>
      </c>
      <c r="N43" s="3">
        <v>1810.8232</v>
      </c>
      <c r="O43" s="3" t="s">
        <v>30</v>
      </c>
      <c r="P43" s="3" t="s">
        <v>30</v>
      </c>
      <c r="Q43" s="3">
        <v>1.714E-3</v>
      </c>
      <c r="R43" s="3">
        <v>2.9309999999999999E-2</v>
      </c>
      <c r="S43" s="3">
        <v>1.84</v>
      </c>
    </row>
    <row r="44" spans="1:19" x14ac:dyDescent="0.2">
      <c r="A44" s="3" t="s">
        <v>30</v>
      </c>
      <c r="B44" s="3" t="s">
        <v>3317</v>
      </c>
      <c r="C44" s="3" t="s">
        <v>3318</v>
      </c>
      <c r="D44" s="3">
        <v>4.7853899999999998E-2</v>
      </c>
      <c r="E44" s="3">
        <v>2.21053E-3</v>
      </c>
      <c r="F44" s="3">
        <v>1</v>
      </c>
      <c r="G44" s="3">
        <v>1</v>
      </c>
      <c r="H44" s="3">
        <v>1</v>
      </c>
      <c r="I44" s="3">
        <v>1</v>
      </c>
      <c r="J44" s="3" t="s">
        <v>3310</v>
      </c>
      <c r="K44" s="3" t="s">
        <v>3319</v>
      </c>
      <c r="L44" s="3" t="s">
        <v>3320</v>
      </c>
      <c r="M44" s="3">
        <v>1</v>
      </c>
      <c r="N44" s="3">
        <v>1537.6447700000001</v>
      </c>
      <c r="O44" s="3" t="s">
        <v>30</v>
      </c>
      <c r="P44" s="3" t="s">
        <v>30</v>
      </c>
      <c r="Q44" s="3">
        <v>1.714E-3</v>
      </c>
      <c r="R44" s="3">
        <v>3.2059999999999998E-2</v>
      </c>
      <c r="S44" s="3">
        <v>2.2200000000000002</v>
      </c>
    </row>
    <row r="45" spans="1:19" x14ac:dyDescent="0.2">
      <c r="A45" s="3" t="s">
        <v>30</v>
      </c>
      <c r="B45" s="3" t="s">
        <v>1813</v>
      </c>
      <c r="C45" s="3" t="s">
        <v>243</v>
      </c>
      <c r="D45" s="3">
        <v>5.1534499999999997E-2</v>
      </c>
      <c r="E45" s="3">
        <v>2.9190499999999999E-3</v>
      </c>
      <c r="F45" s="3">
        <v>1</v>
      </c>
      <c r="G45" s="3">
        <v>1</v>
      </c>
      <c r="H45" s="3">
        <v>1</v>
      </c>
      <c r="I45" s="3">
        <v>1</v>
      </c>
      <c r="J45" s="3" t="s">
        <v>1792</v>
      </c>
      <c r="K45" s="3" t="s">
        <v>1814</v>
      </c>
      <c r="L45" s="3" t="s">
        <v>41</v>
      </c>
      <c r="M45" s="3">
        <v>0</v>
      </c>
      <c r="N45" s="3">
        <v>2879.0554699999998</v>
      </c>
      <c r="O45" s="3" t="s">
        <v>30</v>
      </c>
      <c r="P45" s="3" t="s">
        <v>30</v>
      </c>
      <c r="Q45" s="3">
        <v>2.251E-3</v>
      </c>
      <c r="R45" s="3">
        <v>3.49E-2</v>
      </c>
      <c r="S45" s="3">
        <v>2.59</v>
      </c>
    </row>
    <row r="46" spans="1:19" x14ac:dyDescent="0.2">
      <c r="A46" s="3" t="s">
        <v>30</v>
      </c>
      <c r="B46" s="3" t="s">
        <v>248</v>
      </c>
      <c r="C46" s="3" t="s">
        <v>249</v>
      </c>
      <c r="D46" s="3">
        <v>5.1882400000000002E-2</v>
      </c>
      <c r="E46" s="3">
        <v>3.61743E-3</v>
      </c>
      <c r="F46" s="3">
        <v>1</v>
      </c>
      <c r="G46" s="3">
        <v>1</v>
      </c>
      <c r="H46" s="3">
        <v>1</v>
      </c>
      <c r="I46" s="3">
        <v>1</v>
      </c>
      <c r="J46" s="3" t="s">
        <v>178</v>
      </c>
      <c r="K46" s="3" t="s">
        <v>250</v>
      </c>
      <c r="L46" s="3" t="s">
        <v>41</v>
      </c>
      <c r="M46" s="3">
        <v>1</v>
      </c>
      <c r="N46" s="3">
        <v>1831.85456</v>
      </c>
      <c r="O46" s="3" t="s">
        <v>30</v>
      </c>
      <c r="P46" s="3" t="s">
        <v>30</v>
      </c>
      <c r="Q46" s="3">
        <v>2.251E-3</v>
      </c>
      <c r="R46" s="3">
        <v>3.499E-2</v>
      </c>
      <c r="S46" s="3">
        <v>2.44</v>
      </c>
    </row>
    <row r="47" spans="1:19" x14ac:dyDescent="0.2">
      <c r="A47" s="3" t="s">
        <v>30</v>
      </c>
      <c r="B47" s="3" t="s">
        <v>1208</v>
      </c>
      <c r="C47" s="3" t="s">
        <v>1210</v>
      </c>
      <c r="D47" s="3">
        <v>5.22327E-2</v>
      </c>
      <c r="E47" s="3">
        <v>3.61743E-3</v>
      </c>
      <c r="F47" s="3">
        <v>1</v>
      </c>
      <c r="G47" s="3">
        <v>1</v>
      </c>
      <c r="H47" s="3">
        <v>1</v>
      </c>
      <c r="I47" s="3">
        <v>1</v>
      </c>
      <c r="J47" s="3" t="s">
        <v>1198</v>
      </c>
      <c r="K47" s="3" t="s">
        <v>1209</v>
      </c>
      <c r="L47" s="3" t="s">
        <v>1211</v>
      </c>
      <c r="M47" s="3">
        <v>1</v>
      </c>
      <c r="N47" s="3">
        <v>1804.8476800000001</v>
      </c>
      <c r="O47" s="3" t="s">
        <v>30</v>
      </c>
      <c r="P47" s="3" t="s">
        <v>30</v>
      </c>
      <c r="Q47" s="3">
        <v>2.7789999999999998E-3</v>
      </c>
      <c r="R47" s="3">
        <v>3.5340000000000003E-2</v>
      </c>
      <c r="S47" s="3">
        <v>2.4700000000000002</v>
      </c>
    </row>
    <row r="48" spans="1:19" x14ac:dyDescent="0.2">
      <c r="A48" s="3" t="s">
        <v>30</v>
      </c>
      <c r="B48" s="3" t="s">
        <v>119</v>
      </c>
      <c r="C48" s="3" t="s">
        <v>121</v>
      </c>
      <c r="D48" s="3">
        <v>5.7770099999999998E-2</v>
      </c>
      <c r="E48" s="3">
        <v>3.95853E-3</v>
      </c>
      <c r="F48" s="3">
        <v>1</v>
      </c>
      <c r="G48" s="3">
        <v>1</v>
      </c>
      <c r="H48" s="3">
        <v>1</v>
      </c>
      <c r="I48" s="3">
        <v>1</v>
      </c>
      <c r="J48" s="3" t="s">
        <v>32</v>
      </c>
      <c r="K48" s="3" t="s">
        <v>120</v>
      </c>
      <c r="L48" s="3" t="s">
        <v>122</v>
      </c>
      <c r="M48" s="3">
        <v>0</v>
      </c>
      <c r="N48" s="3">
        <v>1526.61589</v>
      </c>
      <c r="O48" s="3" t="s">
        <v>30</v>
      </c>
      <c r="P48" s="3" t="s">
        <v>30</v>
      </c>
      <c r="Q48" s="3">
        <v>3.026E-3</v>
      </c>
      <c r="R48" s="3">
        <v>3.9350000000000003E-2</v>
      </c>
      <c r="S48" s="3">
        <v>3.04</v>
      </c>
    </row>
    <row r="49" spans="1:19" x14ac:dyDescent="0.2">
      <c r="A49" s="3" t="s">
        <v>30</v>
      </c>
      <c r="B49" s="3" t="s">
        <v>2307</v>
      </c>
      <c r="C49" s="3" t="s">
        <v>249</v>
      </c>
      <c r="D49" s="3">
        <v>5.66189E-2</v>
      </c>
      <c r="E49" s="3">
        <v>3.95853E-3</v>
      </c>
      <c r="F49" s="3">
        <v>1</v>
      </c>
      <c r="G49" s="3">
        <v>1</v>
      </c>
      <c r="H49" s="3">
        <v>1</v>
      </c>
      <c r="I49" s="3">
        <v>1</v>
      </c>
      <c r="J49" s="3" t="s">
        <v>2295</v>
      </c>
      <c r="K49" s="3" t="s">
        <v>2308</v>
      </c>
      <c r="L49" s="3" t="s">
        <v>41</v>
      </c>
      <c r="M49" s="3">
        <v>1</v>
      </c>
      <c r="N49" s="3">
        <v>1527.77781</v>
      </c>
      <c r="O49" s="3" t="s">
        <v>30</v>
      </c>
      <c r="P49" s="3" t="s">
        <v>30</v>
      </c>
      <c r="Q49" s="3">
        <v>3.026E-3</v>
      </c>
      <c r="R49" s="3">
        <v>3.8690000000000002E-2</v>
      </c>
      <c r="S49" s="3">
        <v>1.44</v>
      </c>
    </row>
    <row r="50" spans="1:19" x14ac:dyDescent="0.2">
      <c r="A50" s="3" t="s">
        <v>30</v>
      </c>
      <c r="B50" s="3" t="s">
        <v>367</v>
      </c>
      <c r="C50" s="3" t="s">
        <v>243</v>
      </c>
      <c r="D50" s="3">
        <v>6.1361400000000003E-2</v>
      </c>
      <c r="E50" s="3">
        <v>3.95853E-3</v>
      </c>
      <c r="F50" s="3">
        <v>1</v>
      </c>
      <c r="G50" s="3">
        <v>1</v>
      </c>
      <c r="H50" s="3">
        <v>1</v>
      </c>
      <c r="I50" s="3">
        <v>1</v>
      </c>
      <c r="J50" s="3" t="s">
        <v>277</v>
      </c>
      <c r="K50" s="3" t="s">
        <v>368</v>
      </c>
      <c r="L50" s="3" t="s">
        <v>41</v>
      </c>
      <c r="M50" s="3">
        <v>2</v>
      </c>
      <c r="N50" s="3">
        <v>3372.5690100000002</v>
      </c>
      <c r="O50" s="3" t="s">
        <v>30</v>
      </c>
      <c r="P50" s="3" t="s">
        <v>30</v>
      </c>
      <c r="Q50" s="3">
        <v>3.026E-3</v>
      </c>
      <c r="R50" s="3">
        <v>4.2229999999999997E-2</v>
      </c>
      <c r="S50" s="3">
        <v>1.7</v>
      </c>
    </row>
    <row r="51" spans="1:19" x14ac:dyDescent="0.2">
      <c r="A51" s="3" t="s">
        <v>30</v>
      </c>
      <c r="B51" s="3" t="s">
        <v>146</v>
      </c>
      <c r="C51" s="3" t="s">
        <v>148</v>
      </c>
      <c r="D51" s="3">
        <v>6.2605800000000003E-2</v>
      </c>
      <c r="E51" s="3">
        <v>3.95853E-3</v>
      </c>
      <c r="F51" s="3">
        <v>1</v>
      </c>
      <c r="G51" s="3">
        <v>1</v>
      </c>
      <c r="H51" s="3">
        <v>1</v>
      </c>
      <c r="I51" s="3">
        <v>1</v>
      </c>
      <c r="J51" s="3" t="s">
        <v>32</v>
      </c>
      <c r="K51" s="3" t="s">
        <v>147</v>
      </c>
      <c r="L51" s="3" t="s">
        <v>149</v>
      </c>
      <c r="M51" s="3">
        <v>0</v>
      </c>
      <c r="N51" s="3">
        <v>2200.06621</v>
      </c>
      <c r="O51" s="3" t="s">
        <v>30</v>
      </c>
      <c r="P51" s="3" t="s">
        <v>30</v>
      </c>
      <c r="Q51" s="3">
        <v>3.026E-3</v>
      </c>
      <c r="R51" s="3">
        <v>4.301E-2</v>
      </c>
      <c r="S51" s="3">
        <v>3.45</v>
      </c>
    </row>
    <row r="52" spans="1:19" x14ac:dyDescent="0.2">
      <c r="A52" s="3" t="s">
        <v>30</v>
      </c>
      <c r="B52" s="3" t="s">
        <v>160</v>
      </c>
      <c r="C52" s="3" t="s">
        <v>161</v>
      </c>
      <c r="D52" s="3">
        <v>6.7380300000000004E-2</v>
      </c>
      <c r="E52" s="3">
        <v>4.6067699999999996E-3</v>
      </c>
      <c r="F52" s="3">
        <v>1</v>
      </c>
      <c r="G52" s="3">
        <v>1</v>
      </c>
      <c r="H52" s="3">
        <v>1</v>
      </c>
      <c r="I52" s="3">
        <v>1</v>
      </c>
      <c r="J52" s="3" t="s">
        <v>32</v>
      </c>
      <c r="K52" s="3" t="s">
        <v>162</v>
      </c>
      <c r="L52" s="3" t="s">
        <v>41</v>
      </c>
      <c r="M52" s="3">
        <v>2</v>
      </c>
      <c r="N52" s="3">
        <v>2657.2638700000002</v>
      </c>
      <c r="O52" s="3" t="s">
        <v>30</v>
      </c>
      <c r="P52" s="3" t="s">
        <v>30</v>
      </c>
      <c r="Q52" s="3">
        <v>3.026E-3</v>
      </c>
      <c r="R52" s="3">
        <v>4.65E-2</v>
      </c>
      <c r="S52" s="3">
        <v>2.61</v>
      </c>
    </row>
    <row r="53" spans="1:19" x14ac:dyDescent="0.2">
      <c r="A53" s="3" t="s">
        <v>30</v>
      </c>
      <c r="B53" s="3" t="s">
        <v>6961</v>
      </c>
      <c r="C53" s="3" t="s">
        <v>249</v>
      </c>
      <c r="D53" s="3">
        <v>7.9565800000000006E-2</v>
      </c>
      <c r="E53" s="3">
        <v>4.8908199999999997E-3</v>
      </c>
      <c r="F53" s="3">
        <v>1</v>
      </c>
      <c r="G53" s="3">
        <v>1</v>
      </c>
      <c r="H53" s="3">
        <v>1</v>
      </c>
      <c r="I53" s="3">
        <v>1</v>
      </c>
      <c r="J53" s="3" t="s">
        <v>6955</v>
      </c>
      <c r="K53" s="3" t="s">
        <v>6962</v>
      </c>
      <c r="L53" s="3" t="s">
        <v>41</v>
      </c>
      <c r="M53" s="3">
        <v>1</v>
      </c>
      <c r="N53" s="3">
        <v>1635.74864</v>
      </c>
      <c r="O53" s="3" t="s">
        <v>30</v>
      </c>
      <c r="P53" s="3" t="s">
        <v>30</v>
      </c>
      <c r="Q53" s="3">
        <v>3.7160000000000001E-3</v>
      </c>
      <c r="R53" s="3">
        <v>5.5919999999999997E-2</v>
      </c>
      <c r="S53" s="3">
        <v>1.4</v>
      </c>
    </row>
    <row r="54" spans="1:19" x14ac:dyDescent="0.2">
      <c r="A54" s="3" t="s">
        <v>30</v>
      </c>
      <c r="B54" s="3" t="s">
        <v>1653</v>
      </c>
      <c r="C54" s="3" t="s">
        <v>1654</v>
      </c>
      <c r="D54" s="3">
        <v>7.2503899999999996E-2</v>
      </c>
      <c r="E54" s="3">
        <v>4.8908199999999997E-3</v>
      </c>
      <c r="F54" s="3">
        <v>1</v>
      </c>
      <c r="G54" s="3">
        <v>1</v>
      </c>
      <c r="H54" s="3">
        <v>1</v>
      </c>
      <c r="I54" s="3">
        <v>1</v>
      </c>
      <c r="J54" s="3" t="s">
        <v>1641</v>
      </c>
      <c r="K54" s="3" t="s">
        <v>1655</v>
      </c>
      <c r="L54" s="3" t="s">
        <v>1656</v>
      </c>
      <c r="M54" s="3">
        <v>1</v>
      </c>
      <c r="N54" s="3">
        <v>1214.6028100000001</v>
      </c>
      <c r="O54" s="3" t="s">
        <v>30</v>
      </c>
      <c r="P54" s="3" t="s">
        <v>30</v>
      </c>
      <c r="Q54" s="3">
        <v>3.7160000000000001E-3</v>
      </c>
      <c r="R54" s="3">
        <v>5.0720000000000001E-2</v>
      </c>
      <c r="S54" s="3">
        <v>1.18</v>
      </c>
    </row>
    <row r="55" spans="1:19" x14ac:dyDescent="0.2">
      <c r="A55" s="3" t="s">
        <v>30</v>
      </c>
      <c r="B55" s="3" t="s">
        <v>230</v>
      </c>
      <c r="C55" s="3" t="s">
        <v>231</v>
      </c>
      <c r="D55" s="3">
        <v>7.64624E-2</v>
      </c>
      <c r="E55" s="3">
        <v>4.8908199999999997E-3</v>
      </c>
      <c r="F55" s="3">
        <v>1</v>
      </c>
      <c r="G55" s="3">
        <v>1</v>
      </c>
      <c r="H55" s="3">
        <v>1</v>
      </c>
      <c r="I55" s="3">
        <v>1</v>
      </c>
      <c r="J55" s="3" t="s">
        <v>178</v>
      </c>
      <c r="K55" s="3" t="s">
        <v>232</v>
      </c>
      <c r="L55" s="3" t="s">
        <v>233</v>
      </c>
      <c r="M55" s="3">
        <v>2</v>
      </c>
      <c r="N55" s="3">
        <v>2479.17254</v>
      </c>
      <c r="O55" s="3" t="s">
        <v>30</v>
      </c>
      <c r="P55" s="3" t="s">
        <v>30</v>
      </c>
      <c r="Q55" s="3">
        <v>3.7160000000000001E-3</v>
      </c>
      <c r="R55" s="3">
        <v>5.3609999999999998E-2</v>
      </c>
      <c r="S55" s="3">
        <v>2.2400000000000002</v>
      </c>
    </row>
    <row r="56" spans="1:19" x14ac:dyDescent="0.2">
      <c r="A56" s="3" t="s">
        <v>30</v>
      </c>
      <c r="B56" s="3" t="s">
        <v>1242</v>
      </c>
      <c r="C56" s="3" t="s">
        <v>1243</v>
      </c>
      <c r="D56" s="3">
        <v>7.0130200000000004E-2</v>
      </c>
      <c r="E56" s="3">
        <v>4.8908199999999997E-3</v>
      </c>
      <c r="F56" s="3">
        <v>1</v>
      </c>
      <c r="G56" s="3">
        <v>1</v>
      </c>
      <c r="H56" s="3">
        <v>1</v>
      </c>
      <c r="I56" s="3">
        <v>1</v>
      </c>
      <c r="J56" s="3" t="s">
        <v>1198</v>
      </c>
      <c r="K56" s="3" t="s">
        <v>1244</v>
      </c>
      <c r="L56" s="3" t="s">
        <v>1245</v>
      </c>
      <c r="M56" s="3">
        <v>2</v>
      </c>
      <c r="N56" s="3">
        <v>2935.3621899999998</v>
      </c>
      <c r="O56" s="3" t="s">
        <v>30</v>
      </c>
      <c r="P56" s="3" t="s">
        <v>30</v>
      </c>
      <c r="Q56" s="3">
        <v>3.7160000000000001E-3</v>
      </c>
      <c r="R56" s="3">
        <v>4.861E-2</v>
      </c>
      <c r="S56" s="3">
        <v>2.25</v>
      </c>
    </row>
    <row r="57" spans="1:19" x14ac:dyDescent="0.2">
      <c r="A57" s="3" t="s">
        <v>30</v>
      </c>
      <c r="B57" s="3" t="s">
        <v>6945</v>
      </c>
      <c r="C57" s="3" t="s">
        <v>228</v>
      </c>
      <c r="D57" s="3">
        <v>7.8518199999999996E-2</v>
      </c>
      <c r="E57" s="3">
        <v>4.8908199999999997E-3</v>
      </c>
      <c r="F57" s="3">
        <v>1</v>
      </c>
      <c r="G57" s="3">
        <v>1</v>
      </c>
      <c r="H57" s="3">
        <v>1</v>
      </c>
      <c r="I57" s="3">
        <v>1</v>
      </c>
      <c r="J57" s="3" t="s">
        <v>6937</v>
      </c>
      <c r="K57" s="3" t="s">
        <v>6946</v>
      </c>
      <c r="L57" s="3" t="s">
        <v>6947</v>
      </c>
      <c r="M57" s="3">
        <v>1</v>
      </c>
      <c r="N57" s="3">
        <v>1337.7439899999999</v>
      </c>
      <c r="O57" s="3" t="s">
        <v>30</v>
      </c>
      <c r="P57" s="3" t="s">
        <v>30</v>
      </c>
      <c r="Q57" s="3">
        <v>3.7160000000000001E-3</v>
      </c>
      <c r="R57" s="3">
        <v>5.5059999999999998E-2</v>
      </c>
      <c r="S57" s="3">
        <v>1.5</v>
      </c>
    </row>
    <row r="58" spans="1:19" x14ac:dyDescent="0.2">
      <c r="A58" s="3" t="s">
        <v>30</v>
      </c>
      <c r="B58" s="3" t="s">
        <v>7065</v>
      </c>
      <c r="C58" s="3" t="s">
        <v>7066</v>
      </c>
      <c r="D58" s="3">
        <v>8.3890599999999996E-2</v>
      </c>
      <c r="E58" s="3">
        <v>5.41684E-3</v>
      </c>
      <c r="F58" s="3">
        <v>1</v>
      </c>
      <c r="G58" s="3">
        <v>1</v>
      </c>
      <c r="H58" s="3">
        <v>1</v>
      </c>
      <c r="I58" s="3">
        <v>1</v>
      </c>
      <c r="J58" s="3" t="s">
        <v>7059</v>
      </c>
      <c r="K58" s="3" t="s">
        <v>7067</v>
      </c>
      <c r="L58" s="3" t="s">
        <v>7068</v>
      </c>
      <c r="M58" s="3">
        <v>2</v>
      </c>
      <c r="N58" s="3">
        <v>1849.76423</v>
      </c>
      <c r="O58" s="3" t="s">
        <v>30</v>
      </c>
      <c r="P58" s="3" t="s">
        <v>30</v>
      </c>
      <c r="Q58" s="3">
        <v>4.1079999999999997E-3</v>
      </c>
      <c r="R58" s="3">
        <v>5.9479999999999998E-2</v>
      </c>
      <c r="S58" s="3">
        <v>3.37</v>
      </c>
    </row>
    <row r="59" spans="1:19" x14ac:dyDescent="0.2">
      <c r="A59" s="3" t="s">
        <v>30</v>
      </c>
      <c r="B59" s="3" t="s">
        <v>240</v>
      </c>
      <c r="C59" s="3" t="s">
        <v>243</v>
      </c>
      <c r="D59" s="3">
        <v>8.3338099999999998E-2</v>
      </c>
      <c r="E59" s="3">
        <v>5.41684E-3</v>
      </c>
      <c r="F59" s="3">
        <v>1</v>
      </c>
      <c r="G59" s="3">
        <v>1</v>
      </c>
      <c r="H59" s="3">
        <v>1</v>
      </c>
      <c r="I59" s="3">
        <v>1</v>
      </c>
      <c r="J59" s="3" t="s">
        <v>178</v>
      </c>
      <c r="K59" s="3" t="s">
        <v>241</v>
      </c>
      <c r="L59" s="3" t="s">
        <v>41</v>
      </c>
      <c r="M59" s="3">
        <v>0</v>
      </c>
      <c r="N59" s="3">
        <v>2760.2195700000002</v>
      </c>
      <c r="O59" s="3" t="s">
        <v>30</v>
      </c>
      <c r="P59" s="3" t="s">
        <v>30</v>
      </c>
      <c r="Q59" s="3">
        <v>4.1079999999999997E-3</v>
      </c>
      <c r="R59" s="3">
        <v>5.8959999999999999E-2</v>
      </c>
      <c r="S59" s="3">
        <v>1.75</v>
      </c>
    </row>
    <row r="60" spans="1:19" x14ac:dyDescent="0.2">
      <c r="A60" s="3" t="s">
        <v>30</v>
      </c>
      <c r="B60" s="3" t="s">
        <v>296</v>
      </c>
      <c r="C60" s="3" t="s">
        <v>297</v>
      </c>
      <c r="D60" s="3">
        <v>8.6135900000000001E-2</v>
      </c>
      <c r="E60" s="3">
        <v>6.4912700000000004E-3</v>
      </c>
      <c r="F60" s="3">
        <v>1</v>
      </c>
      <c r="G60" s="3">
        <v>1</v>
      </c>
      <c r="H60" s="3">
        <v>1</v>
      </c>
      <c r="I60" s="3">
        <v>1</v>
      </c>
      <c r="J60" s="3" t="s">
        <v>277</v>
      </c>
      <c r="K60" s="3" t="s">
        <v>298</v>
      </c>
      <c r="L60" s="3" t="s">
        <v>299</v>
      </c>
      <c r="M60" s="3">
        <v>2</v>
      </c>
      <c r="N60" s="3">
        <v>2415.0473400000001</v>
      </c>
      <c r="O60" s="3" t="s">
        <v>30</v>
      </c>
      <c r="P60" s="3" t="s">
        <v>30</v>
      </c>
      <c r="Q60" s="3">
        <v>4.9259999999999998E-3</v>
      </c>
      <c r="R60" s="3">
        <v>6.1210000000000001E-2</v>
      </c>
      <c r="S60" s="3">
        <v>3.08</v>
      </c>
    </row>
    <row r="61" spans="1:19" x14ac:dyDescent="0.2">
      <c r="A61" s="3" t="s">
        <v>30</v>
      </c>
      <c r="B61" s="3" t="s">
        <v>1300</v>
      </c>
      <c r="C61" s="3" t="s">
        <v>413</v>
      </c>
      <c r="D61" s="3">
        <v>8.8438000000000003E-2</v>
      </c>
      <c r="E61" s="3">
        <v>7.61943E-3</v>
      </c>
      <c r="F61" s="3">
        <v>1</v>
      </c>
      <c r="G61" s="3">
        <v>1</v>
      </c>
      <c r="H61" s="3">
        <v>1</v>
      </c>
      <c r="I61" s="3">
        <v>1</v>
      </c>
      <c r="J61" s="3" t="s">
        <v>1259</v>
      </c>
      <c r="K61" s="3" t="s">
        <v>1301</v>
      </c>
      <c r="L61" s="3" t="s">
        <v>41</v>
      </c>
      <c r="M61" s="3">
        <v>1</v>
      </c>
      <c r="N61" s="3">
        <v>2002.91174</v>
      </c>
      <c r="O61" s="3" t="s">
        <v>30</v>
      </c>
      <c r="P61" s="3" t="s">
        <v>30</v>
      </c>
      <c r="Q61" s="3">
        <v>5.7679999999999997E-3</v>
      </c>
      <c r="R61" s="3">
        <v>6.2880000000000005E-2</v>
      </c>
      <c r="S61" s="3">
        <v>2.34</v>
      </c>
    </row>
    <row r="62" spans="1:19" x14ac:dyDescent="0.2">
      <c r="A62" s="3" t="s">
        <v>30</v>
      </c>
      <c r="B62" s="3" t="s">
        <v>3378</v>
      </c>
      <c r="C62" s="3" t="s">
        <v>3379</v>
      </c>
      <c r="D62" s="3">
        <v>8.7857000000000005E-2</v>
      </c>
      <c r="E62" s="3">
        <v>7.61943E-3</v>
      </c>
      <c r="F62" s="3">
        <v>1</v>
      </c>
      <c r="G62" s="3">
        <v>1</v>
      </c>
      <c r="H62" s="3">
        <v>1</v>
      </c>
      <c r="I62" s="3">
        <v>1</v>
      </c>
      <c r="J62" s="3" t="s">
        <v>3368</v>
      </c>
      <c r="K62" s="3" t="s">
        <v>3380</v>
      </c>
      <c r="L62" s="3" t="s">
        <v>3381</v>
      </c>
      <c r="M62" s="3">
        <v>0</v>
      </c>
      <c r="N62" s="3">
        <v>1732.76368</v>
      </c>
      <c r="O62" s="3" t="s">
        <v>30</v>
      </c>
      <c r="P62" s="3" t="s">
        <v>30</v>
      </c>
      <c r="Q62" s="3">
        <v>5.7679999999999997E-3</v>
      </c>
      <c r="R62" s="3">
        <v>6.2539999999999998E-2</v>
      </c>
      <c r="S62" s="3">
        <v>2</v>
      </c>
    </row>
    <row r="63" spans="1:19" x14ac:dyDescent="0.2">
      <c r="A63" s="3" t="s">
        <v>30</v>
      </c>
      <c r="B63" s="3" t="s">
        <v>7209</v>
      </c>
      <c r="C63" s="3" t="s">
        <v>7210</v>
      </c>
      <c r="D63" s="3">
        <v>9.0798100000000007E-2</v>
      </c>
      <c r="E63" s="3">
        <v>8.0658499999999994E-3</v>
      </c>
      <c r="F63" s="3">
        <v>1</v>
      </c>
      <c r="G63" s="3">
        <v>1</v>
      </c>
      <c r="H63" s="3">
        <v>1</v>
      </c>
      <c r="I63" s="3">
        <v>1</v>
      </c>
      <c r="J63" s="3" t="s">
        <v>7202</v>
      </c>
      <c r="K63" s="3" t="s">
        <v>7211</v>
      </c>
      <c r="L63" s="3" t="s">
        <v>7212</v>
      </c>
      <c r="M63" s="3">
        <v>1</v>
      </c>
      <c r="N63" s="3">
        <v>1898.8952300000001</v>
      </c>
      <c r="O63" s="3" t="s">
        <v>30</v>
      </c>
      <c r="P63" s="3" t="s">
        <v>30</v>
      </c>
      <c r="Q63" s="3">
        <v>6.1000000000000004E-3</v>
      </c>
      <c r="R63" s="3">
        <v>6.4490000000000006E-2</v>
      </c>
      <c r="S63" s="3">
        <v>2.2999999999999998</v>
      </c>
    </row>
    <row r="64" spans="1:19" x14ac:dyDescent="0.2">
      <c r="A64" s="3" t="s">
        <v>30</v>
      </c>
      <c r="B64" s="3" t="s">
        <v>3382</v>
      </c>
      <c r="C64" s="3" t="s">
        <v>161</v>
      </c>
      <c r="D64" s="3">
        <v>9.2000399999999996E-2</v>
      </c>
      <c r="E64" s="3">
        <v>8.0658499999999994E-3</v>
      </c>
      <c r="F64" s="3">
        <v>1</v>
      </c>
      <c r="G64" s="3">
        <v>1</v>
      </c>
      <c r="H64" s="3">
        <v>1</v>
      </c>
      <c r="I64" s="3">
        <v>1</v>
      </c>
      <c r="J64" s="3" t="s">
        <v>3368</v>
      </c>
      <c r="K64" s="3" t="s">
        <v>3383</v>
      </c>
      <c r="L64" s="3" t="s">
        <v>41</v>
      </c>
      <c r="M64" s="3">
        <v>1</v>
      </c>
      <c r="N64" s="3">
        <v>1888.8647900000001</v>
      </c>
      <c r="O64" s="3" t="s">
        <v>30</v>
      </c>
      <c r="P64" s="3" t="s">
        <v>30</v>
      </c>
      <c r="Q64" s="3">
        <v>6.1000000000000004E-3</v>
      </c>
      <c r="R64" s="3">
        <v>6.5689999999999998E-2</v>
      </c>
      <c r="S64" s="3">
        <v>2.4900000000000002</v>
      </c>
    </row>
    <row r="65" spans="1:19" x14ac:dyDescent="0.2">
      <c r="A65" s="3" t="s">
        <v>30</v>
      </c>
      <c r="B65" s="3" t="s">
        <v>3131</v>
      </c>
      <c r="C65" s="3" t="s">
        <v>3133</v>
      </c>
      <c r="D65" s="3">
        <v>9.4450000000000006E-2</v>
      </c>
      <c r="E65" s="3">
        <v>8.4442000000000007E-3</v>
      </c>
      <c r="F65" s="3">
        <v>1</v>
      </c>
      <c r="G65" s="3">
        <v>1</v>
      </c>
      <c r="H65" s="3">
        <v>1</v>
      </c>
      <c r="I65" s="3">
        <v>1</v>
      </c>
      <c r="J65" s="3" t="s">
        <v>3117</v>
      </c>
      <c r="K65" s="3" t="s">
        <v>3132</v>
      </c>
      <c r="L65" s="3" t="s">
        <v>3134</v>
      </c>
      <c r="M65" s="3">
        <v>0</v>
      </c>
      <c r="N65" s="3">
        <v>1699.7170599999999</v>
      </c>
      <c r="O65" s="3" t="s">
        <v>30</v>
      </c>
      <c r="P65" s="3" t="s">
        <v>30</v>
      </c>
      <c r="Q65" s="3">
        <v>6.3559999999999997E-3</v>
      </c>
      <c r="R65" s="3">
        <v>6.7360000000000003E-2</v>
      </c>
      <c r="S65" s="3">
        <v>1.97</v>
      </c>
    </row>
    <row r="66" spans="1:19" x14ac:dyDescent="0.2">
      <c r="A66" s="3" t="s">
        <v>30</v>
      </c>
      <c r="B66" s="3" t="s">
        <v>7463</v>
      </c>
      <c r="C66" s="3" t="s">
        <v>7464</v>
      </c>
      <c r="D66" s="3">
        <v>0.109051</v>
      </c>
      <c r="E66" s="3">
        <v>9.1506199999999999E-3</v>
      </c>
      <c r="F66" s="3">
        <v>1</v>
      </c>
      <c r="G66" s="3">
        <v>1</v>
      </c>
      <c r="H66" s="3">
        <v>1</v>
      </c>
      <c r="I66" s="3">
        <v>1</v>
      </c>
      <c r="J66" s="3" t="s">
        <v>7456</v>
      </c>
      <c r="K66" s="3" t="s">
        <v>7465</v>
      </c>
      <c r="L66" s="3" t="s">
        <v>41</v>
      </c>
      <c r="M66" s="3">
        <v>2</v>
      </c>
      <c r="N66" s="3">
        <v>2835.49035</v>
      </c>
      <c r="O66" s="3" t="s">
        <v>30</v>
      </c>
      <c r="P66" s="3" t="s">
        <v>30</v>
      </c>
      <c r="Q66" s="3">
        <v>6.8910000000000004E-3</v>
      </c>
      <c r="R66" s="3">
        <v>7.9299999999999995E-2</v>
      </c>
      <c r="S66" s="3">
        <v>2.27</v>
      </c>
    </row>
    <row r="67" spans="1:19" x14ac:dyDescent="0.2">
      <c r="A67" s="3" t="s">
        <v>30</v>
      </c>
      <c r="B67" s="3" t="s">
        <v>1212</v>
      </c>
      <c r="C67" s="3" t="s">
        <v>413</v>
      </c>
      <c r="D67" s="3">
        <v>0.11192199999999999</v>
      </c>
      <c r="E67" s="3">
        <v>9.1506199999999999E-3</v>
      </c>
      <c r="F67" s="3">
        <v>1</v>
      </c>
      <c r="G67" s="3">
        <v>1</v>
      </c>
      <c r="H67" s="3">
        <v>1</v>
      </c>
      <c r="I67" s="3">
        <v>1</v>
      </c>
      <c r="J67" s="3" t="s">
        <v>1198</v>
      </c>
      <c r="K67" s="3" t="s">
        <v>1213</v>
      </c>
      <c r="L67" s="3" t="s">
        <v>41</v>
      </c>
      <c r="M67" s="3">
        <v>2</v>
      </c>
      <c r="N67" s="3">
        <v>1932.94265</v>
      </c>
      <c r="O67" s="3" t="s">
        <v>30</v>
      </c>
      <c r="P67" s="3" t="s">
        <v>30</v>
      </c>
      <c r="Q67" s="3">
        <v>6.8910000000000004E-3</v>
      </c>
      <c r="R67" s="3">
        <v>8.1350000000000006E-2</v>
      </c>
      <c r="S67" s="3">
        <v>2.93</v>
      </c>
    </row>
    <row r="68" spans="1:19" x14ac:dyDescent="0.2">
      <c r="A68" s="3" t="s">
        <v>30</v>
      </c>
      <c r="B68" s="3" t="s">
        <v>7427</v>
      </c>
      <c r="C68" s="3" t="s">
        <v>7428</v>
      </c>
      <c r="D68" s="3">
        <v>0.106249</v>
      </c>
      <c r="E68" s="3">
        <v>9.1506199999999999E-3</v>
      </c>
      <c r="F68" s="3">
        <v>1</v>
      </c>
      <c r="G68" s="3">
        <v>1</v>
      </c>
      <c r="H68" s="3">
        <v>1</v>
      </c>
      <c r="I68" s="3">
        <v>1</v>
      </c>
      <c r="J68" s="3" t="s">
        <v>7422</v>
      </c>
      <c r="K68" s="3" t="s">
        <v>7429</v>
      </c>
      <c r="L68" s="3" t="s">
        <v>41</v>
      </c>
      <c r="M68" s="3">
        <v>0</v>
      </c>
      <c r="N68" s="3">
        <v>1992.9102800000001</v>
      </c>
      <c r="O68" s="3" t="s">
        <v>30</v>
      </c>
      <c r="P68" s="3" t="s">
        <v>30</v>
      </c>
      <c r="Q68" s="3">
        <v>6.8910000000000004E-3</v>
      </c>
      <c r="R68" s="3">
        <v>7.714E-2</v>
      </c>
      <c r="S68" s="3">
        <v>2.35</v>
      </c>
    </row>
    <row r="69" spans="1:19" x14ac:dyDescent="0.2">
      <c r="A69" s="3" t="s">
        <v>30</v>
      </c>
      <c r="B69" s="3" t="s">
        <v>181</v>
      </c>
      <c r="C69" s="3" t="s">
        <v>185</v>
      </c>
      <c r="D69" s="3">
        <v>0.109051</v>
      </c>
      <c r="E69" s="3">
        <v>9.1506199999999999E-3</v>
      </c>
      <c r="F69" s="3">
        <v>1</v>
      </c>
      <c r="G69" s="3">
        <v>1</v>
      </c>
      <c r="H69" s="3">
        <v>1</v>
      </c>
      <c r="I69" s="3">
        <v>1</v>
      </c>
      <c r="J69" s="3" t="s">
        <v>178</v>
      </c>
      <c r="K69" s="3" t="s">
        <v>182</v>
      </c>
      <c r="L69" s="3" t="s">
        <v>186</v>
      </c>
      <c r="M69" s="3">
        <v>1</v>
      </c>
      <c r="N69" s="3">
        <v>2403.0377600000002</v>
      </c>
      <c r="O69" s="3" t="s">
        <v>30</v>
      </c>
      <c r="P69" s="3" t="s">
        <v>30</v>
      </c>
      <c r="Q69" s="3">
        <v>6.8910000000000004E-3</v>
      </c>
      <c r="R69" s="3">
        <v>7.9339999999999994E-2</v>
      </c>
      <c r="S69" s="3">
        <v>1.94</v>
      </c>
    </row>
    <row r="70" spans="1:19" x14ac:dyDescent="0.2">
      <c r="A70" s="3" t="s">
        <v>30</v>
      </c>
      <c r="B70" s="3" t="s">
        <v>907</v>
      </c>
      <c r="C70" s="3" t="s">
        <v>908</v>
      </c>
      <c r="D70" s="3">
        <v>0.105559</v>
      </c>
      <c r="E70" s="3">
        <v>9.1506199999999999E-3</v>
      </c>
      <c r="F70" s="3">
        <v>1</v>
      </c>
      <c r="G70" s="3">
        <v>1</v>
      </c>
      <c r="H70" s="3">
        <v>1</v>
      </c>
      <c r="I70" s="3">
        <v>1</v>
      </c>
      <c r="J70" s="3" t="s">
        <v>849</v>
      </c>
      <c r="K70" s="3" t="s">
        <v>909</v>
      </c>
      <c r="L70" s="3" t="s">
        <v>910</v>
      </c>
      <c r="M70" s="3">
        <v>1</v>
      </c>
      <c r="N70" s="3">
        <v>2911.2043800000001</v>
      </c>
      <c r="O70" s="3" t="s">
        <v>30</v>
      </c>
      <c r="P70" s="3" t="s">
        <v>30</v>
      </c>
      <c r="Q70" s="3">
        <v>6.8910000000000004E-3</v>
      </c>
      <c r="R70" s="3">
        <v>7.6079999999999995E-2</v>
      </c>
      <c r="S70" s="3">
        <v>3.15</v>
      </c>
    </row>
    <row r="71" spans="1:19" x14ac:dyDescent="0.2">
      <c r="A71" s="3" t="s">
        <v>30</v>
      </c>
      <c r="B71" s="3" t="s">
        <v>3824</v>
      </c>
      <c r="C71" s="3" t="s">
        <v>3825</v>
      </c>
      <c r="D71" s="3">
        <v>0.10487299999999999</v>
      </c>
      <c r="E71" s="3">
        <v>9.1506199999999999E-3</v>
      </c>
      <c r="F71" s="3">
        <v>1</v>
      </c>
      <c r="G71" s="3">
        <v>1</v>
      </c>
      <c r="H71" s="3">
        <v>1</v>
      </c>
      <c r="I71" s="3">
        <v>1</v>
      </c>
      <c r="J71" s="3" t="s">
        <v>3819</v>
      </c>
      <c r="K71" s="3" t="s">
        <v>3826</v>
      </c>
      <c r="L71" s="3" t="s">
        <v>3827</v>
      </c>
      <c r="M71" s="3">
        <v>1</v>
      </c>
      <c r="N71" s="3">
        <v>1907.8395800000001</v>
      </c>
      <c r="O71" s="3" t="s">
        <v>30</v>
      </c>
      <c r="P71" s="3" t="s">
        <v>30</v>
      </c>
      <c r="Q71" s="3">
        <v>6.8910000000000004E-3</v>
      </c>
      <c r="R71" s="3">
        <v>7.578E-2</v>
      </c>
      <c r="S71" s="3">
        <v>1.79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315"/>
  <sheetViews>
    <sheetView workbookViewId="0">
      <selection sqref="A1:H315"/>
    </sheetView>
  </sheetViews>
  <sheetFormatPr baseColWidth="10" defaultColWidth="8.83203125" defaultRowHeight="15" x14ac:dyDescent="0.2"/>
  <sheetData>
    <row r="1" spans="1:1" x14ac:dyDescent="0.2">
      <c r="A1" t="s">
        <v>7571</v>
      </c>
    </row>
    <row r="2" spans="1:1" x14ac:dyDescent="0.2">
      <c r="A2" t="s">
        <v>7572</v>
      </c>
    </row>
    <row r="3" spans="1:1" x14ac:dyDescent="0.2">
      <c r="A3" t="s">
        <v>7571</v>
      </c>
    </row>
    <row r="4" spans="1:1" x14ac:dyDescent="0.2">
      <c r="A4" t="s">
        <v>7573</v>
      </c>
    </row>
    <row r="5" spans="1:1" x14ac:dyDescent="0.2">
      <c r="A5" t="s">
        <v>7574</v>
      </c>
    </row>
    <row r="6" spans="1:1" x14ac:dyDescent="0.2">
      <c r="A6" t="s">
        <v>7575</v>
      </c>
    </row>
    <row r="8" spans="1:1" x14ac:dyDescent="0.2">
      <c r="A8" t="s">
        <v>7576</v>
      </c>
    </row>
    <row r="9" spans="1:1" x14ac:dyDescent="0.2">
      <c r="A9" t="s">
        <v>7577</v>
      </c>
    </row>
    <row r="10" spans="1:1" x14ac:dyDescent="0.2">
      <c r="A10" t="s">
        <v>7578</v>
      </c>
    </row>
    <row r="13" spans="1:1" x14ac:dyDescent="0.2">
      <c r="A13" t="s">
        <v>7579</v>
      </c>
    </row>
    <row r="14" spans="1:1" x14ac:dyDescent="0.2">
      <c r="A14" t="s">
        <v>7580</v>
      </c>
    </row>
    <row r="15" spans="1:1" x14ac:dyDescent="0.2">
      <c r="A15" t="s">
        <v>7579</v>
      </c>
    </row>
    <row r="17" spans="1:1" x14ac:dyDescent="0.2">
      <c r="A17" t="s">
        <v>7581</v>
      </c>
    </row>
    <row r="18" spans="1:1" x14ac:dyDescent="0.2">
      <c r="A18" t="s">
        <v>7582</v>
      </c>
    </row>
    <row r="19" spans="1:1" x14ac:dyDescent="0.2">
      <c r="A19" t="s">
        <v>7583</v>
      </c>
    </row>
    <row r="20" spans="1:1" x14ac:dyDescent="0.2">
      <c r="A20" t="s">
        <v>7584</v>
      </c>
    </row>
    <row r="21" spans="1:1" x14ac:dyDescent="0.2">
      <c r="A21" t="s">
        <v>7585</v>
      </c>
    </row>
    <row r="23" spans="1:1" x14ac:dyDescent="0.2">
      <c r="A23" t="s">
        <v>7579</v>
      </c>
    </row>
    <row r="24" spans="1:1" x14ac:dyDescent="0.2">
      <c r="A24" t="s">
        <v>7586</v>
      </c>
    </row>
    <row r="25" spans="1:1" x14ac:dyDescent="0.2">
      <c r="A25" t="s">
        <v>7579</v>
      </c>
    </row>
    <row r="26" spans="1:1" x14ac:dyDescent="0.2">
      <c r="A26" t="s">
        <v>7587</v>
      </c>
    </row>
    <row r="27" spans="1:1" x14ac:dyDescent="0.2">
      <c r="A27" t="e">
        <f ca="1">- File Name(s):  D:\020824_Eclipse\CN020524_020824_SBY8810.raw</f>
        <v>#NAME?</v>
      </c>
    </row>
    <row r="28" spans="1:1" x14ac:dyDescent="0.2">
      <c r="A28" t="s">
        <v>7588</v>
      </c>
    </row>
    <row r="29" spans="1:1" x14ac:dyDescent="0.2">
      <c r="A29" t="e">
        <f>- Enzyme Name:  Trypsin (Full)</f>
        <v>#NAME?</v>
      </c>
    </row>
    <row r="30" spans="1:1" x14ac:dyDescent="0.2">
      <c r="A30" t="s">
        <v>7589</v>
      </c>
    </row>
    <row r="31" spans="1:1" x14ac:dyDescent="0.2">
      <c r="A31" t="s">
        <v>7590</v>
      </c>
    </row>
    <row r="32" spans="1:1" x14ac:dyDescent="0.2">
      <c r="A32" t="s">
        <v>7591</v>
      </c>
    </row>
    <row r="33" spans="1:1" x14ac:dyDescent="0.2">
      <c r="A33" t="s">
        <v>7592</v>
      </c>
    </row>
    <row r="35" spans="1:1" x14ac:dyDescent="0.2">
      <c r="A35" t="s">
        <v>7593</v>
      </c>
    </row>
    <row r="36" spans="1:1" x14ac:dyDescent="0.2">
      <c r="A36" t="e">
        <f>- Regression Model:  Non-linear Regression</f>
        <v>#NAME?</v>
      </c>
    </row>
    <row r="37" spans="1:1" x14ac:dyDescent="0.2">
      <c r="A37" t="e">
        <f>- Parameter Tuning:  Coarse</f>
        <v>#NAME?</v>
      </c>
    </row>
    <row r="39" spans="1:1" x14ac:dyDescent="0.2">
      <c r="A39" t="s">
        <v>7579</v>
      </c>
    </row>
    <row r="40" spans="1:1" x14ac:dyDescent="0.2">
      <c r="A40" t="s">
        <v>7594</v>
      </c>
    </row>
    <row r="41" spans="1:1" x14ac:dyDescent="0.2">
      <c r="A41" t="s">
        <v>7579</v>
      </c>
    </row>
    <row r="42" spans="1:1" x14ac:dyDescent="0.2">
      <c r="A42" t="s">
        <v>7595</v>
      </c>
    </row>
    <row r="43" spans="1:1" x14ac:dyDescent="0.2">
      <c r="A43" t="e">
        <f>- Precursor Selection:  Use MS1 Precursor</f>
        <v>#NAME?</v>
      </c>
    </row>
    <row r="44" spans="1:1" x14ac:dyDescent="0.2">
      <c r="A44" t="s">
        <v>7596</v>
      </c>
    </row>
    <row r="45" spans="1:1" x14ac:dyDescent="0.2">
      <c r="A45" t="e">
        <f>- Provide Profile Spectra:  Automatic</f>
        <v>#NAME?</v>
      </c>
    </row>
    <row r="47" spans="1:1" x14ac:dyDescent="0.2">
      <c r="A47" t="s">
        <v>7597</v>
      </c>
    </row>
    <row r="48" spans="1:1" x14ac:dyDescent="0.2">
      <c r="A48" t="s">
        <v>7598</v>
      </c>
    </row>
    <row r="49" spans="1:1" x14ac:dyDescent="0.2">
      <c r="A49" t="s">
        <v>7599</v>
      </c>
    </row>
    <row r="50" spans="1:1" x14ac:dyDescent="0.2">
      <c r="A50" t="s">
        <v>7600</v>
      </c>
    </row>
    <row r="51" spans="1:1" x14ac:dyDescent="0.2">
      <c r="A51" t="s">
        <v>7601</v>
      </c>
    </row>
    <row r="52" spans="1:1" x14ac:dyDescent="0.2">
      <c r="A52" t="s">
        <v>7602</v>
      </c>
    </row>
    <row r="53" spans="1:1" x14ac:dyDescent="0.2">
      <c r="A53" t="s">
        <v>7603</v>
      </c>
    </row>
    <row r="54" spans="1:1" x14ac:dyDescent="0.2">
      <c r="A54" t="s">
        <v>7604</v>
      </c>
    </row>
    <row r="55" spans="1:1" x14ac:dyDescent="0.2">
      <c r="A55" t="s">
        <v>7605</v>
      </c>
    </row>
    <row r="56" spans="1:1" x14ac:dyDescent="0.2">
      <c r="A56" t="s">
        <v>7606</v>
      </c>
    </row>
    <row r="57" spans="1:1" x14ac:dyDescent="0.2">
      <c r="A57" t="s">
        <v>7607</v>
      </c>
    </row>
    <row r="59" spans="1:1" x14ac:dyDescent="0.2">
      <c r="A59" t="s">
        <v>7608</v>
      </c>
    </row>
    <row r="60" spans="1:1" x14ac:dyDescent="0.2">
      <c r="A60" t="e">
        <f>- MS Order:  Is Not MS1</f>
        <v>#NAME?</v>
      </c>
    </row>
    <row r="61" spans="1:1" x14ac:dyDescent="0.2">
      <c r="A61" t="s">
        <v>7609</v>
      </c>
    </row>
    <row r="62" spans="1:1" x14ac:dyDescent="0.2">
      <c r="A62" t="s">
        <v>7610</v>
      </c>
    </row>
    <row r="63" spans="1:1" x14ac:dyDescent="0.2">
      <c r="A63" t="e">
        <f>- Scan Type:  Is Full</f>
        <v>#NAME?</v>
      </c>
    </row>
    <row r="65" spans="1:1" x14ac:dyDescent="0.2">
      <c r="A65" t="s">
        <v>7611</v>
      </c>
    </row>
    <row r="66" spans="1:1" x14ac:dyDescent="0.2">
      <c r="A66" t="s">
        <v>7612</v>
      </c>
    </row>
    <row r="68" spans="1:1" x14ac:dyDescent="0.2">
      <c r="A68" t="s">
        <v>7613</v>
      </c>
    </row>
    <row r="69" spans="1:1" x14ac:dyDescent="0.2">
      <c r="A69" t="e">
        <f>- Unrecognized Charge Replacements:  Automatic</f>
        <v>#NAME?</v>
      </c>
    </row>
    <row r="70" spans="1:1" x14ac:dyDescent="0.2">
      <c r="A70" t="e">
        <f>- Unrecognized Mass Analyzer Replacements:  ITMS</f>
        <v>#NAME?</v>
      </c>
    </row>
    <row r="71" spans="1:1" x14ac:dyDescent="0.2">
      <c r="A71" t="e">
        <f>- Unrecognized MS Order Replacements:  MS2</f>
        <v>#NAME?</v>
      </c>
    </row>
    <row r="72" spans="1:1" x14ac:dyDescent="0.2">
      <c r="A72" t="e">
        <f>- Unrecognized Activation Type Replacements:  CID</f>
        <v>#NAME?</v>
      </c>
    </row>
    <row r="73" spans="1:1" x14ac:dyDescent="0.2">
      <c r="A73" t="s">
        <v>7614</v>
      </c>
    </row>
    <row r="74" spans="1:1" x14ac:dyDescent="0.2">
      <c r="A74" t="s">
        <v>7615</v>
      </c>
    </row>
    <row r="75" spans="1:1" x14ac:dyDescent="0.2">
      <c r="A75" t="s">
        <v>7616</v>
      </c>
    </row>
    <row r="77" spans="1:1" x14ac:dyDescent="0.2">
      <c r="A77" t="s">
        <v>7617</v>
      </c>
    </row>
    <row r="78" spans="1:1" x14ac:dyDescent="0.2">
      <c r="A78" t="s">
        <v>7618</v>
      </c>
    </row>
    <row r="79" spans="1:1" x14ac:dyDescent="0.2">
      <c r="A79" t="s">
        <v>7619</v>
      </c>
    </row>
    <row r="81" spans="1:1" x14ac:dyDescent="0.2">
      <c r="A81" t="s">
        <v>7579</v>
      </c>
    </row>
    <row r="82" spans="1:1" x14ac:dyDescent="0.2">
      <c r="A82" t="s">
        <v>7620</v>
      </c>
    </row>
    <row r="83" spans="1:1" x14ac:dyDescent="0.2">
      <c r="A83" t="s">
        <v>7579</v>
      </c>
    </row>
    <row r="84" spans="1:1" x14ac:dyDescent="0.2">
      <c r="A84" t="s">
        <v>7621</v>
      </c>
    </row>
    <row r="85" spans="1:1" x14ac:dyDescent="0.2">
      <c r="A85" t="s">
        <v>7588</v>
      </c>
    </row>
    <row r="86" spans="1:1" x14ac:dyDescent="0.2">
      <c r="A86" t="e">
        <f>- Enzyme Name:  Trypsin (Full)</f>
        <v>#NAME?</v>
      </c>
    </row>
    <row r="87" spans="1:1" x14ac:dyDescent="0.2">
      <c r="A87" t="s">
        <v>7622</v>
      </c>
    </row>
    <row r="88" spans="1:1" x14ac:dyDescent="0.2">
      <c r="A88" t="s">
        <v>7623</v>
      </c>
    </row>
    <row r="89" spans="1:1" x14ac:dyDescent="0.2">
      <c r="A89" t="s">
        <v>7624</v>
      </c>
    </row>
    <row r="90" spans="1:1" x14ac:dyDescent="0.2">
      <c r="A90" t="s">
        <v>7625</v>
      </c>
    </row>
    <row r="92" spans="1:1" x14ac:dyDescent="0.2">
      <c r="A92" t="s">
        <v>7626</v>
      </c>
    </row>
    <row r="93" spans="1:1" x14ac:dyDescent="0.2">
      <c r="A93" t="s">
        <v>7627</v>
      </c>
    </row>
    <row r="94" spans="1:1" x14ac:dyDescent="0.2">
      <c r="A94" t="s">
        <v>7628</v>
      </c>
    </row>
    <row r="95" spans="1:1" x14ac:dyDescent="0.2">
      <c r="A95" t="s">
        <v>7629</v>
      </c>
    </row>
    <row r="96" spans="1:1" x14ac:dyDescent="0.2">
      <c r="A96" t="s">
        <v>7630</v>
      </c>
    </row>
    <row r="98" spans="1:1" x14ac:dyDescent="0.2">
      <c r="A98" t="s">
        <v>7631</v>
      </c>
    </row>
    <row r="99" spans="1:1" x14ac:dyDescent="0.2">
      <c r="A99" t="s">
        <v>7632</v>
      </c>
    </row>
    <row r="100" spans="1:1" x14ac:dyDescent="0.2">
      <c r="A100" t="s">
        <v>7633</v>
      </c>
    </row>
    <row r="101" spans="1:1" x14ac:dyDescent="0.2">
      <c r="A101" t="s">
        <v>7634</v>
      </c>
    </row>
    <row r="102" spans="1:1" x14ac:dyDescent="0.2">
      <c r="A102" t="s">
        <v>7635</v>
      </c>
    </row>
    <row r="103" spans="1:1" x14ac:dyDescent="0.2">
      <c r="A103" t="s">
        <v>7636</v>
      </c>
    </row>
    <row r="104" spans="1:1" x14ac:dyDescent="0.2">
      <c r="A104" t="s">
        <v>7637</v>
      </c>
    </row>
    <row r="105" spans="1:1" x14ac:dyDescent="0.2">
      <c r="A105" t="s">
        <v>7638</v>
      </c>
    </row>
    <row r="106" spans="1:1" x14ac:dyDescent="0.2">
      <c r="A106" t="s">
        <v>7639</v>
      </c>
    </row>
    <row r="107" spans="1:1" x14ac:dyDescent="0.2">
      <c r="A107" t="s">
        <v>7640</v>
      </c>
    </row>
    <row r="108" spans="1:1" x14ac:dyDescent="0.2">
      <c r="A108" t="s">
        <v>7641</v>
      </c>
    </row>
    <row r="110" spans="1:1" x14ac:dyDescent="0.2">
      <c r="A110" t="s">
        <v>7642</v>
      </c>
    </row>
    <row r="111" spans="1:1" x14ac:dyDescent="0.2">
      <c r="A111" t="s">
        <v>7643</v>
      </c>
    </row>
    <row r="112" spans="1:1" x14ac:dyDescent="0.2">
      <c r="A112" t="s">
        <v>7644</v>
      </c>
    </row>
    <row r="113" spans="1:1" x14ac:dyDescent="0.2">
      <c r="A113" t="s">
        <v>7591</v>
      </c>
    </row>
    <row r="114" spans="1:1" x14ac:dyDescent="0.2">
      <c r="A114" t="s">
        <v>7645</v>
      </c>
    </row>
    <row r="116" spans="1:1" x14ac:dyDescent="0.2">
      <c r="A116" t="s">
        <v>7646</v>
      </c>
    </row>
    <row r="117" spans="1:1" x14ac:dyDescent="0.2">
      <c r="A117" t="s">
        <v>7647</v>
      </c>
    </row>
    <row r="119" spans="1:1" x14ac:dyDescent="0.2">
      <c r="A119" t="s">
        <v>7648</v>
      </c>
    </row>
    <row r="120" spans="1:1" x14ac:dyDescent="0.2">
      <c r="A120" t="s">
        <v>7592</v>
      </c>
    </row>
    <row r="122" spans="1:1" x14ac:dyDescent="0.2">
      <c r="A122" t="s">
        <v>7579</v>
      </c>
    </row>
    <row r="123" spans="1:1" x14ac:dyDescent="0.2">
      <c r="A123" t="s">
        <v>7649</v>
      </c>
    </row>
    <row r="124" spans="1:1" x14ac:dyDescent="0.2">
      <c r="A124" t="s">
        <v>7579</v>
      </c>
    </row>
    <row r="125" spans="1:1" x14ac:dyDescent="0.2">
      <c r="A125" t="s">
        <v>7650</v>
      </c>
    </row>
    <row r="126" spans="1:1" x14ac:dyDescent="0.2">
      <c r="A126" t="e">
        <f>- Target/Decoy Selection:  Concatenated</f>
        <v>#NAME?</v>
      </c>
    </row>
    <row r="127" spans="1:1" x14ac:dyDescent="0.2">
      <c r="A127" t="e">
        <f>- Validation based on:  q-Value</f>
        <v>#NAME?</v>
      </c>
    </row>
    <row r="129" spans="1:1" x14ac:dyDescent="0.2">
      <c r="A129" t="s">
        <v>7651</v>
      </c>
    </row>
    <row r="130" spans="1:1" x14ac:dyDescent="0.2">
      <c r="A130" t="s">
        <v>7652</v>
      </c>
    </row>
    <row r="131" spans="1:1" x14ac:dyDescent="0.2">
      <c r="A131" t="s">
        <v>7653</v>
      </c>
    </row>
    <row r="133" spans="1:1" x14ac:dyDescent="0.2">
      <c r="A133" t="s">
        <v>7654</v>
      </c>
    </row>
    <row r="134" spans="1:1" x14ac:dyDescent="0.2">
      <c r="A134" t="s">
        <v>7655</v>
      </c>
    </row>
    <row r="135" spans="1:1" x14ac:dyDescent="0.2">
      <c r="A135" t="s">
        <v>7656</v>
      </c>
    </row>
    <row r="137" spans="1:1" x14ac:dyDescent="0.2">
      <c r="A137" t="s">
        <v>7579</v>
      </c>
    </row>
    <row r="138" spans="1:1" x14ac:dyDescent="0.2">
      <c r="A138" t="s">
        <v>7657</v>
      </c>
    </row>
    <row r="139" spans="1:1" x14ac:dyDescent="0.2">
      <c r="A139" t="s">
        <v>7579</v>
      </c>
    </row>
    <row r="140" spans="1:1" x14ac:dyDescent="0.2">
      <c r="A140" t="s">
        <v>7658</v>
      </c>
    </row>
    <row r="141" spans="1:1" x14ac:dyDescent="0.2">
      <c r="A141" t="s">
        <v>7659</v>
      </c>
    </row>
    <row r="142" spans="1:1" x14ac:dyDescent="0.2">
      <c r="A142" t="s">
        <v>7660</v>
      </c>
    </row>
    <row r="143" spans="1:1" x14ac:dyDescent="0.2">
      <c r="A143" t="s">
        <v>7661</v>
      </c>
    </row>
    <row r="144" spans="1:1" x14ac:dyDescent="0.2">
      <c r="A144" t="s">
        <v>7662</v>
      </c>
    </row>
    <row r="145" spans="1:3" x14ac:dyDescent="0.2">
      <c r="A145" t="s">
        <v>7590</v>
      </c>
    </row>
    <row r="146" spans="1:3" x14ac:dyDescent="0.2">
      <c r="A146" t="e">
        <f>- Consider Neutral Loss peaks for CID, HCD and EThcD:  Automatic</f>
        <v>#NAME?</v>
      </c>
    </row>
    <row r="147" spans="1:3" x14ac:dyDescent="0.2">
      <c r="A147" t="s">
        <v>7663</v>
      </c>
    </row>
    <row r="148" spans="1:3" x14ac:dyDescent="0.2">
      <c r="A148" t="s">
        <v>7664</v>
      </c>
    </row>
    <row r="150" spans="1:3" x14ac:dyDescent="0.2">
      <c r="A150" t="s">
        <v>7665</v>
      </c>
    </row>
    <row r="151" spans="1:3" x14ac:dyDescent="0.2">
      <c r="A151" t="s">
        <v>7666</v>
      </c>
    </row>
    <row r="152" spans="1:3" x14ac:dyDescent="0.2">
      <c r="A152" t="s">
        <v>7667</v>
      </c>
    </row>
    <row r="155" spans="1:3" x14ac:dyDescent="0.2">
      <c r="A155" t="s">
        <v>7579</v>
      </c>
    </row>
    <row r="156" spans="1:3" x14ac:dyDescent="0.2">
      <c r="A156" t="s">
        <v>7668</v>
      </c>
    </row>
    <row r="157" spans="1:3" x14ac:dyDescent="0.2">
      <c r="A157" t="s">
        <v>7579</v>
      </c>
    </row>
    <row r="158" spans="1:3" x14ac:dyDescent="0.2">
      <c r="A158" s="5">
        <v>45422.47152777778</v>
      </c>
      <c r="B158" t="s">
        <v>7669</v>
      </c>
      <c r="C158" t="s">
        <v>7670</v>
      </c>
    </row>
    <row r="159" spans="1:3" x14ac:dyDescent="0.2">
      <c r="A159" s="5">
        <v>45422.47152777778</v>
      </c>
      <c r="B159" t="s">
        <v>7671</v>
      </c>
      <c r="C159" t="s">
        <v>7672</v>
      </c>
    </row>
    <row r="160" spans="1:3" x14ac:dyDescent="0.2">
      <c r="A160" s="5">
        <v>45422.477083333331</v>
      </c>
      <c r="B160" t="s">
        <v>7671</v>
      </c>
      <c r="C160" t="s">
        <v>7673</v>
      </c>
    </row>
    <row r="161" spans="1:3" x14ac:dyDescent="0.2">
      <c r="A161" s="5">
        <v>45422.477083333331</v>
      </c>
      <c r="B161" t="s">
        <v>7671</v>
      </c>
      <c r="C161" t="s">
        <v>7674</v>
      </c>
    </row>
    <row r="162" spans="1:3" x14ac:dyDescent="0.2">
      <c r="A162" s="5">
        <v>45422.477083333331</v>
      </c>
      <c r="B162" t="s">
        <v>7671</v>
      </c>
      <c r="C162" t="s">
        <v>7675</v>
      </c>
    </row>
    <row r="163" spans="1:3" x14ac:dyDescent="0.2">
      <c r="A163" s="5">
        <v>45422.477083333331</v>
      </c>
      <c r="B163" t="s">
        <v>7671</v>
      </c>
      <c r="C163" t="s">
        <v>7676</v>
      </c>
    </row>
    <row r="164" spans="1:3" x14ac:dyDescent="0.2">
      <c r="A164" s="5">
        <v>45422.477083333331</v>
      </c>
      <c r="B164" t="s">
        <v>7671</v>
      </c>
      <c r="C164" t="s">
        <v>7677</v>
      </c>
    </row>
    <row r="165" spans="1:3" x14ac:dyDescent="0.2">
      <c r="A165" s="5">
        <v>45422.477083333331</v>
      </c>
      <c r="B165" t="s">
        <v>7671</v>
      </c>
      <c r="C165" t="s">
        <v>7678</v>
      </c>
    </row>
    <row r="166" spans="1:3" x14ac:dyDescent="0.2">
      <c r="A166" s="5">
        <v>45422.477083333331</v>
      </c>
      <c r="B166" t="s">
        <v>7671</v>
      </c>
      <c r="C166" t="s">
        <v>7679</v>
      </c>
    </row>
    <row r="167" spans="1:3" x14ac:dyDescent="0.2">
      <c r="A167" s="5">
        <v>45422.477083333331</v>
      </c>
      <c r="B167" t="s">
        <v>7671</v>
      </c>
      <c r="C167" t="s">
        <v>7680</v>
      </c>
    </row>
    <row r="168" spans="1:3" x14ac:dyDescent="0.2">
      <c r="A168" s="5">
        <v>45422.477777777778</v>
      </c>
      <c r="B168" t="s">
        <v>7671</v>
      </c>
      <c r="C168" t="s">
        <v>7681</v>
      </c>
    </row>
    <row r="169" spans="1:3" x14ac:dyDescent="0.2">
      <c r="A169" s="5">
        <v>45422.477777777778</v>
      </c>
      <c r="B169" t="s">
        <v>7671</v>
      </c>
      <c r="C169" t="s">
        <v>7682</v>
      </c>
    </row>
    <row r="170" spans="1:3" x14ac:dyDescent="0.2">
      <c r="A170" s="5">
        <v>45422.477777777778</v>
      </c>
      <c r="B170" t="s">
        <v>7671</v>
      </c>
      <c r="C170" t="s">
        <v>7683</v>
      </c>
    </row>
    <row r="171" spans="1:3" x14ac:dyDescent="0.2">
      <c r="A171" s="5">
        <v>45422.477777777778</v>
      </c>
      <c r="B171" t="s">
        <v>7671</v>
      </c>
      <c r="C171" t="s">
        <v>7684</v>
      </c>
    </row>
    <row r="172" spans="1:3" x14ac:dyDescent="0.2">
      <c r="A172" s="5">
        <v>45422.477777777778</v>
      </c>
      <c r="B172" t="s">
        <v>7671</v>
      </c>
      <c r="C172" t="s">
        <v>7685</v>
      </c>
    </row>
    <row r="173" spans="1:3" x14ac:dyDescent="0.2">
      <c r="A173" s="5">
        <v>45422.477777777778</v>
      </c>
      <c r="B173" t="s">
        <v>7686</v>
      </c>
      <c r="C173" t="s">
        <v>7687</v>
      </c>
    </row>
    <row r="174" spans="1:3" x14ac:dyDescent="0.2">
      <c r="A174" s="5">
        <v>45422.477777777778</v>
      </c>
      <c r="B174" t="s">
        <v>7686</v>
      </c>
      <c r="C174" t="s">
        <v>7688</v>
      </c>
    </row>
    <row r="175" spans="1:3" x14ac:dyDescent="0.2">
      <c r="A175" s="5">
        <v>45422.477777777778</v>
      </c>
      <c r="B175" t="s">
        <v>7689</v>
      </c>
      <c r="C175" t="s">
        <v>7690</v>
      </c>
    </row>
    <row r="176" spans="1:3" x14ac:dyDescent="0.2">
      <c r="A176" s="5">
        <v>45422.477777777778</v>
      </c>
      <c r="B176" t="s">
        <v>7689</v>
      </c>
      <c r="C176" t="s">
        <v>7691</v>
      </c>
    </row>
    <row r="177" spans="1:3" x14ac:dyDescent="0.2">
      <c r="A177" s="5">
        <v>45422.481944444444</v>
      </c>
      <c r="B177" t="s">
        <v>7686</v>
      </c>
      <c r="C177" t="s">
        <v>7692</v>
      </c>
    </row>
    <row r="178" spans="1:3" x14ac:dyDescent="0.2">
      <c r="A178" s="5">
        <v>45422.481944444444</v>
      </c>
      <c r="B178" t="s">
        <v>7686</v>
      </c>
      <c r="C178" t="s">
        <v>7693</v>
      </c>
    </row>
    <row r="179" spans="1:3" x14ac:dyDescent="0.2">
      <c r="A179" s="5">
        <v>45422.481944444444</v>
      </c>
      <c r="B179" t="s">
        <v>7686</v>
      </c>
      <c r="C179" t="s">
        <v>7694</v>
      </c>
    </row>
    <row r="180" spans="1:3" x14ac:dyDescent="0.2">
      <c r="A180" s="5">
        <v>45422.481944444444</v>
      </c>
      <c r="B180" t="s">
        <v>7686</v>
      </c>
      <c r="C180" t="s">
        <v>7695</v>
      </c>
    </row>
    <row r="181" spans="1:3" x14ac:dyDescent="0.2">
      <c r="A181" s="5">
        <v>45422.481944444444</v>
      </c>
      <c r="B181" t="s">
        <v>7689</v>
      </c>
      <c r="C181" t="s">
        <v>7696</v>
      </c>
    </row>
    <row r="182" spans="1:3" x14ac:dyDescent="0.2">
      <c r="A182" s="5">
        <v>45422.481944444444</v>
      </c>
      <c r="B182" t="s">
        <v>7689</v>
      </c>
      <c r="C182" t="s">
        <v>7674</v>
      </c>
    </row>
    <row r="183" spans="1:3" x14ac:dyDescent="0.2">
      <c r="A183" s="5">
        <v>45422.481944444444</v>
      </c>
      <c r="B183" t="s">
        <v>7689</v>
      </c>
      <c r="C183" t="s">
        <v>7675</v>
      </c>
    </row>
    <row r="184" spans="1:3" x14ac:dyDescent="0.2">
      <c r="A184" s="5">
        <v>45422.481944444444</v>
      </c>
      <c r="B184" t="s">
        <v>7689</v>
      </c>
      <c r="C184" t="s">
        <v>7697</v>
      </c>
    </row>
    <row r="185" spans="1:3" x14ac:dyDescent="0.2">
      <c r="A185" s="5">
        <v>45422.481944444444</v>
      </c>
      <c r="B185" t="s">
        <v>7689</v>
      </c>
      <c r="C185" t="s">
        <v>7698</v>
      </c>
    </row>
    <row r="186" spans="1:3" x14ac:dyDescent="0.2">
      <c r="A186" s="5">
        <v>45422.481944444444</v>
      </c>
      <c r="B186" t="s">
        <v>7689</v>
      </c>
      <c r="C186" t="s">
        <v>7678</v>
      </c>
    </row>
    <row r="187" spans="1:3" x14ac:dyDescent="0.2">
      <c r="A187" s="5">
        <v>45422.481944444444</v>
      </c>
      <c r="B187" t="s">
        <v>7689</v>
      </c>
      <c r="C187" t="s">
        <v>7679</v>
      </c>
    </row>
    <row r="188" spans="1:3" x14ac:dyDescent="0.2">
      <c r="A188" s="5">
        <v>45422.481944444444</v>
      </c>
      <c r="B188" t="s">
        <v>7689</v>
      </c>
      <c r="C188" t="s">
        <v>7680</v>
      </c>
    </row>
    <row r="189" spans="1:3" x14ac:dyDescent="0.2">
      <c r="A189" s="5">
        <v>45422.482638888891</v>
      </c>
      <c r="B189" t="s">
        <v>7689</v>
      </c>
      <c r="C189" t="s">
        <v>7699</v>
      </c>
    </row>
    <row r="190" spans="1:3" x14ac:dyDescent="0.2">
      <c r="A190" s="5">
        <v>45422.482638888891</v>
      </c>
      <c r="B190" t="s">
        <v>7689</v>
      </c>
      <c r="C190" t="s">
        <v>7700</v>
      </c>
    </row>
    <row r="191" spans="1:3" x14ac:dyDescent="0.2">
      <c r="A191" s="5">
        <v>45422.48333333333</v>
      </c>
      <c r="B191" t="s">
        <v>7689</v>
      </c>
      <c r="C191" t="s">
        <v>7701</v>
      </c>
    </row>
    <row r="192" spans="1:3" x14ac:dyDescent="0.2">
      <c r="A192" s="5">
        <v>45422.48333333333</v>
      </c>
      <c r="B192" t="s">
        <v>7689</v>
      </c>
      <c r="C192" t="s">
        <v>7702</v>
      </c>
    </row>
    <row r="193" spans="1:3" x14ac:dyDescent="0.2">
      <c r="A193" s="5">
        <v>45422.48333333333</v>
      </c>
      <c r="B193" t="s">
        <v>7689</v>
      </c>
      <c r="C193" t="s">
        <v>7703</v>
      </c>
    </row>
    <row r="194" spans="1:3" x14ac:dyDescent="0.2">
      <c r="A194" s="5">
        <v>45422.48333333333</v>
      </c>
      <c r="B194" t="s">
        <v>7689</v>
      </c>
      <c r="C194" t="s">
        <v>7704</v>
      </c>
    </row>
    <row r="195" spans="1:3" x14ac:dyDescent="0.2">
      <c r="A195" s="5">
        <v>45422.48333333333</v>
      </c>
      <c r="B195" t="s">
        <v>7689</v>
      </c>
      <c r="C195" t="s">
        <v>7705</v>
      </c>
    </row>
    <row r="196" spans="1:3" x14ac:dyDescent="0.2">
      <c r="A196" s="5">
        <v>45422.48333333333</v>
      </c>
      <c r="B196" t="s">
        <v>7689</v>
      </c>
      <c r="C196" t="s">
        <v>7706</v>
      </c>
    </row>
    <row r="197" spans="1:3" x14ac:dyDescent="0.2">
      <c r="A197" s="5">
        <v>45422.48333333333</v>
      </c>
      <c r="B197" t="s">
        <v>7689</v>
      </c>
      <c r="C197" t="s">
        <v>7707</v>
      </c>
    </row>
    <row r="198" spans="1:3" x14ac:dyDescent="0.2">
      <c r="A198" s="5">
        <v>45422.48333333333</v>
      </c>
      <c r="B198" t="s">
        <v>7689</v>
      </c>
      <c r="C198" t="s">
        <v>7708</v>
      </c>
    </row>
    <row r="199" spans="1:3" x14ac:dyDescent="0.2">
      <c r="A199" s="5">
        <v>45422.48333333333</v>
      </c>
      <c r="B199" t="s">
        <v>7689</v>
      </c>
      <c r="C199" t="s">
        <v>7709</v>
      </c>
    </row>
    <row r="200" spans="1:3" x14ac:dyDescent="0.2">
      <c r="A200" s="5">
        <v>45422.48333333333</v>
      </c>
      <c r="B200" t="s">
        <v>7689</v>
      </c>
      <c r="C200" t="s">
        <v>7710</v>
      </c>
    </row>
    <row r="201" spans="1:3" x14ac:dyDescent="0.2">
      <c r="A201" s="5">
        <v>45422.48333333333</v>
      </c>
      <c r="B201" t="s">
        <v>7689</v>
      </c>
      <c r="C201" t="s">
        <v>7678</v>
      </c>
    </row>
    <row r="202" spans="1:3" x14ac:dyDescent="0.2">
      <c r="A202" s="5">
        <v>45422.48333333333</v>
      </c>
      <c r="B202" t="s">
        <v>7689</v>
      </c>
      <c r="C202" t="s">
        <v>7679</v>
      </c>
    </row>
    <row r="203" spans="1:3" x14ac:dyDescent="0.2">
      <c r="A203" s="5">
        <v>45422.48333333333</v>
      </c>
      <c r="B203" t="s">
        <v>7689</v>
      </c>
      <c r="C203" t="s">
        <v>7680</v>
      </c>
    </row>
    <row r="204" spans="1:3" x14ac:dyDescent="0.2">
      <c r="A204" s="5">
        <v>45422.484722222223</v>
      </c>
      <c r="B204" t="s">
        <v>7689</v>
      </c>
      <c r="C204" t="s">
        <v>7699</v>
      </c>
    </row>
    <row r="205" spans="1:3" x14ac:dyDescent="0.2">
      <c r="A205" s="5">
        <v>45422.484722222223</v>
      </c>
      <c r="B205" t="s">
        <v>7689</v>
      </c>
      <c r="C205" t="s">
        <v>7711</v>
      </c>
    </row>
    <row r="206" spans="1:3" x14ac:dyDescent="0.2">
      <c r="A206" s="5">
        <v>45422.48541666667</v>
      </c>
      <c r="B206" t="s">
        <v>7689</v>
      </c>
      <c r="C206" t="s">
        <v>7712</v>
      </c>
    </row>
    <row r="207" spans="1:3" x14ac:dyDescent="0.2">
      <c r="A207" s="5">
        <v>45422.48541666667</v>
      </c>
      <c r="B207" t="s">
        <v>7689</v>
      </c>
      <c r="C207" t="s">
        <v>7713</v>
      </c>
    </row>
    <row r="208" spans="1:3" x14ac:dyDescent="0.2">
      <c r="A208" s="5">
        <v>45422.48541666667</v>
      </c>
      <c r="B208" t="s">
        <v>7689</v>
      </c>
      <c r="C208" t="s">
        <v>7714</v>
      </c>
    </row>
    <row r="209" spans="1:3" x14ac:dyDescent="0.2">
      <c r="A209" s="5">
        <v>45422.48541666667</v>
      </c>
      <c r="B209" t="s">
        <v>7689</v>
      </c>
      <c r="C209" t="s">
        <v>7715</v>
      </c>
    </row>
    <row r="210" spans="1:3" x14ac:dyDescent="0.2">
      <c r="A210" s="5">
        <v>45422.48541666667</v>
      </c>
      <c r="B210" t="s">
        <v>7689</v>
      </c>
      <c r="C210" t="s">
        <v>7716</v>
      </c>
    </row>
    <row r="211" spans="1:3" x14ac:dyDescent="0.2">
      <c r="A211" s="5">
        <v>45422.48541666667</v>
      </c>
      <c r="B211" t="s">
        <v>7689</v>
      </c>
      <c r="C211" t="s">
        <v>7717</v>
      </c>
    </row>
    <row r="212" spans="1:3" x14ac:dyDescent="0.2">
      <c r="A212" s="5">
        <v>45422.48541666667</v>
      </c>
      <c r="B212" t="s">
        <v>7689</v>
      </c>
      <c r="C212" t="s">
        <v>7718</v>
      </c>
    </row>
    <row r="213" spans="1:3" x14ac:dyDescent="0.2">
      <c r="A213" s="5">
        <v>45422.486111111109</v>
      </c>
      <c r="B213" t="s">
        <v>7689</v>
      </c>
      <c r="C213" t="s">
        <v>7719</v>
      </c>
    </row>
    <row r="214" spans="1:3" x14ac:dyDescent="0.2">
      <c r="A214" s="5">
        <v>45422.488194444442</v>
      </c>
      <c r="B214" t="s">
        <v>7720</v>
      </c>
      <c r="C214" t="s">
        <v>7721</v>
      </c>
    </row>
    <row r="215" spans="1:3" x14ac:dyDescent="0.2">
      <c r="A215" s="5">
        <v>45422.488194444442</v>
      </c>
      <c r="B215" t="s">
        <v>7720</v>
      </c>
      <c r="C215" t="s">
        <v>7722</v>
      </c>
    </row>
    <row r="216" spans="1:3" x14ac:dyDescent="0.2">
      <c r="A216" s="5">
        <v>45422.488194444442</v>
      </c>
      <c r="B216" t="s">
        <v>7720</v>
      </c>
      <c r="C216" t="s">
        <v>7723</v>
      </c>
    </row>
    <row r="217" spans="1:3" x14ac:dyDescent="0.2">
      <c r="A217" s="5">
        <v>45422.488194444442</v>
      </c>
      <c r="B217" t="s">
        <v>7720</v>
      </c>
      <c r="C217" t="s">
        <v>7724</v>
      </c>
    </row>
    <row r="218" spans="1:3" x14ac:dyDescent="0.2">
      <c r="A218" s="5">
        <v>45422.488194444442</v>
      </c>
      <c r="B218" t="s">
        <v>7720</v>
      </c>
      <c r="C218" t="s">
        <v>7725</v>
      </c>
    </row>
    <row r="219" spans="1:3" x14ac:dyDescent="0.2">
      <c r="A219" s="5">
        <v>45422.488194444442</v>
      </c>
      <c r="B219" t="s">
        <v>7720</v>
      </c>
      <c r="C219" t="s">
        <v>7726</v>
      </c>
    </row>
    <row r="220" spans="1:3" x14ac:dyDescent="0.2">
      <c r="A220" s="5">
        <v>45422.488194444442</v>
      </c>
      <c r="B220" t="s">
        <v>7720</v>
      </c>
      <c r="C220" t="s">
        <v>7727</v>
      </c>
    </row>
    <row r="221" spans="1:3" x14ac:dyDescent="0.2">
      <c r="A221" s="5">
        <v>45422.488194444442</v>
      </c>
      <c r="B221" t="s">
        <v>7720</v>
      </c>
      <c r="C221" t="s">
        <v>7728</v>
      </c>
    </row>
    <row r="222" spans="1:3" x14ac:dyDescent="0.2">
      <c r="A222" s="5">
        <v>45422.488194444442</v>
      </c>
      <c r="B222" t="s">
        <v>7720</v>
      </c>
      <c r="C222" t="s">
        <v>7729</v>
      </c>
    </row>
    <row r="223" spans="1:3" x14ac:dyDescent="0.2">
      <c r="A223" s="5">
        <v>45422.488194444442</v>
      </c>
      <c r="B223" t="s">
        <v>7720</v>
      </c>
      <c r="C223" t="s">
        <v>7730</v>
      </c>
    </row>
    <row r="224" spans="1:3" x14ac:dyDescent="0.2">
      <c r="A224" s="5">
        <v>45422.488194444442</v>
      </c>
      <c r="B224" t="s">
        <v>7720</v>
      </c>
      <c r="C224" t="s">
        <v>7731</v>
      </c>
    </row>
    <row r="225" spans="1:4" x14ac:dyDescent="0.2">
      <c r="A225" s="5">
        <v>45422.488194444442</v>
      </c>
      <c r="B225" t="s">
        <v>7720</v>
      </c>
      <c r="C225" t="s">
        <v>7732</v>
      </c>
    </row>
    <row r="226" spans="1:4" x14ac:dyDescent="0.2">
      <c r="A226" s="5">
        <v>45422.488194444442</v>
      </c>
      <c r="B226" t="s">
        <v>7720</v>
      </c>
      <c r="C226" t="s">
        <v>7733</v>
      </c>
    </row>
    <row r="227" spans="1:4" x14ac:dyDescent="0.2">
      <c r="A227" s="5">
        <v>45422.488194444442</v>
      </c>
      <c r="B227" t="s">
        <v>7720</v>
      </c>
      <c r="C227" t="s">
        <v>7734</v>
      </c>
    </row>
    <row r="228" spans="1:4" x14ac:dyDescent="0.2">
      <c r="A228" s="5">
        <v>45422.488194444442</v>
      </c>
      <c r="B228" t="s">
        <v>7720</v>
      </c>
      <c r="C228" t="s">
        <v>7735</v>
      </c>
    </row>
    <row r="229" spans="1:4" x14ac:dyDescent="0.2">
      <c r="A229" s="5">
        <v>45422.488194444442</v>
      </c>
      <c r="B229" t="s">
        <v>7720</v>
      </c>
      <c r="C229" t="s">
        <v>7736</v>
      </c>
    </row>
    <row r="230" spans="1:4" x14ac:dyDescent="0.2">
      <c r="A230" s="5">
        <v>45422.488194444442</v>
      </c>
      <c r="B230" t="s">
        <v>7720</v>
      </c>
      <c r="C230" t="s">
        <v>7737</v>
      </c>
    </row>
    <row r="231" spans="1:4" x14ac:dyDescent="0.2">
      <c r="A231" s="5">
        <v>45422.488194444442</v>
      </c>
      <c r="B231" t="s">
        <v>7720</v>
      </c>
      <c r="C231" t="s">
        <v>7738</v>
      </c>
    </row>
    <row r="232" spans="1:4" x14ac:dyDescent="0.2">
      <c r="A232" s="5">
        <v>45422.488194444442</v>
      </c>
      <c r="B232" t="s">
        <v>7720</v>
      </c>
      <c r="C232" t="s">
        <v>7739</v>
      </c>
    </row>
    <row r="233" spans="1:4" x14ac:dyDescent="0.2">
      <c r="A233" s="5">
        <v>45422.488194444442</v>
      </c>
      <c r="B233" t="s">
        <v>7720</v>
      </c>
      <c r="C233" t="s">
        <v>7740</v>
      </c>
      <c r="D233" t="s">
        <v>7741</v>
      </c>
    </row>
    <row r="234" spans="1:4" x14ac:dyDescent="0.2">
      <c r="A234" s="5">
        <v>45422.488194444442</v>
      </c>
      <c r="B234" t="s">
        <v>7720</v>
      </c>
      <c r="C234" t="s">
        <v>7742</v>
      </c>
      <c r="D234" t="s">
        <v>7743</v>
      </c>
    </row>
    <row r="235" spans="1:4" x14ac:dyDescent="0.2">
      <c r="A235" s="5">
        <v>45422.488194444442</v>
      </c>
      <c r="B235" t="s">
        <v>7720</v>
      </c>
      <c r="C235" t="s">
        <v>7744</v>
      </c>
      <c r="D235" t="s">
        <v>7745</v>
      </c>
    </row>
    <row r="236" spans="1:4" x14ac:dyDescent="0.2">
      <c r="A236" s="5">
        <v>45422.488194444442</v>
      </c>
      <c r="B236" t="s">
        <v>7720</v>
      </c>
      <c r="C236" t="s">
        <v>7746</v>
      </c>
    </row>
    <row r="237" spans="1:4" x14ac:dyDescent="0.2">
      <c r="A237" s="5">
        <v>45422.488194444442</v>
      </c>
      <c r="B237" t="s">
        <v>7720</v>
      </c>
      <c r="C237" t="s">
        <v>7747</v>
      </c>
    </row>
    <row r="238" spans="1:4" x14ac:dyDescent="0.2">
      <c r="A238" s="5">
        <v>45422.488194444442</v>
      </c>
      <c r="B238" t="s">
        <v>7720</v>
      </c>
      <c r="C238" t="s">
        <v>7748</v>
      </c>
    </row>
    <row r="239" spans="1:4" x14ac:dyDescent="0.2">
      <c r="A239" s="5">
        <v>45422.488194444442</v>
      </c>
      <c r="B239" t="s">
        <v>7720</v>
      </c>
      <c r="C239" t="s">
        <v>7749</v>
      </c>
      <c r="D239" t="s">
        <v>7750</v>
      </c>
    </row>
    <row r="240" spans="1:4" x14ac:dyDescent="0.2">
      <c r="A240" s="5">
        <v>45422.488194444442</v>
      </c>
      <c r="B240" t="s">
        <v>7720</v>
      </c>
      <c r="C240" t="s">
        <v>7751</v>
      </c>
      <c r="D240" t="s">
        <v>7752</v>
      </c>
    </row>
    <row r="241" spans="1:6" x14ac:dyDescent="0.2">
      <c r="A241" s="5">
        <v>45422.488194444442</v>
      </c>
      <c r="B241" t="s">
        <v>7720</v>
      </c>
      <c r="C241" t="s">
        <v>7753</v>
      </c>
      <c r="D241" t="s">
        <v>7754</v>
      </c>
    </row>
    <row r="242" spans="1:6" x14ac:dyDescent="0.2">
      <c r="A242" s="5">
        <v>45422.488194444442</v>
      </c>
      <c r="B242" t="s">
        <v>7720</v>
      </c>
      <c r="C242" t="s">
        <v>7755</v>
      </c>
      <c r="D242" t="s">
        <v>7756</v>
      </c>
    </row>
    <row r="243" spans="1:6" x14ac:dyDescent="0.2">
      <c r="A243" s="5">
        <v>45422.488194444442</v>
      </c>
      <c r="B243" t="s">
        <v>7720</v>
      </c>
      <c r="C243" t="s">
        <v>7757</v>
      </c>
      <c r="D243" t="s">
        <v>7758</v>
      </c>
    </row>
    <row r="244" spans="1:6" x14ac:dyDescent="0.2">
      <c r="A244" s="5">
        <v>45422.488194444442</v>
      </c>
      <c r="B244" t="s">
        <v>7720</v>
      </c>
      <c r="C244" t="s">
        <v>7759</v>
      </c>
      <c r="D244" t="s">
        <v>7760</v>
      </c>
    </row>
    <row r="245" spans="1:6" x14ac:dyDescent="0.2">
      <c r="A245" s="5">
        <v>45422.488194444442</v>
      </c>
      <c r="B245" t="s">
        <v>7720</v>
      </c>
      <c r="C245" t="s">
        <v>7761</v>
      </c>
      <c r="D245" t="s">
        <v>7762</v>
      </c>
    </row>
    <row r="246" spans="1:6" x14ac:dyDescent="0.2">
      <c r="A246" s="5">
        <v>45422.488194444442</v>
      </c>
      <c r="B246" t="s">
        <v>7720</v>
      </c>
      <c r="C246" t="s">
        <v>7763</v>
      </c>
      <c r="D246" t="s">
        <v>7764</v>
      </c>
    </row>
    <row r="247" spans="1:6" x14ac:dyDescent="0.2">
      <c r="A247" s="5">
        <v>45422.488194444442</v>
      </c>
      <c r="B247" t="s">
        <v>7720</v>
      </c>
      <c r="C247" t="s">
        <v>7765</v>
      </c>
      <c r="D247" t="s">
        <v>7766</v>
      </c>
    </row>
    <row r="248" spans="1:6" x14ac:dyDescent="0.2">
      <c r="A248" s="5">
        <v>45422.488194444442</v>
      </c>
      <c r="B248" t="s">
        <v>7720</v>
      </c>
      <c r="C248" t="s">
        <v>7767</v>
      </c>
      <c r="D248" t="s">
        <v>7768</v>
      </c>
    </row>
    <row r="249" spans="1:6" x14ac:dyDescent="0.2">
      <c r="A249" s="5">
        <v>45422.488194444442</v>
      </c>
      <c r="B249" t="s">
        <v>7720</v>
      </c>
      <c r="C249" t="s">
        <v>7769</v>
      </c>
    </row>
    <row r="250" spans="1:6" x14ac:dyDescent="0.2">
      <c r="A250" s="5">
        <v>45422.488194444442</v>
      </c>
      <c r="B250" t="s">
        <v>7720</v>
      </c>
      <c r="C250" t="s">
        <v>7770</v>
      </c>
      <c r="D250" t="s">
        <v>7771</v>
      </c>
      <c r="E250" t="s">
        <v>7772</v>
      </c>
      <c r="F250" t="s">
        <v>7773</v>
      </c>
    </row>
    <row r="251" spans="1:6" x14ac:dyDescent="0.2">
      <c r="A251" s="5">
        <v>45422.488194444442</v>
      </c>
      <c r="B251" t="s">
        <v>7720</v>
      </c>
      <c r="C251">
        <v>0.37780000000000002</v>
      </c>
      <c r="D251">
        <v>0.66369999999999996</v>
      </c>
      <c r="E251">
        <v>0.55210000000000004</v>
      </c>
      <c r="F251" t="s">
        <v>7774</v>
      </c>
    </row>
    <row r="252" spans="1:6" x14ac:dyDescent="0.2">
      <c r="A252" s="5">
        <v>45422.488194444442</v>
      </c>
      <c r="B252" t="s">
        <v>7720</v>
      </c>
      <c r="C252">
        <v>8.2600000000000007E-2</v>
      </c>
      <c r="D252">
        <v>0.17319999999999999</v>
      </c>
      <c r="E252">
        <v>0.21640000000000001</v>
      </c>
      <c r="F252" t="s">
        <v>7775</v>
      </c>
    </row>
    <row r="253" spans="1:6" x14ac:dyDescent="0.2">
      <c r="A253" s="5">
        <v>45422.488194444442</v>
      </c>
      <c r="B253" t="s">
        <v>7720</v>
      </c>
      <c r="C253">
        <v>0.33860000000000001</v>
      </c>
      <c r="D253">
        <v>0.61450000000000005</v>
      </c>
      <c r="E253">
        <v>0.5302</v>
      </c>
      <c r="F253" t="s">
        <v>7776</v>
      </c>
    </row>
    <row r="254" spans="1:6" x14ac:dyDescent="0.2">
      <c r="A254" s="5">
        <v>45422.488194444442</v>
      </c>
      <c r="B254" t="s">
        <v>7720</v>
      </c>
      <c r="C254">
        <v>-0.10299999999999999</v>
      </c>
      <c r="D254">
        <v>-0.1772</v>
      </c>
      <c r="E254">
        <v>-0.42759999999999998</v>
      </c>
      <c r="F254" t="s">
        <v>7777</v>
      </c>
    </row>
    <row r="255" spans="1:6" x14ac:dyDescent="0.2">
      <c r="A255" s="5">
        <v>45422.488194444442</v>
      </c>
      <c r="B255" t="s">
        <v>7720</v>
      </c>
      <c r="C255">
        <v>-1.1816</v>
      </c>
      <c r="D255">
        <v>-5.4520999999999997</v>
      </c>
      <c r="E255">
        <v>-3.5949</v>
      </c>
      <c r="F255" t="s">
        <v>7778</v>
      </c>
    </row>
    <row r="256" spans="1:6" x14ac:dyDescent="0.2">
      <c r="A256" s="5">
        <v>45422.488194444442</v>
      </c>
      <c r="B256" t="s">
        <v>7720</v>
      </c>
      <c r="C256">
        <v>-8.1799999999999998E-2</v>
      </c>
      <c r="D256">
        <v>3.0286</v>
      </c>
      <c r="E256">
        <v>0.33050000000000002</v>
      </c>
      <c r="F256" t="s">
        <v>7779</v>
      </c>
    </row>
    <row r="257" spans="1:6" x14ac:dyDescent="0.2">
      <c r="A257" s="5">
        <v>45422.488194444442</v>
      </c>
      <c r="B257" t="s">
        <v>7720</v>
      </c>
      <c r="C257">
        <v>0.23569999999999999</v>
      </c>
      <c r="D257">
        <v>-1.3050999999999999</v>
      </c>
      <c r="E257">
        <v>0.45250000000000001</v>
      </c>
      <c r="F257" t="s">
        <v>7780</v>
      </c>
    </row>
    <row r="258" spans="1:6" x14ac:dyDescent="0.2">
      <c r="A258" s="5">
        <v>45422.488194444442</v>
      </c>
      <c r="B258" t="s">
        <v>7720</v>
      </c>
      <c r="C258">
        <v>8.7499999999999994E-2</v>
      </c>
      <c r="D258">
        <v>-1.1639999999999999</v>
      </c>
      <c r="E258">
        <v>0.72150000000000003</v>
      </c>
      <c r="F258" t="s">
        <v>7781</v>
      </c>
    </row>
    <row r="259" spans="1:6" x14ac:dyDescent="0.2">
      <c r="A259" s="5">
        <v>45422.488194444442</v>
      </c>
      <c r="B259" t="s">
        <v>7720</v>
      </c>
      <c r="C259">
        <v>-1.1553</v>
      </c>
      <c r="D259">
        <v>-3.3218000000000001</v>
      </c>
      <c r="E259">
        <v>-3.6846000000000001</v>
      </c>
      <c r="F259" t="s">
        <v>7782</v>
      </c>
    </row>
    <row r="260" spans="1:6" x14ac:dyDescent="0.2">
      <c r="A260" s="5">
        <v>45422.488194444442</v>
      </c>
      <c r="B260" t="s">
        <v>7720</v>
      </c>
      <c r="C260">
        <v>0.83760000000000001</v>
      </c>
      <c r="D260">
        <v>4.6891999999999996</v>
      </c>
      <c r="E260">
        <v>2.5781000000000001</v>
      </c>
      <c r="F260" t="s">
        <v>7783</v>
      </c>
    </row>
    <row r="261" spans="1:6" x14ac:dyDescent="0.2">
      <c r="A261" s="5">
        <v>45422.488194444442</v>
      </c>
      <c r="B261" t="s">
        <v>7720</v>
      </c>
      <c r="C261">
        <v>0</v>
      </c>
      <c r="D261">
        <v>0</v>
      </c>
      <c r="E261">
        <v>0</v>
      </c>
      <c r="F261" t="s">
        <v>7784</v>
      </c>
    </row>
    <row r="262" spans="1:6" x14ac:dyDescent="0.2">
      <c r="A262" s="5">
        <v>45422.488194444442</v>
      </c>
      <c r="B262" t="s">
        <v>7720</v>
      </c>
      <c r="C262">
        <v>0.1905</v>
      </c>
      <c r="D262">
        <v>0.60309999999999997</v>
      </c>
      <c r="E262">
        <v>0.308</v>
      </c>
      <c r="F262" t="s">
        <v>7785</v>
      </c>
    </row>
    <row r="263" spans="1:6" x14ac:dyDescent="0.2">
      <c r="A263" s="5">
        <v>45422.488194444442</v>
      </c>
      <c r="B263" t="s">
        <v>7720</v>
      </c>
      <c r="C263">
        <v>9.3600000000000003E-2</v>
      </c>
      <c r="D263">
        <v>0.22789999999999999</v>
      </c>
      <c r="E263">
        <v>0.2097</v>
      </c>
      <c r="F263" t="s">
        <v>7786</v>
      </c>
    </row>
    <row r="264" spans="1:6" x14ac:dyDescent="0.2">
      <c r="A264" s="5">
        <v>45422.488194444442</v>
      </c>
      <c r="B264" t="s">
        <v>7720</v>
      </c>
      <c r="C264">
        <v>-0.27589999999999998</v>
      </c>
      <c r="D264">
        <v>-0.78879999999999995</v>
      </c>
      <c r="E264">
        <v>-0.53759999999999997</v>
      </c>
      <c r="F264" t="s">
        <v>7787</v>
      </c>
    </row>
    <row r="265" spans="1:6" x14ac:dyDescent="0.2">
      <c r="A265" s="5">
        <v>45422.488194444442</v>
      </c>
      <c r="B265" t="s">
        <v>7720</v>
      </c>
      <c r="C265">
        <v>-0.29909999999999998</v>
      </c>
      <c r="D265">
        <v>-0.87860000000000005</v>
      </c>
      <c r="E265">
        <v>-0.4914</v>
      </c>
      <c r="F265" t="s">
        <v>7788</v>
      </c>
    </row>
    <row r="266" spans="1:6" x14ac:dyDescent="0.2">
      <c r="A266" s="5">
        <v>45422.488194444442</v>
      </c>
      <c r="B266" t="s">
        <v>7720</v>
      </c>
      <c r="C266">
        <v>-0.1201</v>
      </c>
      <c r="D266">
        <v>-0.42649999999999999</v>
      </c>
      <c r="E266">
        <v>-0.18759999999999999</v>
      </c>
      <c r="F266" t="s">
        <v>7789</v>
      </c>
    </row>
    <row r="267" spans="1:6" x14ac:dyDescent="0.2">
      <c r="A267" s="5">
        <v>45422.488194444442</v>
      </c>
      <c r="B267" t="s">
        <v>7720</v>
      </c>
      <c r="C267">
        <v>-0.14019999999999999</v>
      </c>
      <c r="D267">
        <v>-0.2485</v>
      </c>
      <c r="E267">
        <v>-0.1164</v>
      </c>
      <c r="F267" t="s">
        <v>51</v>
      </c>
    </row>
    <row r="268" spans="1:6" x14ac:dyDescent="0.2">
      <c r="A268" s="5">
        <v>45422.488194444442</v>
      </c>
      <c r="B268" t="s">
        <v>7720</v>
      </c>
      <c r="C268">
        <v>-0.16689999999999999</v>
      </c>
      <c r="D268">
        <v>-0.2258</v>
      </c>
      <c r="E268">
        <v>-0.1125</v>
      </c>
      <c r="F268" t="s">
        <v>7790</v>
      </c>
    </row>
    <row r="269" spans="1:6" x14ac:dyDescent="0.2">
      <c r="A269" s="5">
        <v>45422.488194444442</v>
      </c>
      <c r="B269" t="s">
        <v>7720</v>
      </c>
      <c r="C269">
        <v>-0.29249999999999998</v>
      </c>
      <c r="D269">
        <v>-1.4739</v>
      </c>
      <c r="E269">
        <v>-0.99229999999999996</v>
      </c>
      <c r="F269" t="s">
        <v>7791</v>
      </c>
    </row>
    <row r="270" spans="1:6" x14ac:dyDescent="0.2">
      <c r="A270" s="5">
        <v>45422.488194444442</v>
      </c>
      <c r="B270" t="s">
        <v>7720</v>
      </c>
      <c r="C270">
        <v>0.17560000000000001</v>
      </c>
      <c r="D270">
        <v>0.125</v>
      </c>
      <c r="E270">
        <v>0.37469999999999998</v>
      </c>
      <c r="F270" t="s">
        <v>7792</v>
      </c>
    </row>
    <row r="271" spans="1:6" x14ac:dyDescent="0.2">
      <c r="A271" s="5">
        <v>45422.488194444442</v>
      </c>
      <c r="B271" t="s">
        <v>7720</v>
      </c>
      <c r="C271">
        <v>-0.11990000000000001</v>
      </c>
      <c r="D271">
        <v>3.0000000000000001E-3</v>
      </c>
      <c r="E271">
        <v>-0.1603</v>
      </c>
      <c r="F271" t="s">
        <v>7793</v>
      </c>
    </row>
    <row r="272" spans="1:6" x14ac:dyDescent="0.2">
      <c r="A272" s="5">
        <v>45422.488194444442</v>
      </c>
      <c r="B272" t="s">
        <v>7720</v>
      </c>
      <c r="C272">
        <v>0.1303</v>
      </c>
      <c r="D272">
        <v>0.44700000000000001</v>
      </c>
      <c r="E272">
        <v>0.44869999999999999</v>
      </c>
      <c r="F272" t="s">
        <v>7794</v>
      </c>
    </row>
    <row r="273" spans="1:6" x14ac:dyDescent="0.2">
      <c r="A273" s="5">
        <v>45422.488194444442</v>
      </c>
      <c r="B273" t="s">
        <v>7720</v>
      </c>
      <c r="C273">
        <v>-0.36959999999999998</v>
      </c>
      <c r="D273">
        <v>-0.379</v>
      </c>
      <c r="E273">
        <v>-0.74180000000000001</v>
      </c>
      <c r="F273" t="s">
        <v>7795</v>
      </c>
    </row>
    <row r="274" spans="1:6" x14ac:dyDescent="0.2">
      <c r="A274" s="5">
        <v>45422.488194444442</v>
      </c>
      <c r="B274" t="s">
        <v>7720</v>
      </c>
      <c r="C274">
        <v>0.84899999999999998</v>
      </c>
      <c r="D274">
        <v>2.5590000000000002</v>
      </c>
      <c r="E274">
        <v>1.8329</v>
      </c>
      <c r="F274" t="s">
        <v>7796</v>
      </c>
    </row>
    <row r="275" spans="1:6" x14ac:dyDescent="0.2">
      <c r="A275" s="5">
        <v>45422.488194444442</v>
      </c>
      <c r="B275" t="s">
        <v>7720</v>
      </c>
      <c r="C275">
        <v>8.43E-2</v>
      </c>
      <c r="D275">
        <v>0.13719999999999999</v>
      </c>
      <c r="E275">
        <v>0.18410000000000001</v>
      </c>
      <c r="F275" t="s">
        <v>7797</v>
      </c>
    </row>
    <row r="276" spans="1:6" x14ac:dyDescent="0.2">
      <c r="A276" s="5">
        <v>45422.488194444442</v>
      </c>
      <c r="B276" t="s">
        <v>7720</v>
      </c>
      <c r="C276">
        <v>0.33639999999999998</v>
      </c>
      <c r="D276">
        <v>0.8579</v>
      </c>
      <c r="E276">
        <v>0.80220000000000002</v>
      </c>
      <c r="F276" t="s">
        <v>7798</v>
      </c>
    </row>
    <row r="277" spans="1:6" x14ac:dyDescent="0.2">
      <c r="A277" s="5">
        <v>45422.488194444442</v>
      </c>
      <c r="B277" t="s">
        <v>7720</v>
      </c>
      <c r="C277">
        <v>4.58E-2</v>
      </c>
      <c r="D277">
        <v>0.28720000000000001</v>
      </c>
      <c r="E277">
        <v>0.48770000000000002</v>
      </c>
      <c r="F277" t="s">
        <v>7799</v>
      </c>
    </row>
    <row r="278" spans="1:6" x14ac:dyDescent="0.2">
      <c r="A278" s="5">
        <v>45422.488194444442</v>
      </c>
      <c r="B278" t="s">
        <v>7720</v>
      </c>
      <c r="C278">
        <v>-0.2147</v>
      </c>
      <c r="D278">
        <v>-0.23499999999999999</v>
      </c>
      <c r="E278">
        <v>-0.68510000000000004</v>
      </c>
      <c r="F278" t="s">
        <v>7800</v>
      </c>
    </row>
    <row r="279" spans="1:6" x14ac:dyDescent="0.2">
      <c r="A279" s="5">
        <v>45422.488194444442</v>
      </c>
      <c r="B279" t="s">
        <v>7720</v>
      </c>
      <c r="C279">
        <v>0.18490000000000001</v>
      </c>
      <c r="D279">
        <v>0.92059999999999997</v>
      </c>
      <c r="E279">
        <v>0.16869999999999999</v>
      </c>
      <c r="F279" t="s">
        <v>7801</v>
      </c>
    </row>
    <row r="280" spans="1:6" x14ac:dyDescent="0.2">
      <c r="A280" s="5">
        <v>45422.488194444442</v>
      </c>
      <c r="B280" t="s">
        <v>7720</v>
      </c>
      <c r="C280">
        <v>-0.21779999999999999</v>
      </c>
      <c r="D280">
        <v>-0.59040000000000004</v>
      </c>
      <c r="E280">
        <v>-0.35170000000000001</v>
      </c>
      <c r="F280" t="s">
        <v>7802</v>
      </c>
    </row>
    <row r="281" spans="1:6" x14ac:dyDescent="0.2">
      <c r="A281" s="5">
        <v>45422.488194444442</v>
      </c>
      <c r="B281" t="s">
        <v>7720</v>
      </c>
      <c r="C281">
        <v>-9.2899999999999996E-2</v>
      </c>
      <c r="D281">
        <v>-0.15909999999999999</v>
      </c>
      <c r="E281">
        <v>-0.43159999999999998</v>
      </c>
      <c r="F281" t="s">
        <v>7803</v>
      </c>
    </row>
    <row r="282" spans="1:6" x14ac:dyDescent="0.2">
      <c r="A282" s="5">
        <v>45422.488194444442</v>
      </c>
      <c r="B282" t="s">
        <v>7720</v>
      </c>
      <c r="C282">
        <v>-0.221</v>
      </c>
      <c r="D282">
        <v>-0.63360000000000005</v>
      </c>
      <c r="E282">
        <v>-4.9599999999999998E-2</v>
      </c>
      <c r="F282" t="s">
        <v>7804</v>
      </c>
    </row>
    <row r="283" spans="1:6" x14ac:dyDescent="0.2">
      <c r="A283" s="5">
        <v>45422.488194444442</v>
      </c>
      <c r="B283" t="s">
        <v>7720</v>
      </c>
      <c r="C283">
        <v>-4.6125999999999996</v>
      </c>
      <c r="D283">
        <v>-12.823</v>
      </c>
      <c r="E283">
        <v>-9.7871000000000006</v>
      </c>
      <c r="F283" t="s">
        <v>7805</v>
      </c>
    </row>
    <row r="284" spans="1:6" x14ac:dyDescent="0.2">
      <c r="A284" s="5">
        <v>45422.488194444442</v>
      </c>
      <c r="B284" t="s">
        <v>7720</v>
      </c>
      <c r="C284" t="s">
        <v>7806</v>
      </c>
    </row>
    <row r="285" spans="1:6" x14ac:dyDescent="0.2">
      <c r="A285" s="5">
        <v>45422.488194444442</v>
      </c>
      <c r="B285" t="s">
        <v>7720</v>
      </c>
      <c r="C285" t="s">
        <v>7807</v>
      </c>
    </row>
    <row r="286" spans="1:6" x14ac:dyDescent="0.2">
      <c r="A286" s="5">
        <v>45422.488194444442</v>
      </c>
      <c r="B286" t="s">
        <v>7720</v>
      </c>
      <c r="C286" t="s">
        <v>7808</v>
      </c>
    </row>
    <row r="287" spans="1:6" x14ac:dyDescent="0.2">
      <c r="A287" s="5">
        <v>45422.488194444442</v>
      </c>
      <c r="B287" t="s">
        <v>7720</v>
      </c>
      <c r="C287" t="s">
        <v>7809</v>
      </c>
    </row>
    <row r="288" spans="1:6" x14ac:dyDescent="0.2">
      <c r="A288" s="5">
        <v>45422.488194444442</v>
      </c>
      <c r="B288" t="s">
        <v>7720</v>
      </c>
      <c r="C288" t="s">
        <v>7810</v>
      </c>
    </row>
    <row r="289" spans="1:8" x14ac:dyDescent="0.2">
      <c r="A289" s="5">
        <v>45422.488194444442</v>
      </c>
      <c r="B289" t="s">
        <v>7720</v>
      </c>
      <c r="C289" t="s">
        <v>7811</v>
      </c>
    </row>
    <row r="290" spans="1:8" x14ac:dyDescent="0.2">
      <c r="A290" s="5">
        <v>45422.488194444442</v>
      </c>
      <c r="B290" t="s">
        <v>7720</v>
      </c>
      <c r="C290" t="s">
        <v>7812</v>
      </c>
    </row>
    <row r="291" spans="1:8" x14ac:dyDescent="0.2">
      <c r="A291" s="5">
        <v>45422.488194444442</v>
      </c>
      <c r="B291" t="s">
        <v>7720</v>
      </c>
      <c r="C291" t="s">
        <v>7813</v>
      </c>
      <c r="D291" t="s">
        <v>7814</v>
      </c>
      <c r="E291" t="s">
        <v>7815</v>
      </c>
      <c r="F291" t="s">
        <v>7816</v>
      </c>
      <c r="G291" t="s">
        <v>7817</v>
      </c>
      <c r="H291" t="s">
        <v>7818</v>
      </c>
    </row>
    <row r="292" spans="1:8" x14ac:dyDescent="0.2">
      <c r="A292" s="5">
        <v>45422.488194444442</v>
      </c>
      <c r="B292" t="s">
        <v>7720</v>
      </c>
      <c r="C292" t="s">
        <v>7819</v>
      </c>
    </row>
    <row r="293" spans="1:8" x14ac:dyDescent="0.2">
      <c r="A293" s="5">
        <v>45422.488194444442</v>
      </c>
      <c r="B293" t="s">
        <v>7720</v>
      </c>
      <c r="C293" t="s">
        <v>7820</v>
      </c>
    </row>
    <row r="294" spans="1:8" x14ac:dyDescent="0.2">
      <c r="A294" s="5">
        <v>45422.488194444442</v>
      </c>
      <c r="B294" t="s">
        <v>7720</v>
      </c>
      <c r="C294" t="s">
        <v>7821</v>
      </c>
    </row>
    <row r="295" spans="1:8" x14ac:dyDescent="0.2">
      <c r="A295" s="5">
        <v>45422.488194444442</v>
      </c>
      <c r="B295" t="s">
        <v>7822</v>
      </c>
      <c r="C295" t="s">
        <v>7823</v>
      </c>
    </row>
    <row r="296" spans="1:8" x14ac:dyDescent="0.2">
      <c r="A296" s="5">
        <v>45422.488194444442</v>
      </c>
      <c r="B296" t="s">
        <v>7822</v>
      </c>
      <c r="C296" t="s">
        <v>7824</v>
      </c>
    </row>
    <row r="297" spans="1:8" x14ac:dyDescent="0.2">
      <c r="A297" s="5">
        <v>45422.488194444442</v>
      </c>
      <c r="B297" t="s">
        <v>7822</v>
      </c>
      <c r="C297" t="s">
        <v>7825</v>
      </c>
    </row>
    <row r="298" spans="1:8" x14ac:dyDescent="0.2">
      <c r="A298" s="5">
        <v>45422.488194444442</v>
      </c>
      <c r="B298" t="s">
        <v>7822</v>
      </c>
      <c r="C298" t="s">
        <v>7826</v>
      </c>
    </row>
    <row r="299" spans="1:8" x14ac:dyDescent="0.2">
      <c r="A299" s="5">
        <v>45422.488194444442</v>
      </c>
      <c r="B299" t="s">
        <v>7822</v>
      </c>
      <c r="C299" t="s">
        <v>7827</v>
      </c>
    </row>
    <row r="300" spans="1:8" x14ac:dyDescent="0.2">
      <c r="A300" s="5">
        <v>45422.488888888889</v>
      </c>
      <c r="B300" t="s">
        <v>7822</v>
      </c>
      <c r="C300" t="s">
        <v>7828</v>
      </c>
    </row>
    <row r="301" spans="1:8" x14ac:dyDescent="0.2">
      <c r="A301" s="5">
        <v>45422.488888888889</v>
      </c>
      <c r="B301" t="s">
        <v>7822</v>
      </c>
      <c r="C301" t="s">
        <v>7829</v>
      </c>
    </row>
    <row r="302" spans="1:8" x14ac:dyDescent="0.2">
      <c r="A302" s="5">
        <v>45422.488888888889</v>
      </c>
      <c r="B302" t="s">
        <v>7822</v>
      </c>
      <c r="C302" t="s">
        <v>7830</v>
      </c>
    </row>
    <row r="303" spans="1:8" x14ac:dyDescent="0.2">
      <c r="A303" s="5">
        <v>45422.488888888889</v>
      </c>
      <c r="B303" t="s">
        <v>7822</v>
      </c>
      <c r="C303" t="s">
        <v>7831</v>
      </c>
    </row>
    <row r="304" spans="1:8" x14ac:dyDescent="0.2">
      <c r="A304" s="5">
        <v>45422.488888888889</v>
      </c>
      <c r="B304" t="s">
        <v>7822</v>
      </c>
      <c r="C304" t="s">
        <v>7832</v>
      </c>
    </row>
    <row r="305" spans="1:3" x14ac:dyDescent="0.2">
      <c r="A305" s="5">
        <v>45422.488888888889</v>
      </c>
      <c r="B305" t="s">
        <v>7822</v>
      </c>
      <c r="C305" t="s">
        <v>7833</v>
      </c>
    </row>
    <row r="306" spans="1:3" x14ac:dyDescent="0.2">
      <c r="A306" s="5">
        <v>45422.488888888889</v>
      </c>
      <c r="B306" t="s">
        <v>7822</v>
      </c>
      <c r="C306" t="s">
        <v>7834</v>
      </c>
    </row>
    <row r="307" spans="1:3" x14ac:dyDescent="0.2">
      <c r="A307" s="5">
        <v>45422.488888888889</v>
      </c>
      <c r="B307" t="s">
        <v>7822</v>
      </c>
      <c r="C307" t="s">
        <v>7835</v>
      </c>
    </row>
    <row r="308" spans="1:3" x14ac:dyDescent="0.2">
      <c r="A308" s="5">
        <v>45422.490972222222</v>
      </c>
      <c r="B308" t="s">
        <v>7822</v>
      </c>
      <c r="C308" t="s">
        <v>7836</v>
      </c>
    </row>
    <row r="309" spans="1:3" x14ac:dyDescent="0.2">
      <c r="A309" s="5">
        <v>45422.491666666669</v>
      </c>
      <c r="B309" t="s">
        <v>7822</v>
      </c>
      <c r="C309" t="s">
        <v>7837</v>
      </c>
    </row>
    <row r="310" spans="1:3" x14ac:dyDescent="0.2">
      <c r="A310" s="5">
        <v>45422.491666666669</v>
      </c>
      <c r="B310" t="s">
        <v>7822</v>
      </c>
      <c r="C310" t="s">
        <v>7836</v>
      </c>
    </row>
    <row r="311" spans="1:3" x14ac:dyDescent="0.2">
      <c r="A311" s="5">
        <v>45422.492361111108</v>
      </c>
      <c r="B311" t="s">
        <v>7822</v>
      </c>
      <c r="C311" t="s">
        <v>7836</v>
      </c>
    </row>
    <row r="312" spans="1:3" x14ac:dyDescent="0.2">
      <c r="A312" s="5">
        <v>45422.492361111108</v>
      </c>
      <c r="B312" t="s">
        <v>7822</v>
      </c>
      <c r="C312" t="s">
        <v>7838</v>
      </c>
    </row>
    <row r="313" spans="1:3" x14ac:dyDescent="0.2">
      <c r="A313" s="5">
        <v>45422.492361111108</v>
      </c>
      <c r="B313" t="s">
        <v>7822</v>
      </c>
      <c r="C313" t="s">
        <v>7839</v>
      </c>
    </row>
    <row r="314" spans="1:3" x14ac:dyDescent="0.2">
      <c r="A314" s="5">
        <v>45422.492361111108</v>
      </c>
      <c r="B314" t="s">
        <v>7669</v>
      </c>
      <c r="C314" t="s">
        <v>7840</v>
      </c>
    </row>
    <row r="315" spans="1:3" x14ac:dyDescent="0.2">
      <c r="A315" s="5">
        <v>45422.492361111108</v>
      </c>
      <c r="B315" t="s">
        <v>7669</v>
      </c>
      <c r="C315" t="s">
        <v>7841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288"/>
  <sheetViews>
    <sheetView workbookViewId="0">
      <selection sqref="A1:C288"/>
    </sheetView>
  </sheetViews>
  <sheetFormatPr baseColWidth="10" defaultColWidth="8.83203125" defaultRowHeight="15" x14ac:dyDescent="0.2"/>
  <sheetData>
    <row r="1" spans="1:1" x14ac:dyDescent="0.2">
      <c r="A1" t="s">
        <v>7571</v>
      </c>
    </row>
    <row r="2" spans="1:1" x14ac:dyDescent="0.2">
      <c r="A2" t="s">
        <v>7842</v>
      </c>
    </row>
    <row r="3" spans="1:1" x14ac:dyDescent="0.2">
      <c r="A3" t="s">
        <v>7571</v>
      </c>
    </row>
    <row r="4" spans="1:1" x14ac:dyDescent="0.2">
      <c r="A4" t="s">
        <v>7573</v>
      </c>
    </row>
    <row r="5" spans="1:1" x14ac:dyDescent="0.2">
      <c r="A5" t="s">
        <v>7843</v>
      </c>
    </row>
    <row r="6" spans="1:1" x14ac:dyDescent="0.2">
      <c r="A6" t="s">
        <v>7844</v>
      </c>
    </row>
    <row r="7" spans="1:1" x14ac:dyDescent="0.2">
      <c r="A7" t="s">
        <v>7845</v>
      </c>
    </row>
    <row r="8" spans="1:1" x14ac:dyDescent="0.2">
      <c r="A8" t="s">
        <v>7846</v>
      </c>
    </row>
    <row r="9" spans="1:1" x14ac:dyDescent="0.2">
      <c r="A9" t="s">
        <v>7578</v>
      </c>
    </row>
    <row r="12" spans="1:1" x14ac:dyDescent="0.2">
      <c r="A12" t="s">
        <v>7579</v>
      </c>
    </row>
    <row r="13" spans="1:1" x14ac:dyDescent="0.2">
      <c r="A13" t="s">
        <v>7580</v>
      </c>
    </row>
    <row r="14" spans="1:1" x14ac:dyDescent="0.2">
      <c r="A14" t="s">
        <v>7579</v>
      </c>
    </row>
    <row r="16" spans="1:1" x14ac:dyDescent="0.2">
      <c r="A16" t="s">
        <v>7847</v>
      </c>
    </row>
    <row r="17" spans="1:1" x14ac:dyDescent="0.2">
      <c r="A17" t="s">
        <v>7848</v>
      </c>
    </row>
    <row r="18" spans="1:1" x14ac:dyDescent="0.2">
      <c r="A18" t="s">
        <v>7849</v>
      </c>
    </row>
    <row r="19" spans="1:1" x14ac:dyDescent="0.2">
      <c r="A19" t="s">
        <v>7850</v>
      </c>
    </row>
    <row r="20" spans="1:1" x14ac:dyDescent="0.2">
      <c r="A20" t="s">
        <v>7851</v>
      </c>
    </row>
    <row r="21" spans="1:1" x14ac:dyDescent="0.2">
      <c r="A21" t="s">
        <v>7852</v>
      </c>
    </row>
    <row r="22" spans="1:1" x14ac:dyDescent="0.2">
      <c r="A22" t="s">
        <v>7853</v>
      </c>
    </row>
    <row r="23" spans="1:1" x14ac:dyDescent="0.2">
      <c r="A23" t="s">
        <v>7854</v>
      </c>
    </row>
    <row r="24" spans="1:1" x14ac:dyDescent="0.2">
      <c r="A24" t="s">
        <v>7855</v>
      </c>
    </row>
    <row r="25" spans="1:1" x14ac:dyDescent="0.2">
      <c r="A25" t="s">
        <v>7856</v>
      </c>
    </row>
    <row r="26" spans="1:1" x14ac:dyDescent="0.2">
      <c r="A26" t="s">
        <v>7857</v>
      </c>
    </row>
    <row r="28" spans="1:1" x14ac:dyDescent="0.2">
      <c r="A28" t="s">
        <v>7858</v>
      </c>
    </row>
    <row r="29" spans="1:1" x14ac:dyDescent="0.2">
      <c r="A29" t="s">
        <v>7859</v>
      </c>
    </row>
    <row r="31" spans="1:1" x14ac:dyDescent="0.2">
      <c r="A31" t="s">
        <v>7860</v>
      </c>
    </row>
    <row r="32" spans="1:1" x14ac:dyDescent="0.2">
      <c r="A32" t="s">
        <v>7861</v>
      </c>
    </row>
    <row r="33" spans="1:1" x14ac:dyDescent="0.2">
      <c r="A33" t="s">
        <v>7862</v>
      </c>
    </row>
    <row r="35" spans="1:1" x14ac:dyDescent="0.2">
      <c r="A35" t="s">
        <v>7579</v>
      </c>
    </row>
    <row r="36" spans="1:1" x14ac:dyDescent="0.2">
      <c r="A36" t="s">
        <v>7863</v>
      </c>
    </row>
    <row r="37" spans="1:1" x14ac:dyDescent="0.2">
      <c r="A37" t="s">
        <v>7579</v>
      </c>
    </row>
    <row r="38" spans="1:1" x14ac:dyDescent="0.2">
      <c r="A38" t="s">
        <v>7864</v>
      </c>
    </row>
    <row r="39" spans="1:1" x14ac:dyDescent="0.2">
      <c r="A39" t="e">
        <f>- Spectra to Store:  Identified or Quantified</f>
        <v>#NAME?</v>
      </c>
    </row>
    <row r="40" spans="1:1" x14ac:dyDescent="0.2">
      <c r="A40" t="e">
        <f>- Feature Traces to Store:  All</f>
        <v>#NAME?</v>
      </c>
    </row>
    <row r="42" spans="1:1" x14ac:dyDescent="0.2">
      <c r="A42" t="s">
        <v>7865</v>
      </c>
    </row>
    <row r="43" spans="1:1" x14ac:dyDescent="0.2">
      <c r="A43" t="e">
        <f>- Merge Mode:  Globally by Search Engine Type</f>
        <v>#NAME?</v>
      </c>
    </row>
    <row r="45" spans="1:1" x14ac:dyDescent="0.2">
      <c r="A45" t="s">
        <v>7866</v>
      </c>
    </row>
    <row r="46" spans="1:1" x14ac:dyDescent="0.2">
      <c r="A46" t="e">
        <f>- Reported FASTA Title Lines:  Best match</f>
        <v>#NAME?</v>
      </c>
    </row>
    <row r="47" spans="1:1" x14ac:dyDescent="0.2">
      <c r="A47" t="e">
        <f>- Title Line Rule:  standard</f>
        <v>#NAME?</v>
      </c>
    </row>
    <row r="49" spans="1:1" x14ac:dyDescent="0.2">
      <c r="A49" t="s">
        <v>7867</v>
      </c>
    </row>
    <row r="50" spans="1:1" x14ac:dyDescent="0.2">
      <c r="A50" t="s">
        <v>7652</v>
      </c>
    </row>
    <row r="51" spans="1:1" x14ac:dyDescent="0.2">
      <c r="A51" t="s">
        <v>7653</v>
      </c>
    </row>
    <row r="52" spans="1:1" x14ac:dyDescent="0.2">
      <c r="A52" t="s">
        <v>7868</v>
      </c>
    </row>
    <row r="54" spans="1:1" x14ac:dyDescent="0.2">
      <c r="A54" t="s">
        <v>7869</v>
      </c>
    </row>
    <row r="55" spans="1:1" x14ac:dyDescent="0.2">
      <c r="A55" t="s">
        <v>7870</v>
      </c>
    </row>
    <row r="57" spans="1:1" x14ac:dyDescent="0.2">
      <c r="A57" t="s">
        <v>7579</v>
      </c>
    </row>
    <row r="58" spans="1:1" x14ac:dyDescent="0.2">
      <c r="A58" t="s">
        <v>7871</v>
      </c>
    </row>
    <row r="59" spans="1:1" x14ac:dyDescent="0.2">
      <c r="A59" t="s">
        <v>7579</v>
      </c>
    </row>
    <row r="60" spans="1:1" x14ac:dyDescent="0.2">
      <c r="A60" t="s">
        <v>7872</v>
      </c>
    </row>
    <row r="61" spans="1:1" x14ac:dyDescent="0.2">
      <c r="A61" t="s">
        <v>7873</v>
      </c>
    </row>
    <row r="63" spans="1:1" x14ac:dyDescent="0.2">
      <c r="A63" t="s">
        <v>7579</v>
      </c>
    </row>
    <row r="64" spans="1:1" x14ac:dyDescent="0.2">
      <c r="A64" t="s">
        <v>7874</v>
      </c>
    </row>
    <row r="65" spans="1:1" x14ac:dyDescent="0.2">
      <c r="A65" t="s">
        <v>7579</v>
      </c>
    </row>
    <row r="66" spans="1:1" x14ac:dyDescent="0.2">
      <c r="A66" t="s">
        <v>7875</v>
      </c>
    </row>
    <row r="67" spans="1:1" x14ac:dyDescent="0.2">
      <c r="A67" t="e">
        <f>- Validation Mode:  Automatic (Control Peptide level error rate if possible)</f>
        <v>#NAME?</v>
      </c>
    </row>
    <row r="68" spans="1:1" x14ac:dyDescent="0.2">
      <c r="A68" t="s">
        <v>7876</v>
      </c>
    </row>
    <row r="69" spans="1:1" x14ac:dyDescent="0.2">
      <c r="A69" t="s">
        <v>7877</v>
      </c>
    </row>
    <row r="70" spans="1:1" x14ac:dyDescent="0.2">
      <c r="A70" t="s">
        <v>7878</v>
      </c>
    </row>
    <row r="71" spans="1:1" x14ac:dyDescent="0.2">
      <c r="A71" t="s">
        <v>7879</v>
      </c>
    </row>
    <row r="73" spans="1:1" x14ac:dyDescent="0.2">
      <c r="A73" t="s">
        <v>7880</v>
      </c>
    </row>
    <row r="74" spans="1:1" x14ac:dyDescent="0.2">
      <c r="A74" t="e">
        <f>- Validation based on:  q-Value</f>
        <v>#NAME?</v>
      </c>
    </row>
    <row r="75" spans="1:1" x14ac:dyDescent="0.2">
      <c r="A75" t="e">
        <f>- Target/Decoy Selection for PSM level FDR Calculation based on Score:  Automatic</f>
        <v>#NAME?</v>
      </c>
    </row>
    <row r="76" spans="1:1" x14ac:dyDescent="0.2">
      <c r="A76" t="s">
        <v>7881</v>
      </c>
    </row>
    <row r="78" spans="1:1" x14ac:dyDescent="0.2">
      <c r="A78" t="s">
        <v>7579</v>
      </c>
    </row>
    <row r="79" spans="1:1" x14ac:dyDescent="0.2">
      <c r="A79" t="s">
        <v>7882</v>
      </c>
    </row>
    <row r="80" spans="1:1" x14ac:dyDescent="0.2">
      <c r="A80" t="s">
        <v>7579</v>
      </c>
    </row>
    <row r="81" spans="1:1" x14ac:dyDescent="0.2">
      <c r="A81" t="s">
        <v>7883</v>
      </c>
    </row>
    <row r="82" spans="1:1" x14ac:dyDescent="0.2">
      <c r="A82" t="e">
        <f>- Peptide Confidence At Least:  High</f>
        <v>#NAME?</v>
      </c>
    </row>
    <row r="83" spans="1:1" x14ac:dyDescent="0.2">
      <c r="A83" t="s">
        <v>7884</v>
      </c>
    </row>
    <row r="84" spans="1:1" x14ac:dyDescent="0.2">
      <c r="A84" t="s">
        <v>7885</v>
      </c>
    </row>
    <row r="85" spans="1:1" x14ac:dyDescent="0.2">
      <c r="A85" t="s">
        <v>7886</v>
      </c>
    </row>
    <row r="87" spans="1:1" x14ac:dyDescent="0.2">
      <c r="A87" t="s">
        <v>7887</v>
      </c>
    </row>
    <row r="88" spans="1:1" x14ac:dyDescent="0.2">
      <c r="A88" t="s">
        <v>7888</v>
      </c>
    </row>
    <row r="89" spans="1:1" x14ac:dyDescent="0.2">
      <c r="A89" t="s">
        <v>7889</v>
      </c>
    </row>
    <row r="90" spans="1:1" x14ac:dyDescent="0.2">
      <c r="A90" t="s">
        <v>7890</v>
      </c>
    </row>
    <row r="92" spans="1:1" x14ac:dyDescent="0.2">
      <c r="A92" t="s">
        <v>7579</v>
      </c>
    </row>
    <row r="93" spans="1:1" x14ac:dyDescent="0.2">
      <c r="A93" t="s">
        <v>7891</v>
      </c>
    </row>
    <row r="94" spans="1:1" x14ac:dyDescent="0.2">
      <c r="A94" t="s">
        <v>7579</v>
      </c>
    </row>
    <row r="95" spans="1:1" x14ac:dyDescent="0.2">
      <c r="A95" t="s">
        <v>7892</v>
      </c>
    </row>
    <row r="97" spans="1:1" x14ac:dyDescent="0.2">
      <c r="A97" t="s">
        <v>7579</v>
      </c>
    </row>
    <row r="98" spans="1:1" x14ac:dyDescent="0.2">
      <c r="A98" t="s">
        <v>7893</v>
      </c>
    </row>
    <row r="99" spans="1:1" x14ac:dyDescent="0.2">
      <c r="A99" t="s">
        <v>7579</v>
      </c>
    </row>
    <row r="100" spans="1:1" x14ac:dyDescent="0.2">
      <c r="A100" t="s">
        <v>7894</v>
      </c>
    </row>
    <row r="101" spans="1:1" x14ac:dyDescent="0.2">
      <c r="A101" t="s">
        <v>7655</v>
      </c>
    </row>
    <row r="102" spans="1:1" x14ac:dyDescent="0.2">
      <c r="A102" t="s">
        <v>7656</v>
      </c>
    </row>
    <row r="104" spans="1:1" x14ac:dyDescent="0.2">
      <c r="A104" t="s">
        <v>7579</v>
      </c>
    </row>
    <row r="105" spans="1:1" x14ac:dyDescent="0.2">
      <c r="A105" t="s">
        <v>7895</v>
      </c>
    </row>
    <row r="106" spans="1:1" x14ac:dyDescent="0.2">
      <c r="A106" t="s">
        <v>7579</v>
      </c>
    </row>
    <row r="107" spans="1:1" x14ac:dyDescent="0.2">
      <c r="A107" t="s">
        <v>7896</v>
      </c>
    </row>
    <row r="108" spans="1:1" x14ac:dyDescent="0.2">
      <c r="A108" t="s">
        <v>7897</v>
      </c>
    </row>
    <row r="110" spans="1:1" x14ac:dyDescent="0.2">
      <c r="A110" t="s">
        <v>7579</v>
      </c>
    </row>
    <row r="111" spans="1:1" x14ac:dyDescent="0.2">
      <c r="A111" t="s">
        <v>7898</v>
      </c>
    </row>
    <row r="112" spans="1:1" x14ac:dyDescent="0.2">
      <c r="A112" t="s">
        <v>7579</v>
      </c>
    </row>
    <row r="113" spans="1:1" x14ac:dyDescent="0.2">
      <c r="A113" t="s">
        <v>7899</v>
      </c>
    </row>
    <row r="114" spans="1:1" x14ac:dyDescent="0.2">
      <c r="A114" t="s">
        <v>7660</v>
      </c>
    </row>
    <row r="115" spans="1:1" x14ac:dyDescent="0.2">
      <c r="A115" t="s">
        <v>7900</v>
      </c>
    </row>
    <row r="116" spans="1:1" x14ac:dyDescent="0.2">
      <c r="A116" t="s">
        <v>7901</v>
      </c>
    </row>
    <row r="118" spans="1:1" x14ac:dyDescent="0.2">
      <c r="A118" t="s">
        <v>7579</v>
      </c>
    </row>
    <row r="119" spans="1:1" x14ac:dyDescent="0.2">
      <c r="A119" t="s">
        <v>7902</v>
      </c>
    </row>
    <row r="120" spans="1:1" x14ac:dyDescent="0.2">
      <c r="A120" t="s">
        <v>7579</v>
      </c>
    </row>
    <row r="121" spans="1:1" x14ac:dyDescent="0.2">
      <c r="A121" t="s">
        <v>7903</v>
      </c>
    </row>
    <row r="122" spans="1:1" x14ac:dyDescent="0.2">
      <c r="A122" t="s">
        <v>7904</v>
      </c>
    </row>
    <row r="123" spans="1:1" x14ac:dyDescent="0.2">
      <c r="A123" t="s">
        <v>7905</v>
      </c>
    </row>
    <row r="125" spans="1:1" x14ac:dyDescent="0.2">
      <c r="A125" t="s">
        <v>7906</v>
      </c>
    </row>
    <row r="126" spans="1:1" x14ac:dyDescent="0.2">
      <c r="A126" t="e">
        <f>- Protein Modifications Reported:  only for Master Proteins</f>
        <v>#NAME?</v>
      </c>
    </row>
    <row r="128" spans="1:1" x14ac:dyDescent="0.2">
      <c r="A128" t="s">
        <v>7907</v>
      </c>
    </row>
    <row r="129" spans="1:1" x14ac:dyDescent="0.2">
      <c r="A129" t="e">
        <f>- Modification Sites Reported:  All and Specific</f>
        <v>#NAME?</v>
      </c>
    </row>
    <row r="130" spans="1:1" x14ac:dyDescent="0.2">
      <c r="A130" t="e">
        <f>- Minimum PSM Confidence:  High</f>
        <v>#NAME?</v>
      </c>
    </row>
    <row r="131" spans="1:1" x14ac:dyDescent="0.2">
      <c r="A131" t="s">
        <v>7660</v>
      </c>
    </row>
    <row r="133" spans="1:1" x14ac:dyDescent="0.2">
      <c r="A133" t="s">
        <v>7908</v>
      </c>
    </row>
    <row r="134" spans="1:1" x14ac:dyDescent="0.2">
      <c r="A134" t="e">
        <f>- Protein Positions for Peptides:  only for Master Proteins</f>
        <v>#NAME?</v>
      </c>
    </row>
    <row r="136" spans="1:1" x14ac:dyDescent="0.2">
      <c r="A136" t="s">
        <v>7579</v>
      </c>
    </row>
    <row r="137" spans="1:1" x14ac:dyDescent="0.2">
      <c r="A137" t="s">
        <v>7909</v>
      </c>
    </row>
    <row r="138" spans="1:1" x14ac:dyDescent="0.2">
      <c r="A138" t="s">
        <v>7579</v>
      </c>
    </row>
    <row r="139" spans="1:1" x14ac:dyDescent="0.2">
      <c r="A139" t="s">
        <v>7892</v>
      </c>
    </row>
    <row r="141" spans="1:1" x14ac:dyDescent="0.2">
      <c r="A141" t="s">
        <v>7579</v>
      </c>
    </row>
    <row r="142" spans="1:1" x14ac:dyDescent="0.2">
      <c r="A142" t="s">
        <v>7910</v>
      </c>
    </row>
    <row r="143" spans="1:1" x14ac:dyDescent="0.2">
      <c r="A143" t="s">
        <v>7579</v>
      </c>
    </row>
    <row r="144" spans="1:1" x14ac:dyDescent="0.2">
      <c r="A144" t="s">
        <v>7911</v>
      </c>
    </row>
    <row r="145" spans="1:2" x14ac:dyDescent="0.2">
      <c r="A145" t="s">
        <v>7912</v>
      </c>
    </row>
    <row r="146" spans="1:2" x14ac:dyDescent="0.2">
      <c r="A146" t="s">
        <v>7913</v>
      </c>
    </row>
    <row r="147" spans="1:2" x14ac:dyDescent="0.2">
      <c r="A147" t="s">
        <v>7914</v>
      </c>
    </row>
    <row r="148" spans="1:2" x14ac:dyDescent="0.2">
      <c r="A148" t="s">
        <v>7915</v>
      </c>
    </row>
    <row r="149" spans="1:2" x14ac:dyDescent="0.2">
      <c r="A149" t="s">
        <v>7916</v>
      </c>
    </row>
    <row r="150" spans="1:2" x14ac:dyDescent="0.2">
      <c r="A150" t="s">
        <v>7917</v>
      </c>
    </row>
    <row r="152" spans="1:2" x14ac:dyDescent="0.2">
      <c r="A152" t="s">
        <v>7918</v>
      </c>
    </row>
    <row r="153" spans="1:2" x14ac:dyDescent="0.2">
      <c r="A153" t="e">
        <f>- Protein Database:  SGDyeast_20080728.fasta</f>
        <v>#NAME?</v>
      </c>
    </row>
    <row r="155" spans="1:2" x14ac:dyDescent="0.2">
      <c r="A155" t="s">
        <v>7579</v>
      </c>
    </row>
    <row r="156" spans="1:2" x14ac:dyDescent="0.2">
      <c r="A156" t="s">
        <v>7919</v>
      </c>
    </row>
    <row r="157" spans="1:2" x14ac:dyDescent="0.2">
      <c r="A157" t="s">
        <v>7579</v>
      </c>
    </row>
    <row r="158" spans="1:2" x14ac:dyDescent="0.2">
      <c r="A158" t="s">
        <v>7899</v>
      </c>
    </row>
    <row r="159" spans="1:2" x14ac:dyDescent="0.2">
      <c r="A159" t="s">
        <v>7920</v>
      </c>
    </row>
    <row r="160" spans="1:2" x14ac:dyDescent="0.2">
      <c r="B160" t="s">
        <v>7921</v>
      </c>
    </row>
    <row r="161" spans="1:2" x14ac:dyDescent="0.2">
      <c r="B161" t="s">
        <v>7922</v>
      </c>
    </row>
    <row r="162" spans="1:2" x14ac:dyDescent="0.2">
      <c r="B162" t="s">
        <v>7923</v>
      </c>
    </row>
    <row r="163" spans="1:2" x14ac:dyDescent="0.2">
      <c r="B163" t="s">
        <v>7924</v>
      </c>
    </row>
    <row r="165" spans="1:2" x14ac:dyDescent="0.2">
      <c r="B165" t="s">
        <v>7925</v>
      </c>
    </row>
    <row r="167" spans="1:2" x14ac:dyDescent="0.2">
      <c r="A167" t="s">
        <v>7579</v>
      </c>
    </row>
    <row r="168" spans="1:2" x14ac:dyDescent="0.2">
      <c r="A168" t="s">
        <v>7926</v>
      </c>
    </row>
    <row r="169" spans="1:2" x14ac:dyDescent="0.2">
      <c r="A169" t="s">
        <v>7579</v>
      </c>
    </row>
    <row r="170" spans="1:2" x14ac:dyDescent="0.2">
      <c r="A170" t="s">
        <v>7892</v>
      </c>
    </row>
    <row r="172" spans="1:2" x14ac:dyDescent="0.2">
      <c r="A172" t="s">
        <v>7579</v>
      </c>
    </row>
    <row r="173" spans="1:2" x14ac:dyDescent="0.2">
      <c r="A173" t="s">
        <v>7927</v>
      </c>
    </row>
    <row r="174" spans="1:2" x14ac:dyDescent="0.2">
      <c r="A174" t="s">
        <v>7579</v>
      </c>
    </row>
    <row r="175" spans="1:2" x14ac:dyDescent="0.2">
      <c r="A175" t="s">
        <v>7928</v>
      </c>
    </row>
    <row r="176" spans="1:2" x14ac:dyDescent="0.2">
      <c r="A176" t="e">
        <f>- Peptides to Use:  only unique Peptides based on Protein groups</f>
        <v>#NAME?</v>
      </c>
    </row>
    <row r="179" spans="1:3" x14ac:dyDescent="0.2">
      <c r="A179" t="s">
        <v>7579</v>
      </c>
    </row>
    <row r="180" spans="1:3" x14ac:dyDescent="0.2">
      <c r="A180" t="s">
        <v>7668</v>
      </c>
    </row>
    <row r="181" spans="1:3" x14ac:dyDescent="0.2">
      <c r="A181" t="s">
        <v>7579</v>
      </c>
    </row>
    <row r="182" spans="1:3" x14ac:dyDescent="0.2">
      <c r="A182" s="5">
        <v>45422.493055555555</v>
      </c>
      <c r="B182" t="s">
        <v>7669</v>
      </c>
      <c r="C182" t="s">
        <v>7929</v>
      </c>
    </row>
    <row r="183" spans="1:3" x14ac:dyDescent="0.2">
      <c r="A183" s="5">
        <v>45422.493055555555</v>
      </c>
      <c r="B183" t="s">
        <v>7930</v>
      </c>
      <c r="C183" t="s">
        <v>7931</v>
      </c>
    </row>
    <row r="184" spans="1:3" x14ac:dyDescent="0.2">
      <c r="A184" s="5">
        <v>45422.493055555555</v>
      </c>
      <c r="B184" t="s">
        <v>7930</v>
      </c>
      <c r="C184" t="s">
        <v>7932</v>
      </c>
    </row>
    <row r="185" spans="1:3" x14ac:dyDescent="0.2">
      <c r="A185" s="5">
        <v>45422.493055555555</v>
      </c>
      <c r="B185" t="s">
        <v>7930</v>
      </c>
      <c r="C185" t="s">
        <v>7933</v>
      </c>
    </row>
    <row r="186" spans="1:3" x14ac:dyDescent="0.2">
      <c r="A186" s="5">
        <v>45422.493055555555</v>
      </c>
      <c r="B186" t="s">
        <v>7930</v>
      </c>
      <c r="C186" t="s">
        <v>7934</v>
      </c>
    </row>
    <row r="187" spans="1:3" x14ac:dyDescent="0.2">
      <c r="A187" s="5">
        <v>45422.493055555555</v>
      </c>
      <c r="B187" t="s">
        <v>7930</v>
      </c>
      <c r="C187" t="s">
        <v>7935</v>
      </c>
    </row>
    <row r="188" spans="1:3" x14ac:dyDescent="0.2">
      <c r="A188" s="5">
        <v>45422.493055555555</v>
      </c>
      <c r="B188" t="s">
        <v>7930</v>
      </c>
      <c r="C188" t="s">
        <v>7936</v>
      </c>
    </row>
    <row r="189" spans="1:3" x14ac:dyDescent="0.2">
      <c r="A189" s="5">
        <v>45422.493750000001</v>
      </c>
      <c r="B189" t="s">
        <v>7930</v>
      </c>
      <c r="C189" t="s">
        <v>7937</v>
      </c>
    </row>
    <row r="190" spans="1:3" x14ac:dyDescent="0.2">
      <c r="A190" s="5">
        <v>45422.493750000001</v>
      </c>
      <c r="B190" t="s">
        <v>7930</v>
      </c>
      <c r="C190" t="s">
        <v>7938</v>
      </c>
    </row>
    <row r="191" spans="1:3" x14ac:dyDescent="0.2">
      <c r="A191" s="5">
        <v>45422.493750000001</v>
      </c>
      <c r="B191" t="s">
        <v>7930</v>
      </c>
      <c r="C191" t="s">
        <v>7939</v>
      </c>
    </row>
    <row r="192" spans="1:3" x14ac:dyDescent="0.2">
      <c r="A192" s="5">
        <v>45422.493750000001</v>
      </c>
      <c r="B192" t="s">
        <v>7930</v>
      </c>
      <c r="C192" t="s">
        <v>7940</v>
      </c>
    </row>
    <row r="193" spans="1:3" x14ac:dyDescent="0.2">
      <c r="A193" s="5">
        <v>45422.493750000001</v>
      </c>
      <c r="B193" t="s">
        <v>7930</v>
      </c>
      <c r="C193" t="s">
        <v>7941</v>
      </c>
    </row>
    <row r="194" spans="1:3" x14ac:dyDescent="0.2">
      <c r="A194" s="5">
        <v>45422.493750000001</v>
      </c>
      <c r="B194" t="s">
        <v>7930</v>
      </c>
      <c r="C194" t="s">
        <v>7942</v>
      </c>
    </row>
    <row r="195" spans="1:3" x14ac:dyDescent="0.2">
      <c r="A195" s="5">
        <v>45422.493750000001</v>
      </c>
      <c r="B195" t="s">
        <v>7930</v>
      </c>
      <c r="C195" t="s">
        <v>7943</v>
      </c>
    </row>
    <row r="196" spans="1:3" x14ac:dyDescent="0.2">
      <c r="A196" s="5">
        <v>45422.493750000001</v>
      </c>
      <c r="B196" t="s">
        <v>7930</v>
      </c>
      <c r="C196" t="s">
        <v>7944</v>
      </c>
    </row>
    <row r="197" spans="1:3" x14ac:dyDescent="0.2">
      <c r="A197" s="5">
        <v>45422.493750000001</v>
      </c>
      <c r="B197" t="s">
        <v>7930</v>
      </c>
      <c r="C197" t="s">
        <v>7945</v>
      </c>
    </row>
    <row r="198" spans="1:3" x14ac:dyDescent="0.2">
      <c r="A198" s="5">
        <v>45422.493750000001</v>
      </c>
      <c r="B198" t="s">
        <v>7930</v>
      </c>
      <c r="C198" t="s">
        <v>7946</v>
      </c>
    </row>
    <row r="199" spans="1:3" x14ac:dyDescent="0.2">
      <c r="A199" s="5">
        <v>45422.494444444441</v>
      </c>
      <c r="B199" t="s">
        <v>7930</v>
      </c>
      <c r="C199" t="s">
        <v>7947</v>
      </c>
    </row>
    <row r="200" spans="1:3" x14ac:dyDescent="0.2">
      <c r="A200" s="5">
        <v>45422.494444444441</v>
      </c>
      <c r="B200" t="s">
        <v>7930</v>
      </c>
      <c r="C200" t="s">
        <v>7948</v>
      </c>
    </row>
    <row r="201" spans="1:3" x14ac:dyDescent="0.2">
      <c r="A201" s="5">
        <v>45422.494444444441</v>
      </c>
      <c r="B201" t="s">
        <v>7930</v>
      </c>
      <c r="C201" t="s">
        <v>7949</v>
      </c>
    </row>
    <row r="202" spans="1:3" x14ac:dyDescent="0.2">
      <c r="A202" s="5">
        <v>45422.495138888888</v>
      </c>
      <c r="B202" t="s">
        <v>7930</v>
      </c>
      <c r="C202" t="s">
        <v>7950</v>
      </c>
    </row>
    <row r="203" spans="1:3" x14ac:dyDescent="0.2">
      <c r="A203" s="5">
        <v>45422.495138888888</v>
      </c>
      <c r="B203" t="s">
        <v>7951</v>
      </c>
      <c r="C203" t="s">
        <v>7952</v>
      </c>
    </row>
    <row r="204" spans="1:3" x14ac:dyDescent="0.2">
      <c r="A204" s="5">
        <v>45422.497916666667</v>
      </c>
      <c r="B204" t="s">
        <v>7951</v>
      </c>
      <c r="C204" t="s">
        <v>7953</v>
      </c>
    </row>
    <row r="205" spans="1:3" x14ac:dyDescent="0.2">
      <c r="A205" s="5">
        <v>45422.497916666667</v>
      </c>
      <c r="B205" t="s">
        <v>7951</v>
      </c>
      <c r="C205" t="s">
        <v>7954</v>
      </c>
    </row>
    <row r="206" spans="1:3" x14ac:dyDescent="0.2">
      <c r="A206" s="5">
        <v>45422.502083333333</v>
      </c>
      <c r="B206" t="s">
        <v>7951</v>
      </c>
      <c r="C206" t="s">
        <v>7955</v>
      </c>
    </row>
    <row r="207" spans="1:3" x14ac:dyDescent="0.2">
      <c r="A207" s="5">
        <v>45422.502083333333</v>
      </c>
      <c r="B207" t="s">
        <v>7951</v>
      </c>
      <c r="C207" t="s">
        <v>7956</v>
      </c>
    </row>
    <row r="208" spans="1:3" x14ac:dyDescent="0.2">
      <c r="A208" s="5">
        <v>45422.502083333333</v>
      </c>
      <c r="B208" t="s">
        <v>7957</v>
      </c>
      <c r="C208" t="s">
        <v>7958</v>
      </c>
    </row>
    <row r="209" spans="1:3" x14ac:dyDescent="0.2">
      <c r="A209" s="5">
        <v>45422.502083333333</v>
      </c>
      <c r="B209" t="s">
        <v>7957</v>
      </c>
      <c r="C209" t="s">
        <v>7959</v>
      </c>
    </row>
    <row r="210" spans="1:3" x14ac:dyDescent="0.2">
      <c r="A210" s="5">
        <v>45422.502083333333</v>
      </c>
      <c r="B210" t="s">
        <v>7957</v>
      </c>
      <c r="C210" t="s">
        <v>7960</v>
      </c>
    </row>
    <row r="211" spans="1:3" x14ac:dyDescent="0.2">
      <c r="A211" s="5">
        <v>45422.50277777778</v>
      </c>
      <c r="B211" t="s">
        <v>7957</v>
      </c>
      <c r="C211" t="s">
        <v>7961</v>
      </c>
    </row>
    <row r="212" spans="1:3" x14ac:dyDescent="0.2">
      <c r="A212" s="5">
        <v>45422.50277777778</v>
      </c>
      <c r="B212" t="s">
        <v>7957</v>
      </c>
      <c r="C212" t="s">
        <v>7962</v>
      </c>
    </row>
    <row r="213" spans="1:3" x14ac:dyDescent="0.2">
      <c r="A213" s="5">
        <v>45422.50277777778</v>
      </c>
      <c r="B213" t="s">
        <v>7957</v>
      </c>
      <c r="C213" t="s">
        <v>7963</v>
      </c>
    </row>
    <row r="214" spans="1:3" x14ac:dyDescent="0.2">
      <c r="A214" s="5">
        <v>45422.50277777778</v>
      </c>
      <c r="B214" t="s">
        <v>7964</v>
      </c>
      <c r="C214" t="s">
        <v>7965</v>
      </c>
    </row>
    <row r="215" spans="1:3" x14ac:dyDescent="0.2">
      <c r="A215" s="5">
        <v>45422.503472222219</v>
      </c>
      <c r="B215" t="s">
        <v>7964</v>
      </c>
      <c r="C215" t="s">
        <v>7966</v>
      </c>
    </row>
    <row r="216" spans="1:3" x14ac:dyDescent="0.2">
      <c r="A216" s="5">
        <v>45422.503472222219</v>
      </c>
      <c r="B216" t="s">
        <v>7964</v>
      </c>
      <c r="C216" t="s">
        <v>7967</v>
      </c>
    </row>
    <row r="217" spans="1:3" x14ac:dyDescent="0.2">
      <c r="A217" s="5">
        <v>45422.503472222219</v>
      </c>
      <c r="B217" t="s">
        <v>7964</v>
      </c>
      <c r="C217" t="s">
        <v>7968</v>
      </c>
    </row>
    <row r="218" spans="1:3" x14ac:dyDescent="0.2">
      <c r="A218" s="5">
        <v>45422.503472222219</v>
      </c>
      <c r="B218" t="s">
        <v>7964</v>
      </c>
      <c r="C218" t="s">
        <v>7969</v>
      </c>
    </row>
    <row r="219" spans="1:3" x14ac:dyDescent="0.2">
      <c r="A219" s="5">
        <v>45422.503472222219</v>
      </c>
      <c r="B219" t="s">
        <v>7964</v>
      </c>
      <c r="C219" t="s">
        <v>7970</v>
      </c>
    </row>
    <row r="220" spans="1:3" x14ac:dyDescent="0.2">
      <c r="A220" s="5">
        <v>45422.503472222219</v>
      </c>
      <c r="B220" t="s">
        <v>7964</v>
      </c>
      <c r="C220" t="s">
        <v>7971</v>
      </c>
    </row>
    <row r="221" spans="1:3" x14ac:dyDescent="0.2">
      <c r="A221" s="5">
        <v>45422.503472222219</v>
      </c>
      <c r="B221" t="s">
        <v>7964</v>
      </c>
      <c r="C221" t="s">
        <v>7972</v>
      </c>
    </row>
    <row r="222" spans="1:3" x14ac:dyDescent="0.2">
      <c r="A222" s="5">
        <v>45422.504166666666</v>
      </c>
      <c r="B222" t="s">
        <v>7964</v>
      </c>
      <c r="C222" t="s">
        <v>7973</v>
      </c>
    </row>
    <row r="223" spans="1:3" x14ac:dyDescent="0.2">
      <c r="A223" s="5">
        <v>45422.504166666666</v>
      </c>
      <c r="B223" t="s">
        <v>7964</v>
      </c>
      <c r="C223" t="s">
        <v>7974</v>
      </c>
    </row>
    <row r="224" spans="1:3" x14ac:dyDescent="0.2">
      <c r="A224" s="5">
        <v>45422.504166666666</v>
      </c>
      <c r="B224" t="s">
        <v>7975</v>
      </c>
      <c r="C224" t="s">
        <v>7976</v>
      </c>
    </row>
    <row r="225" spans="1:3" x14ac:dyDescent="0.2">
      <c r="A225" s="5">
        <v>45422.504166666666</v>
      </c>
      <c r="B225" t="s">
        <v>7975</v>
      </c>
      <c r="C225" t="s">
        <v>7977</v>
      </c>
    </row>
    <row r="226" spans="1:3" x14ac:dyDescent="0.2">
      <c r="A226" s="5">
        <v>45422.504166666666</v>
      </c>
      <c r="B226" t="s">
        <v>7975</v>
      </c>
      <c r="C226" t="s">
        <v>7978</v>
      </c>
    </row>
    <row r="227" spans="1:3" x14ac:dyDescent="0.2">
      <c r="A227" s="5">
        <v>45422.504166666666</v>
      </c>
      <c r="B227" t="s">
        <v>7975</v>
      </c>
      <c r="C227" t="s">
        <v>7979</v>
      </c>
    </row>
    <row r="228" spans="1:3" x14ac:dyDescent="0.2">
      <c r="A228" s="5">
        <v>45422.504166666666</v>
      </c>
      <c r="B228" t="s">
        <v>7975</v>
      </c>
      <c r="C228" t="s">
        <v>7980</v>
      </c>
    </row>
    <row r="229" spans="1:3" x14ac:dyDescent="0.2">
      <c r="A229" s="5">
        <v>45422.504166666666</v>
      </c>
      <c r="B229" t="s">
        <v>7975</v>
      </c>
      <c r="C229" t="s">
        <v>7981</v>
      </c>
    </row>
    <row r="230" spans="1:3" x14ac:dyDescent="0.2">
      <c r="A230" s="5">
        <v>45422.504166666666</v>
      </c>
      <c r="B230" t="s">
        <v>7975</v>
      </c>
      <c r="C230" t="s">
        <v>7982</v>
      </c>
    </row>
    <row r="231" spans="1:3" x14ac:dyDescent="0.2">
      <c r="A231" s="5">
        <v>45422.504166666666</v>
      </c>
      <c r="B231" t="s">
        <v>7983</v>
      </c>
      <c r="C231" t="s">
        <v>7984</v>
      </c>
    </row>
    <row r="232" spans="1:3" x14ac:dyDescent="0.2">
      <c r="A232" s="5">
        <v>45422.504166666666</v>
      </c>
      <c r="B232" t="s">
        <v>7983</v>
      </c>
      <c r="C232" t="s">
        <v>7985</v>
      </c>
    </row>
    <row r="233" spans="1:3" x14ac:dyDescent="0.2">
      <c r="A233" s="5">
        <v>45422.504166666666</v>
      </c>
      <c r="B233" t="s">
        <v>7983</v>
      </c>
      <c r="C233" t="s">
        <v>7986</v>
      </c>
    </row>
    <row r="234" spans="1:3" x14ac:dyDescent="0.2">
      <c r="A234" s="5">
        <v>45422.504166666666</v>
      </c>
      <c r="B234" t="s">
        <v>7983</v>
      </c>
      <c r="C234" t="s">
        <v>7987</v>
      </c>
    </row>
    <row r="235" spans="1:3" x14ac:dyDescent="0.2">
      <c r="A235" s="5">
        <v>45422.504166666666</v>
      </c>
      <c r="B235" t="s">
        <v>7988</v>
      </c>
      <c r="C235" t="s">
        <v>7989</v>
      </c>
    </row>
    <row r="236" spans="1:3" x14ac:dyDescent="0.2">
      <c r="A236" s="5">
        <v>45422.504166666666</v>
      </c>
      <c r="B236" t="s">
        <v>7988</v>
      </c>
      <c r="C236" t="s">
        <v>7990</v>
      </c>
    </row>
    <row r="237" spans="1:3" x14ac:dyDescent="0.2">
      <c r="A237" s="5">
        <v>45422.504166666666</v>
      </c>
      <c r="B237" t="s">
        <v>7988</v>
      </c>
      <c r="C237" t="s">
        <v>7991</v>
      </c>
    </row>
    <row r="238" spans="1:3" x14ac:dyDescent="0.2">
      <c r="A238" s="5">
        <v>45422.504166666666</v>
      </c>
      <c r="B238" t="s">
        <v>7988</v>
      </c>
      <c r="C238" t="s">
        <v>7992</v>
      </c>
    </row>
    <row r="239" spans="1:3" x14ac:dyDescent="0.2">
      <c r="A239" s="5">
        <v>45422.504166666666</v>
      </c>
      <c r="B239" t="s">
        <v>7988</v>
      </c>
      <c r="C239" t="s">
        <v>7993</v>
      </c>
    </row>
    <row r="240" spans="1:3" x14ac:dyDescent="0.2">
      <c r="A240" s="5">
        <v>45422.504166666666</v>
      </c>
      <c r="B240" t="s">
        <v>7988</v>
      </c>
      <c r="C240" t="s">
        <v>7994</v>
      </c>
    </row>
    <row r="241" spans="1:3" x14ac:dyDescent="0.2">
      <c r="A241" s="5">
        <v>45422.504166666666</v>
      </c>
      <c r="B241" t="s">
        <v>7988</v>
      </c>
      <c r="C241" t="s">
        <v>7995</v>
      </c>
    </row>
    <row r="242" spans="1:3" x14ac:dyDescent="0.2">
      <c r="A242" s="5">
        <v>45422.504166666666</v>
      </c>
      <c r="B242" t="s">
        <v>7988</v>
      </c>
      <c r="C242" t="s">
        <v>7996</v>
      </c>
    </row>
    <row r="243" spans="1:3" x14ac:dyDescent="0.2">
      <c r="A243" s="5">
        <v>45422.504166666666</v>
      </c>
      <c r="B243" t="s">
        <v>7988</v>
      </c>
      <c r="C243" t="s">
        <v>7997</v>
      </c>
    </row>
    <row r="244" spans="1:3" x14ac:dyDescent="0.2">
      <c r="A244" s="5">
        <v>45422.504166666666</v>
      </c>
      <c r="B244" t="s">
        <v>7998</v>
      </c>
      <c r="C244" t="s">
        <v>7999</v>
      </c>
    </row>
    <row r="245" spans="1:3" x14ac:dyDescent="0.2">
      <c r="A245" s="5">
        <v>45422.504166666666</v>
      </c>
      <c r="B245" t="s">
        <v>7998</v>
      </c>
      <c r="C245" t="s">
        <v>7952</v>
      </c>
    </row>
    <row r="246" spans="1:3" x14ac:dyDescent="0.2">
      <c r="A246" s="5">
        <v>45422.511111111111</v>
      </c>
      <c r="B246" t="s">
        <v>7998</v>
      </c>
      <c r="C246" t="s">
        <v>8000</v>
      </c>
    </row>
    <row r="247" spans="1:3" x14ac:dyDescent="0.2">
      <c r="A247" s="5">
        <v>45422.511111111111</v>
      </c>
      <c r="B247" t="s">
        <v>7998</v>
      </c>
      <c r="C247" t="s">
        <v>7954</v>
      </c>
    </row>
    <row r="248" spans="1:3" x14ac:dyDescent="0.2">
      <c r="A248" s="5">
        <v>45422.51458333333</v>
      </c>
      <c r="B248" t="s">
        <v>7998</v>
      </c>
      <c r="C248" t="s">
        <v>8001</v>
      </c>
    </row>
    <row r="249" spans="1:3" x14ac:dyDescent="0.2">
      <c r="A249" s="5">
        <v>45422.51458333333</v>
      </c>
      <c r="B249" t="s">
        <v>7998</v>
      </c>
      <c r="C249" t="s">
        <v>8002</v>
      </c>
    </row>
    <row r="250" spans="1:3" x14ac:dyDescent="0.2">
      <c r="A250" s="5">
        <v>45422.51458333333</v>
      </c>
      <c r="B250" t="s">
        <v>8003</v>
      </c>
      <c r="C250" t="s">
        <v>8004</v>
      </c>
    </row>
    <row r="251" spans="1:3" x14ac:dyDescent="0.2">
      <c r="A251" s="5">
        <v>45422.51458333333</v>
      </c>
      <c r="B251" t="s">
        <v>8003</v>
      </c>
      <c r="C251" t="s">
        <v>8005</v>
      </c>
    </row>
    <row r="252" spans="1:3" x14ac:dyDescent="0.2">
      <c r="A252" s="5">
        <v>45422.51458333333</v>
      </c>
      <c r="B252" t="s">
        <v>8003</v>
      </c>
      <c r="C252" t="s">
        <v>8006</v>
      </c>
    </row>
    <row r="253" spans="1:3" x14ac:dyDescent="0.2">
      <c r="A253" s="5">
        <v>45422.51458333333</v>
      </c>
      <c r="B253" t="s">
        <v>8003</v>
      </c>
      <c r="C253" t="s">
        <v>8007</v>
      </c>
    </row>
    <row r="254" spans="1:3" x14ac:dyDescent="0.2">
      <c r="A254" s="5">
        <v>45422.51458333333</v>
      </c>
      <c r="B254" t="s">
        <v>8003</v>
      </c>
      <c r="C254" t="s">
        <v>8008</v>
      </c>
    </row>
    <row r="255" spans="1:3" x14ac:dyDescent="0.2">
      <c r="A255" s="5">
        <v>45422.51458333333</v>
      </c>
      <c r="B255" t="s">
        <v>8003</v>
      </c>
      <c r="C255" t="s">
        <v>8009</v>
      </c>
    </row>
    <row r="256" spans="1:3" x14ac:dyDescent="0.2">
      <c r="A256" s="5">
        <v>45422.51458333333</v>
      </c>
      <c r="B256" t="s">
        <v>8003</v>
      </c>
      <c r="C256" t="s">
        <v>8010</v>
      </c>
    </row>
    <row r="257" spans="1:3" x14ac:dyDescent="0.2">
      <c r="A257" s="5">
        <v>45422.51458333333</v>
      </c>
      <c r="B257" t="s">
        <v>8003</v>
      </c>
      <c r="C257" t="s">
        <v>8011</v>
      </c>
    </row>
    <row r="258" spans="1:3" x14ac:dyDescent="0.2">
      <c r="A258" s="5">
        <v>45422.51458333333</v>
      </c>
      <c r="B258" t="s">
        <v>8012</v>
      </c>
      <c r="C258" t="s">
        <v>8013</v>
      </c>
    </row>
    <row r="259" spans="1:3" x14ac:dyDescent="0.2">
      <c r="A259" s="5">
        <v>45422.515277777777</v>
      </c>
      <c r="B259" t="s">
        <v>8012</v>
      </c>
      <c r="C259" t="s">
        <v>8006</v>
      </c>
    </row>
    <row r="260" spans="1:3" x14ac:dyDescent="0.2">
      <c r="A260" s="5">
        <v>45422.515277777777</v>
      </c>
      <c r="B260" t="s">
        <v>8012</v>
      </c>
      <c r="C260" t="s">
        <v>8014</v>
      </c>
    </row>
    <row r="261" spans="1:3" x14ac:dyDescent="0.2">
      <c r="A261" s="5">
        <v>45422.515277777777</v>
      </c>
      <c r="B261" t="s">
        <v>8012</v>
      </c>
      <c r="C261" t="s">
        <v>8015</v>
      </c>
    </row>
    <row r="262" spans="1:3" x14ac:dyDescent="0.2">
      <c r="A262" s="5">
        <v>45422.515277777777</v>
      </c>
      <c r="B262" t="s">
        <v>8012</v>
      </c>
      <c r="C262" t="s">
        <v>8013</v>
      </c>
    </row>
    <row r="263" spans="1:3" x14ac:dyDescent="0.2">
      <c r="A263" s="5">
        <v>45422.515277777777</v>
      </c>
      <c r="B263" t="s">
        <v>8012</v>
      </c>
      <c r="C263" t="s">
        <v>8006</v>
      </c>
    </row>
    <row r="264" spans="1:3" x14ac:dyDescent="0.2">
      <c r="A264" s="5">
        <v>45422.515277777777</v>
      </c>
      <c r="B264" t="s">
        <v>8012</v>
      </c>
      <c r="C264" t="s">
        <v>8014</v>
      </c>
    </row>
    <row r="265" spans="1:3" x14ac:dyDescent="0.2">
      <c r="A265" s="5">
        <v>45422.515277777777</v>
      </c>
      <c r="B265" t="s">
        <v>8012</v>
      </c>
      <c r="C265" t="s">
        <v>8016</v>
      </c>
    </row>
    <row r="266" spans="1:3" x14ac:dyDescent="0.2">
      <c r="A266" s="5">
        <v>45422.515277777777</v>
      </c>
      <c r="B266" t="s">
        <v>8012</v>
      </c>
      <c r="C266" t="s">
        <v>8017</v>
      </c>
    </row>
    <row r="267" spans="1:3" x14ac:dyDescent="0.2">
      <c r="A267" s="5">
        <v>45422.515277777777</v>
      </c>
      <c r="B267" t="s">
        <v>8012</v>
      </c>
      <c r="C267" t="s">
        <v>8018</v>
      </c>
    </row>
    <row r="268" spans="1:3" x14ac:dyDescent="0.2">
      <c r="A268" s="5">
        <v>45422.515277777777</v>
      </c>
      <c r="B268" t="s">
        <v>8019</v>
      </c>
      <c r="C268" t="s">
        <v>8020</v>
      </c>
    </row>
    <row r="269" spans="1:3" x14ac:dyDescent="0.2">
      <c r="A269" s="5">
        <v>45422.515277777777</v>
      </c>
      <c r="B269" t="s">
        <v>8019</v>
      </c>
      <c r="C269" t="s">
        <v>8021</v>
      </c>
    </row>
    <row r="270" spans="1:3" x14ac:dyDescent="0.2">
      <c r="A270" s="5">
        <v>45422.515277777777</v>
      </c>
      <c r="B270" t="s">
        <v>8019</v>
      </c>
      <c r="C270" t="s">
        <v>8022</v>
      </c>
    </row>
    <row r="271" spans="1:3" x14ac:dyDescent="0.2">
      <c r="A271" s="5">
        <v>45422.515277777777</v>
      </c>
      <c r="B271" t="s">
        <v>8019</v>
      </c>
      <c r="C271" t="s">
        <v>8023</v>
      </c>
    </row>
    <row r="272" spans="1:3" x14ac:dyDescent="0.2">
      <c r="A272" s="5">
        <v>45422.515277777777</v>
      </c>
      <c r="B272" t="s">
        <v>8019</v>
      </c>
      <c r="C272" t="s">
        <v>8024</v>
      </c>
    </row>
    <row r="273" spans="1:3" x14ac:dyDescent="0.2">
      <c r="A273" s="5">
        <v>45422.515972222223</v>
      </c>
      <c r="B273" t="s">
        <v>8019</v>
      </c>
      <c r="C273" t="s">
        <v>8025</v>
      </c>
    </row>
    <row r="274" spans="1:3" x14ac:dyDescent="0.2">
      <c r="A274" s="5">
        <v>45422.515972222223</v>
      </c>
      <c r="B274" t="s">
        <v>8019</v>
      </c>
      <c r="C274" t="s">
        <v>8026</v>
      </c>
    </row>
    <row r="275" spans="1:3" x14ac:dyDescent="0.2">
      <c r="A275" s="5">
        <v>45422.515972222223</v>
      </c>
      <c r="B275" t="s">
        <v>8019</v>
      </c>
      <c r="C275" t="s">
        <v>8027</v>
      </c>
    </row>
    <row r="276" spans="1:3" x14ac:dyDescent="0.2">
      <c r="A276" s="5">
        <v>45422.515972222223</v>
      </c>
      <c r="B276" t="s">
        <v>8019</v>
      </c>
      <c r="C276" t="s">
        <v>8028</v>
      </c>
    </row>
    <row r="277" spans="1:3" x14ac:dyDescent="0.2">
      <c r="A277" s="5">
        <v>45422.515972222223</v>
      </c>
      <c r="B277" t="s">
        <v>8019</v>
      </c>
      <c r="C277" t="s">
        <v>8029</v>
      </c>
    </row>
    <row r="278" spans="1:3" x14ac:dyDescent="0.2">
      <c r="A278" s="5">
        <v>45422.515972222223</v>
      </c>
      <c r="B278" t="s">
        <v>8019</v>
      </c>
      <c r="C278" t="s">
        <v>8030</v>
      </c>
    </row>
    <row r="279" spans="1:3" x14ac:dyDescent="0.2">
      <c r="A279" s="5">
        <v>45422.515972222223</v>
      </c>
      <c r="B279" t="s">
        <v>8019</v>
      </c>
      <c r="C279" t="s">
        <v>8031</v>
      </c>
    </row>
    <row r="280" spans="1:3" x14ac:dyDescent="0.2">
      <c r="A280" s="5">
        <v>45422.515972222223</v>
      </c>
      <c r="B280" t="s">
        <v>8032</v>
      </c>
      <c r="C280" t="s">
        <v>8033</v>
      </c>
    </row>
    <row r="281" spans="1:3" x14ac:dyDescent="0.2">
      <c r="A281" s="5">
        <v>45422.515972222223</v>
      </c>
      <c r="B281" t="s">
        <v>8034</v>
      </c>
      <c r="C281" t="s">
        <v>8035</v>
      </c>
    </row>
    <row r="282" spans="1:3" x14ac:dyDescent="0.2">
      <c r="A282" s="5">
        <v>45422.515972222223</v>
      </c>
      <c r="B282" t="s">
        <v>8034</v>
      </c>
      <c r="C282" t="s">
        <v>8036</v>
      </c>
    </row>
    <row r="283" spans="1:3" x14ac:dyDescent="0.2">
      <c r="A283" s="5">
        <v>45422.515972222223</v>
      </c>
      <c r="B283" t="s">
        <v>8037</v>
      </c>
      <c r="C283" t="s">
        <v>8038</v>
      </c>
    </row>
    <row r="284" spans="1:3" x14ac:dyDescent="0.2">
      <c r="A284" s="5">
        <v>45422.515972222223</v>
      </c>
      <c r="B284" t="s">
        <v>8037</v>
      </c>
      <c r="C284" t="s">
        <v>8039</v>
      </c>
    </row>
    <row r="285" spans="1:3" x14ac:dyDescent="0.2">
      <c r="A285" s="5">
        <v>45422.515972222223</v>
      </c>
      <c r="B285" t="s">
        <v>8037</v>
      </c>
      <c r="C285" t="s">
        <v>8040</v>
      </c>
    </row>
    <row r="286" spans="1:3" x14ac:dyDescent="0.2">
      <c r="A286" s="5">
        <v>45422.51666666667</v>
      </c>
      <c r="B286" t="s">
        <v>7669</v>
      </c>
      <c r="C286" t="s">
        <v>8041</v>
      </c>
    </row>
    <row r="287" spans="1:3" x14ac:dyDescent="0.2">
      <c r="A287" s="5">
        <v>45422.51666666667</v>
      </c>
      <c r="B287" t="s">
        <v>7669</v>
      </c>
      <c r="C287" t="s">
        <v>8042</v>
      </c>
    </row>
    <row r="288" spans="1:3" x14ac:dyDescent="0.2">
      <c r="A288" s="5">
        <v>45422.51666666667</v>
      </c>
      <c r="B288" t="s">
        <v>7669</v>
      </c>
      <c r="C288" t="s">
        <v>8043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Proteins &amp; Peptides</vt:lpstr>
      <vt:lpstr>Proteins</vt:lpstr>
      <vt:lpstr>Phospho PeptideGroups</vt:lpstr>
      <vt:lpstr>Processing</vt:lpstr>
      <vt:lpstr>Consensus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description>Exported from file CN020524_020824_SBY8810-(1).pdResult using Thermo Proteome Discoverer 2.5.0.402</dc:description>
  <cp:lastModifiedBy>Darren Mallett</cp:lastModifiedBy>
  <dcterms:modified xsi:type="dcterms:W3CDTF">2024-10-17T18:06:42Z</dcterms:modified>
</cp:coreProperties>
</file>